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aempresas.sharepoint.com/sites/AlmacnTecnolgico653/Documentos compartidos/General/"/>
    </mc:Choice>
  </mc:AlternateContent>
  <xr:revisionPtr revIDLastSave="1947" documentId="13_ncr:1_{7ADF9C0F-54B6-4620-980E-B2F62AEF54C3}" xr6:coauthVersionLast="45" xr6:coauthVersionMax="47" xr10:uidLastSave="{DCAFBBDD-1FC4-4779-B3CF-27C50EE0730F}"/>
  <bookViews>
    <workbookView xWindow="-110" yWindow="-110" windowWidth="19420" windowHeight="10420" xr2:uid="{B95A993E-E989-4EFE-9353-AE89FACB1B9A}"/>
  </bookViews>
  <sheets>
    <sheet name="Equipos Sede" sheetId="2" r:id="rId1"/>
    <sheet name="Dotac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1" i="2" l="1"/>
  <c r="R391" i="2"/>
  <c r="A391" i="2" s="1"/>
  <c r="Q390" i="2"/>
  <c r="R390" i="2"/>
  <c r="A390" i="2" s="1"/>
  <c r="Q389" i="2"/>
  <c r="R389" i="2"/>
  <c r="A389" i="2" s="1"/>
  <c r="Q388" i="2"/>
  <c r="R388" i="2"/>
  <c r="A388" i="2" s="1"/>
  <c r="Q387" i="2"/>
  <c r="R387" i="2"/>
  <c r="A387" i="2" s="1"/>
  <c r="Q386" i="2"/>
  <c r="R386" i="2"/>
  <c r="A386" i="2" s="1"/>
  <c r="Q385" i="2"/>
  <c r="R385" i="2"/>
  <c r="A385" i="2" s="1"/>
  <c r="Q384" i="2"/>
  <c r="R384" i="2"/>
  <c r="A384" i="2" s="1"/>
  <c r="Q383" i="2" l="1"/>
  <c r="R383" i="2"/>
  <c r="A383" i="2" s="1"/>
  <c r="Q382" i="2"/>
  <c r="R382" i="2"/>
  <c r="A382" i="2" s="1"/>
  <c r="Q381" i="2" l="1"/>
  <c r="R381" i="2"/>
  <c r="A381" i="2" s="1"/>
  <c r="Q380" i="2"/>
  <c r="R380" i="2"/>
  <c r="A380" i="2" s="1"/>
  <c r="Q370" i="2"/>
  <c r="R370" i="2"/>
  <c r="A370" i="2" s="1"/>
  <c r="Q379" i="2"/>
  <c r="R379" i="2"/>
  <c r="A379" i="2" s="1"/>
  <c r="Q378" i="2"/>
  <c r="R378" i="2"/>
  <c r="A378" i="2" s="1"/>
  <c r="Q377" i="2"/>
  <c r="R377" i="2"/>
  <c r="A377" i="2" s="1"/>
  <c r="Q376" i="2"/>
  <c r="R376" i="2"/>
  <c r="A376" i="2" s="1"/>
  <c r="Q375" i="2"/>
  <c r="R375" i="2"/>
  <c r="A375" i="2" s="1"/>
  <c r="Q374" i="2"/>
  <c r="R374" i="2"/>
  <c r="A374" i="2" s="1"/>
  <c r="Q373" i="2"/>
  <c r="R373" i="2"/>
  <c r="A373" i="2" s="1"/>
  <c r="Q372" i="2"/>
  <c r="R372" i="2"/>
  <c r="A372" i="2" s="1"/>
  <c r="Q371" i="2"/>
  <c r="R371" i="2"/>
  <c r="A371" i="2" s="1"/>
  <c r="Q369" i="2" l="1"/>
  <c r="R369" i="2"/>
  <c r="A369" i="2" s="1"/>
  <c r="Q368" i="2"/>
  <c r="R368" i="2"/>
  <c r="A368" i="2" s="1"/>
  <c r="Q367" i="2"/>
  <c r="R367" i="2"/>
  <c r="A367" i="2" s="1"/>
  <c r="Q366" i="2"/>
  <c r="R366" i="2"/>
  <c r="A366" i="2" s="1"/>
  <c r="Q365" i="2"/>
  <c r="R365" i="2"/>
  <c r="A365" i="2" s="1"/>
  <c r="Q364" i="2"/>
  <c r="R364" i="2"/>
  <c r="A364" i="2" s="1"/>
  <c r="Q363" i="2"/>
  <c r="R363" i="2"/>
  <c r="A363" i="2" s="1"/>
  <c r="Q362" i="2"/>
  <c r="R362" i="2"/>
  <c r="A362" i="2" s="1"/>
  <c r="Q361" i="2"/>
  <c r="R361" i="2"/>
  <c r="A361" i="2" s="1"/>
  <c r="Q360" i="2"/>
  <c r="R360" i="2"/>
  <c r="A360" i="2" s="1"/>
  <c r="Q359" i="2"/>
  <c r="R359" i="2"/>
  <c r="A359" i="2" s="1"/>
  <c r="Q358" i="2"/>
  <c r="R358" i="2"/>
  <c r="A358" i="2" s="1"/>
  <c r="Q357" i="2"/>
  <c r="R357" i="2"/>
  <c r="A357" i="2" s="1"/>
  <c r="Q356" i="2"/>
  <c r="R356" i="2"/>
  <c r="A356" i="2" s="1"/>
  <c r="Q355" i="2"/>
  <c r="R355" i="2"/>
  <c r="A355" i="2" s="1"/>
  <c r="Q354" i="2"/>
  <c r="R354" i="2"/>
  <c r="A354" i="2" s="1"/>
  <c r="Q353" i="2" l="1"/>
  <c r="R353" i="2"/>
  <c r="A353" i="2" s="1"/>
  <c r="Q352" i="2"/>
  <c r="R352" i="2"/>
  <c r="A352" i="2" s="1"/>
  <c r="Q351" i="2"/>
  <c r="R351" i="2"/>
  <c r="A351" i="2" s="1"/>
  <c r="Q350" i="2"/>
  <c r="R350" i="2"/>
  <c r="A350" i="2" s="1"/>
  <c r="Q349" i="2"/>
  <c r="R349" i="2"/>
  <c r="A349" i="2" s="1"/>
  <c r="Q348" i="2" l="1"/>
  <c r="R348" i="2"/>
  <c r="A348" i="2" s="1"/>
  <c r="Q347" i="2"/>
  <c r="R347" i="2"/>
  <c r="A347" i="2" s="1"/>
  <c r="Q346" i="2"/>
  <c r="R346" i="2"/>
  <c r="A346" i="2" s="1"/>
  <c r="Q345" i="2"/>
  <c r="R345" i="2"/>
  <c r="A345" i="2" s="1"/>
  <c r="Q344" i="2"/>
  <c r="R344" i="2"/>
  <c r="A344" i="2" s="1"/>
  <c r="Q343" i="2" l="1"/>
  <c r="R343" i="2"/>
  <c r="A343" i="2" s="1"/>
  <c r="Q342" i="2"/>
  <c r="R342" i="2"/>
  <c r="A342" i="2" s="1"/>
  <c r="Q341" i="2"/>
  <c r="R341" i="2"/>
  <c r="A341" i="2" s="1"/>
  <c r="Q340" i="2" l="1"/>
  <c r="R340" i="2"/>
  <c r="A340" i="2" s="1"/>
  <c r="Q339" i="2"/>
  <c r="R339" i="2"/>
  <c r="A339" i="2" s="1"/>
  <c r="Q338" i="2"/>
  <c r="R338" i="2"/>
  <c r="A338" i="2" s="1"/>
  <c r="Q337" i="2" l="1"/>
  <c r="R337" i="2"/>
  <c r="A337" i="2" s="1"/>
  <c r="Q323" i="2" l="1"/>
  <c r="R323" i="2"/>
  <c r="A323" i="2" s="1"/>
  <c r="Q322" i="2"/>
  <c r="R322" i="2"/>
  <c r="A322" i="2" s="1"/>
  <c r="Q321" i="2"/>
  <c r="R321" i="2"/>
  <c r="A321" i="2" s="1"/>
  <c r="Q328" i="2"/>
  <c r="R328" i="2"/>
  <c r="A328" i="2" s="1"/>
  <c r="Q325" i="2"/>
  <c r="R325" i="2"/>
  <c r="A325" i="2" s="1"/>
  <c r="Q324" i="2"/>
  <c r="R324" i="2"/>
  <c r="A324" i="2" s="1"/>
  <c r="Q330" i="2"/>
  <c r="R330" i="2"/>
  <c r="A330" i="2" s="1"/>
  <c r="Q327" i="2"/>
  <c r="R327" i="2"/>
  <c r="A327" i="2" s="1"/>
  <c r="Q334" i="2"/>
  <c r="R334" i="2"/>
  <c r="A334" i="2" s="1"/>
  <c r="Q335" i="2"/>
  <c r="R335" i="2"/>
  <c r="A335" i="2" s="1"/>
  <c r="Q333" i="2"/>
  <c r="R333" i="2"/>
  <c r="A333" i="2" s="1"/>
  <c r="Q326" i="2"/>
  <c r="R326" i="2"/>
  <c r="A326" i="2" s="1"/>
  <c r="Q332" i="2"/>
  <c r="R332" i="2"/>
  <c r="A332" i="2" s="1"/>
  <c r="Q329" i="2"/>
  <c r="R329" i="2"/>
  <c r="A329" i="2" s="1"/>
  <c r="Q331" i="2"/>
  <c r="R331" i="2"/>
  <c r="A331" i="2" s="1"/>
  <c r="Q336" i="2"/>
  <c r="R336" i="2"/>
  <c r="A336" i="2" s="1"/>
  <c r="Q320" i="2" l="1"/>
  <c r="R320" i="2"/>
  <c r="A320" i="2" s="1"/>
  <c r="Q319" i="2" l="1"/>
  <c r="R319" i="2"/>
  <c r="A319" i="2" s="1"/>
  <c r="Q318" i="2"/>
  <c r="R318" i="2"/>
  <c r="A318" i="2" s="1"/>
  <c r="Q317" i="2"/>
  <c r="R317" i="2"/>
  <c r="A317" i="2" s="1"/>
  <c r="Q316" i="2" l="1"/>
  <c r="R316" i="2"/>
  <c r="A316" i="2" s="1"/>
  <c r="Q315" i="2"/>
  <c r="R315" i="2"/>
  <c r="A315" i="2" s="1"/>
  <c r="Q314" i="2"/>
  <c r="R314" i="2"/>
  <c r="A314" i="2" s="1"/>
  <c r="Q313" i="2"/>
  <c r="R313" i="2"/>
  <c r="A313" i="2" s="1"/>
  <c r="Q312" i="2"/>
  <c r="R312" i="2"/>
  <c r="A312" i="2" s="1"/>
  <c r="Q311" i="2"/>
  <c r="R311" i="2"/>
  <c r="A311" i="2" s="1"/>
  <c r="Q310" i="2"/>
  <c r="R310" i="2"/>
  <c r="A310" i="2" s="1"/>
  <c r="Q309" i="2"/>
  <c r="R309" i="2"/>
  <c r="A309" i="2" s="1"/>
  <c r="Q308" i="2"/>
  <c r="R308" i="2"/>
  <c r="A308" i="2" s="1"/>
  <c r="Q307" i="2" l="1"/>
  <c r="R307" i="2"/>
  <c r="A307" i="2" s="1"/>
  <c r="R299" i="2"/>
  <c r="A299" i="2" s="1"/>
  <c r="R300" i="2"/>
  <c r="A300" i="2" s="1"/>
  <c r="R301" i="2"/>
  <c r="A301" i="2" s="1"/>
  <c r="R302" i="2"/>
  <c r="A302" i="2" s="1"/>
  <c r="R303" i="2"/>
  <c r="A303" i="2" s="1"/>
  <c r="R304" i="2"/>
  <c r="A304" i="2" s="1"/>
  <c r="R305" i="2"/>
  <c r="A305" i="2" s="1"/>
  <c r="R306" i="2"/>
  <c r="A306" i="2" s="1"/>
  <c r="Q299" i="2"/>
  <c r="Q300" i="2"/>
  <c r="Q301" i="2"/>
  <c r="Q302" i="2"/>
  <c r="Q303" i="2"/>
  <c r="Q304" i="2"/>
  <c r="Q305" i="2"/>
  <c r="Q306" i="2"/>
  <c r="Q298" i="2" l="1"/>
  <c r="R298" i="2"/>
  <c r="A298" i="2" s="1"/>
  <c r="Q297" i="2"/>
  <c r="R297" i="2"/>
  <c r="A297" i="2" s="1"/>
  <c r="Q296" i="2"/>
  <c r="R296" i="2"/>
  <c r="A296" i="2" s="1"/>
  <c r="Q295" i="2"/>
  <c r="R295" i="2"/>
  <c r="A295" i="2" s="1"/>
  <c r="Q294" i="2"/>
  <c r="R294" i="2"/>
  <c r="A294" i="2" s="1"/>
  <c r="Q293" i="2"/>
  <c r="R293" i="2"/>
  <c r="A293" i="2" s="1"/>
  <c r="Q292" i="2"/>
  <c r="R292" i="2"/>
  <c r="A292" i="2" s="1"/>
  <c r="Q291" i="2"/>
  <c r="R291" i="2"/>
  <c r="A291" i="2" s="1"/>
  <c r="Q290" i="2"/>
  <c r="R290" i="2"/>
  <c r="A290" i="2" s="1"/>
  <c r="Q289" i="2"/>
  <c r="R289" i="2"/>
  <c r="A289" i="2" s="1"/>
  <c r="Q281" i="2" l="1"/>
  <c r="R281" i="2"/>
  <c r="A281" i="2" s="1"/>
  <c r="Q280" i="2"/>
  <c r="R280" i="2"/>
  <c r="A280" i="2" s="1"/>
  <c r="Q287" i="2"/>
  <c r="R287" i="2"/>
  <c r="A287" i="2" s="1"/>
  <c r="Q286" i="2"/>
  <c r="R286" i="2"/>
  <c r="A286" i="2" s="1"/>
  <c r="Q288" i="2"/>
  <c r="R288" i="2"/>
  <c r="A288" i="2" s="1"/>
  <c r="Q277" i="2" l="1"/>
  <c r="R277" i="2"/>
  <c r="A277" i="2" s="1"/>
  <c r="Q284" i="2"/>
  <c r="R284" i="2"/>
  <c r="A284" i="2" s="1"/>
  <c r="Q282" i="2"/>
  <c r="R282" i="2"/>
  <c r="A282" i="2" s="1"/>
  <c r="Q279" i="2"/>
  <c r="R279" i="2"/>
  <c r="A279" i="2" s="1"/>
  <c r="Q276" i="2"/>
  <c r="R276" i="2"/>
  <c r="A276" i="2" s="1"/>
  <c r="Q278" i="2"/>
  <c r="R278" i="2"/>
  <c r="A278" i="2" s="1"/>
  <c r="Q285" i="2"/>
  <c r="R285" i="2"/>
  <c r="A285" i="2" s="1"/>
  <c r="Q283" i="2"/>
  <c r="R283" i="2"/>
  <c r="A283" i="2" s="1"/>
  <c r="Q275" i="2" l="1"/>
  <c r="R275" i="2"/>
  <c r="A275" i="2" s="1"/>
  <c r="Q274" i="2"/>
  <c r="R274" i="2"/>
  <c r="A274" i="2" s="1"/>
  <c r="Q273" i="2"/>
  <c r="Q272" i="2"/>
  <c r="Q271" i="2"/>
  <c r="R273" i="2"/>
  <c r="A273" i="2" s="1"/>
  <c r="R272" i="2"/>
  <c r="A272" i="2" s="1"/>
  <c r="R271" i="2"/>
  <c r="A271" i="2" s="1"/>
  <c r="Q260" i="2"/>
  <c r="R260" i="2"/>
  <c r="A260" i="2" s="1"/>
  <c r="Q263" i="2"/>
  <c r="R263" i="2"/>
  <c r="A263" i="2" s="1"/>
  <c r="Q261" i="2"/>
  <c r="R261" i="2"/>
  <c r="A261" i="2" s="1"/>
  <c r="Q262" i="2"/>
  <c r="R262" i="2"/>
  <c r="A262" i="2" s="1"/>
  <c r="Q259" i="2"/>
  <c r="R259" i="2"/>
  <c r="A259" i="2" s="1"/>
  <c r="Q270" i="2" l="1"/>
  <c r="R270" i="2"/>
  <c r="A270" i="2" s="1"/>
  <c r="Q269" i="2"/>
  <c r="R269" i="2"/>
  <c r="A269" i="2" s="1"/>
  <c r="Q268" i="2"/>
  <c r="R268" i="2"/>
  <c r="A268" i="2" s="1"/>
  <c r="Q267" i="2"/>
  <c r="R267" i="2"/>
  <c r="A267" i="2" s="1"/>
  <c r="Q266" i="2"/>
  <c r="R266" i="2"/>
  <c r="A266" i="2" s="1"/>
  <c r="Q265" i="2"/>
  <c r="R265" i="2"/>
  <c r="A265" i="2" s="1"/>
  <c r="Q264" i="2" l="1"/>
  <c r="R264" i="2"/>
  <c r="A264" i="2" s="1"/>
  <c r="Q258" i="2"/>
  <c r="R258" i="2"/>
  <c r="A258" i="2" s="1"/>
  <c r="Q250" i="2"/>
  <c r="Q251" i="2"/>
  <c r="Q252" i="2"/>
  <c r="Q253" i="2"/>
  <c r="Q254" i="2"/>
  <c r="Q255" i="2"/>
  <c r="Q257" i="2"/>
  <c r="R250" i="2"/>
  <c r="A250" i="2" s="1"/>
  <c r="R251" i="2"/>
  <c r="A251" i="2" s="1"/>
  <c r="R252" i="2"/>
  <c r="A252" i="2" s="1"/>
  <c r="R253" i="2"/>
  <c r="A253" i="2" s="1"/>
  <c r="R254" i="2"/>
  <c r="A254" i="2" s="1"/>
  <c r="R255" i="2"/>
  <c r="A255" i="2" s="1"/>
  <c r="R257" i="2"/>
  <c r="A257" i="2" s="1"/>
  <c r="Q256" i="2" l="1"/>
  <c r="R256" i="2"/>
  <c r="A256" i="2" s="1"/>
  <c r="R241" i="2"/>
  <c r="A241" i="2" s="1"/>
  <c r="Q241" i="2"/>
  <c r="O241" i="2" s="1"/>
  <c r="Q245" i="2"/>
  <c r="O245" i="2" s="1"/>
  <c r="R245" i="2"/>
  <c r="A245" i="2" s="1"/>
  <c r="Q249" i="2"/>
  <c r="O249" i="2" s="1"/>
  <c r="R249" i="2"/>
  <c r="A249" i="2" s="1"/>
  <c r="Q236" i="2"/>
  <c r="O236" i="2" s="1"/>
  <c r="R236" i="2"/>
  <c r="A236" i="2" s="1"/>
  <c r="Q247" i="2"/>
  <c r="O247" i="2" s="1"/>
  <c r="R247" i="2"/>
  <c r="A247" i="2" s="1"/>
  <c r="R240" i="2"/>
  <c r="A240" i="2" s="1"/>
  <c r="Q240" i="2"/>
  <c r="O240" i="2" s="1"/>
  <c r="Q242" i="2"/>
  <c r="Q238" i="2"/>
  <c r="O238" i="2" s="1"/>
  <c r="Q243" i="2"/>
  <c r="O243" i="2" s="1"/>
  <c r="Q244" i="2"/>
  <c r="Q239" i="2"/>
  <c r="Q246" i="2"/>
  <c r="O246" i="2" s="1"/>
  <c r="Q248" i="2"/>
  <c r="O248" i="2" s="1"/>
  <c r="Q237" i="2"/>
  <c r="R242" i="2"/>
  <c r="A242" i="2" s="1"/>
  <c r="R238" i="2"/>
  <c r="A238" i="2" s="1"/>
  <c r="R243" i="2"/>
  <c r="A243" i="2" s="1"/>
  <c r="R244" i="2"/>
  <c r="A244" i="2" s="1"/>
  <c r="R239" i="2"/>
  <c r="A239" i="2" s="1"/>
  <c r="R246" i="2"/>
  <c r="A246" i="2" s="1"/>
  <c r="R248" i="2"/>
  <c r="A248" i="2" s="1"/>
  <c r="R237" i="2"/>
  <c r="A237" i="2" s="1"/>
  <c r="Q164" i="2"/>
  <c r="O164" i="2" s="1"/>
  <c r="Q163" i="2"/>
  <c r="O163" i="2" s="1"/>
  <c r="Q156" i="2"/>
  <c r="O156" i="2" s="1"/>
  <c r="Q155" i="2"/>
  <c r="O155" i="2" s="1"/>
  <c r="Q154" i="2"/>
  <c r="O154" i="2" s="1"/>
  <c r="Q153" i="2"/>
  <c r="O153" i="2" s="1"/>
  <c r="Q152" i="2"/>
  <c r="O152" i="2" s="1"/>
  <c r="Q151" i="2"/>
  <c r="O151" i="2" s="1"/>
  <c r="Q150" i="2"/>
  <c r="O150" i="2" s="1"/>
  <c r="Q149" i="2"/>
  <c r="O149" i="2" s="1"/>
  <c r="Q148" i="2"/>
  <c r="O148" i="2" s="1"/>
  <c r="Q147" i="2"/>
  <c r="O147" i="2" s="1"/>
  <c r="Q146" i="2"/>
  <c r="O146" i="2" s="1"/>
  <c r="Q145" i="2"/>
  <c r="O145" i="2" s="1"/>
  <c r="Q144" i="2"/>
  <c r="O144" i="2" s="1"/>
  <c r="Q143" i="2"/>
  <c r="O143" i="2" s="1"/>
  <c r="Q142" i="2"/>
  <c r="O142" i="2" s="1"/>
  <c r="Q141" i="2"/>
  <c r="O141" i="2" s="1"/>
  <c r="Q140" i="2"/>
  <c r="O140" i="2" s="1"/>
  <c r="Q139" i="2"/>
  <c r="O139" i="2" s="1"/>
  <c r="Q138" i="2"/>
  <c r="O138" i="2" s="1"/>
  <c r="Q137" i="2"/>
  <c r="O137" i="2" s="1"/>
  <c r="Q136" i="2"/>
  <c r="O136" i="2" s="1"/>
  <c r="Q135" i="2"/>
  <c r="O135" i="2" s="1"/>
  <c r="Q134" i="2"/>
  <c r="O134" i="2" s="1"/>
  <c r="Q133" i="2"/>
  <c r="O133" i="2" s="1"/>
  <c r="Q132" i="2"/>
  <c r="O132" i="2" s="1"/>
  <c r="Q131" i="2"/>
  <c r="O131" i="2" s="1"/>
  <c r="Q130" i="2"/>
  <c r="O130" i="2" s="1"/>
  <c r="Q129" i="2"/>
  <c r="O129" i="2" s="1"/>
  <c r="Q128" i="2"/>
  <c r="O128" i="2" s="1"/>
  <c r="Q127" i="2"/>
  <c r="O127" i="2" s="1"/>
  <c r="Q126" i="2"/>
  <c r="O126" i="2" s="1"/>
  <c r="Q125" i="2"/>
  <c r="O125" i="2" s="1"/>
  <c r="Q124" i="2"/>
  <c r="O124" i="2" s="1"/>
  <c r="Q123" i="2"/>
  <c r="O123" i="2" s="1"/>
  <c r="Q122" i="2"/>
  <c r="O122" i="2" s="1"/>
  <c r="Q121" i="2"/>
  <c r="O121" i="2" s="1"/>
  <c r="Q120" i="2"/>
  <c r="O120" i="2" s="1"/>
  <c r="Q119" i="2"/>
  <c r="O119" i="2" s="1"/>
  <c r="Q118" i="2"/>
  <c r="O118" i="2" s="1"/>
  <c r="Q117" i="2"/>
  <c r="O117" i="2" s="1"/>
  <c r="Q112" i="2"/>
  <c r="O112" i="2" s="1"/>
  <c r="Q111" i="2"/>
  <c r="O111" i="2" s="1"/>
  <c r="Q110" i="2"/>
  <c r="O110" i="2" s="1"/>
  <c r="Q109" i="2"/>
  <c r="O109" i="2" s="1"/>
  <c r="Q107" i="2"/>
  <c r="O107" i="2" s="1"/>
  <c r="Q106" i="2"/>
  <c r="O106" i="2" s="1"/>
  <c r="Q101" i="2"/>
  <c r="O101" i="2" s="1"/>
  <c r="Q100" i="2"/>
  <c r="O100" i="2" s="1"/>
  <c r="Q99" i="2"/>
  <c r="O99" i="2" s="1"/>
  <c r="Q98" i="2"/>
  <c r="O98" i="2" s="1"/>
  <c r="Q97" i="2"/>
  <c r="O97" i="2" s="1"/>
  <c r="Q96" i="2"/>
  <c r="O96" i="2" s="1"/>
  <c r="Q95" i="2"/>
  <c r="O95" i="2" s="1"/>
  <c r="Q94" i="2"/>
  <c r="O94" i="2" s="1"/>
  <c r="Q93" i="2"/>
  <c r="O93" i="2" s="1"/>
  <c r="Q92" i="2"/>
  <c r="O92" i="2" s="1"/>
  <c r="Q88" i="2"/>
  <c r="O88" i="2" s="1"/>
  <c r="Q87" i="2"/>
  <c r="O87" i="2" s="1"/>
  <c r="Q70" i="2"/>
  <c r="O70" i="2" s="1"/>
  <c r="Q69" i="2"/>
  <c r="O69" i="2" s="1"/>
  <c r="Q65" i="2"/>
  <c r="O65" i="2" s="1"/>
  <c r="Q64" i="2"/>
  <c r="O64" i="2" s="1"/>
  <c r="Q63" i="2"/>
  <c r="O63" i="2" s="1"/>
  <c r="Q62" i="2"/>
  <c r="O62" i="2" s="1"/>
  <c r="Q61" i="2"/>
  <c r="O61" i="2" s="1"/>
  <c r="Q60" i="2"/>
  <c r="O60" i="2" s="1"/>
  <c r="Q59" i="2"/>
  <c r="O59" i="2" s="1"/>
  <c r="Q58" i="2"/>
  <c r="O58" i="2" s="1"/>
  <c r="Q57" i="2"/>
  <c r="O57" i="2" s="1"/>
  <c r="Q56" i="2"/>
  <c r="O56" i="2" s="1"/>
  <c r="Q55" i="2"/>
  <c r="O55" i="2" s="1"/>
  <c r="Q54" i="2"/>
  <c r="O54" i="2" s="1"/>
  <c r="Q53" i="2"/>
  <c r="O53" i="2" s="1"/>
  <c r="Q52" i="2"/>
  <c r="O52" i="2" s="1"/>
  <c r="Q42" i="2"/>
  <c r="O42" i="2" s="1"/>
  <c r="Q41" i="2"/>
  <c r="O41" i="2" s="1"/>
  <c r="Q39" i="2"/>
  <c r="O39" i="2" s="1"/>
  <c r="Q38" i="2"/>
  <c r="O38" i="2" s="1"/>
  <c r="Q37" i="2"/>
  <c r="O37" i="2" s="1"/>
  <c r="Q36" i="2"/>
  <c r="O36" i="2" s="1"/>
  <c r="Q35" i="2"/>
  <c r="O35" i="2" s="1"/>
  <c r="Q34" i="2"/>
  <c r="O34" i="2" s="1"/>
  <c r="Q33" i="2"/>
  <c r="O33" i="2" s="1"/>
  <c r="Q32" i="2"/>
  <c r="O32" i="2" s="1"/>
  <c r="Q31" i="2"/>
  <c r="O31" i="2" s="1"/>
  <c r="Q30" i="2"/>
  <c r="O30" i="2" s="1"/>
  <c r="Q29" i="2"/>
  <c r="O29" i="2" s="1"/>
  <c r="Q28" i="2"/>
  <c r="O28" i="2" s="1"/>
  <c r="Q27" i="2"/>
  <c r="O27" i="2" s="1"/>
  <c r="Q26" i="2"/>
  <c r="O26" i="2" s="1"/>
  <c r="Q25" i="2"/>
  <c r="O25" i="2" s="1"/>
  <c r="Q24" i="2"/>
  <c r="O24" i="2" s="1"/>
  <c r="Q23" i="2"/>
  <c r="O23" i="2" s="1"/>
  <c r="Q22" i="2"/>
  <c r="O22" i="2" s="1"/>
  <c r="Q21" i="2"/>
  <c r="O21" i="2" s="1"/>
  <c r="Q20" i="2"/>
  <c r="O20" i="2" s="1"/>
  <c r="Q19" i="2"/>
  <c r="O19" i="2" s="1"/>
  <c r="Q18" i="2"/>
  <c r="O18" i="2" s="1"/>
  <c r="Q17" i="2"/>
  <c r="O17" i="2" s="1"/>
  <c r="Q3" i="2"/>
  <c r="Q2" i="2"/>
  <c r="Q4" i="2"/>
  <c r="Q5" i="2"/>
  <c r="Q6" i="2"/>
  <c r="Q7" i="2"/>
  <c r="Q8" i="2"/>
  <c r="Q9" i="2"/>
  <c r="Q10" i="2"/>
  <c r="O10" i="2" s="1"/>
  <c r="Q11" i="2"/>
  <c r="O11" i="2" s="1"/>
  <c r="Q12" i="2"/>
  <c r="O12" i="2" s="1"/>
  <c r="Q13" i="2"/>
  <c r="Q14" i="2"/>
  <c r="Q15" i="2"/>
  <c r="Q16" i="2"/>
  <c r="Q40" i="2"/>
  <c r="Q43" i="2"/>
  <c r="O43" i="2" s="1"/>
  <c r="Q44" i="2"/>
  <c r="O44" i="2" s="1"/>
  <c r="Q45" i="2"/>
  <c r="O45" i="2" s="1"/>
  <c r="Q46" i="2"/>
  <c r="O46" i="2" s="1"/>
  <c r="Q47" i="2"/>
  <c r="O47" i="2" s="1"/>
  <c r="Q48" i="2"/>
  <c r="Q49" i="2"/>
  <c r="Q50" i="2"/>
  <c r="Q51" i="2"/>
  <c r="Q66" i="2"/>
  <c r="Q67" i="2"/>
  <c r="Q68" i="2"/>
  <c r="Q71" i="2"/>
  <c r="O71" i="2" s="1"/>
  <c r="Q72" i="2"/>
  <c r="O72" i="2" s="1"/>
  <c r="Q73" i="2"/>
  <c r="O73" i="2" s="1"/>
  <c r="Q74" i="2"/>
  <c r="O74" i="2" s="1"/>
  <c r="Q75" i="2"/>
  <c r="O75" i="2" s="1"/>
  <c r="Q76" i="2"/>
  <c r="O76" i="2" s="1"/>
  <c r="Q77" i="2"/>
  <c r="O77" i="2" s="1"/>
  <c r="Q78" i="2"/>
  <c r="O78" i="2" s="1"/>
  <c r="Q79" i="2"/>
  <c r="O79" i="2" s="1"/>
  <c r="Q80" i="2"/>
  <c r="O80" i="2" s="1"/>
  <c r="Q81" i="2"/>
  <c r="O81" i="2" s="1"/>
  <c r="Q82" i="2"/>
  <c r="O82" i="2" s="1"/>
  <c r="Q83" i="2"/>
  <c r="O83" i="2" s="1"/>
  <c r="Q84" i="2"/>
  <c r="O84" i="2" s="1"/>
  <c r="Q85" i="2"/>
  <c r="O85" i="2" s="1"/>
  <c r="Q86" i="2"/>
  <c r="Q114" i="2"/>
  <c r="Q115" i="2"/>
  <c r="Q116" i="2"/>
  <c r="Q102" i="2"/>
  <c r="Q103" i="2"/>
  <c r="O103" i="2" s="1"/>
  <c r="Q104" i="2"/>
  <c r="Q105" i="2"/>
  <c r="Q108" i="2"/>
  <c r="Q113" i="2"/>
  <c r="Q157" i="2"/>
  <c r="Q158" i="2"/>
  <c r="Q159" i="2"/>
  <c r="Q160" i="2"/>
  <c r="Q161" i="2"/>
  <c r="Q162" i="2"/>
  <c r="Q165" i="2"/>
  <c r="O165" i="2" s="1"/>
  <c r="Q191" i="2"/>
  <c r="Q89" i="2"/>
  <c r="O89" i="2" s="1"/>
  <c r="Q90" i="2"/>
  <c r="O90" i="2" s="1"/>
  <c r="Q166" i="2"/>
  <c r="O166" i="2" s="1"/>
  <c r="Q91" i="2"/>
  <c r="O91" i="2" s="1"/>
  <c r="Q167" i="2"/>
  <c r="O167" i="2" s="1"/>
  <c r="Q168" i="2"/>
  <c r="Q169" i="2"/>
  <c r="Q170" i="2"/>
  <c r="O170" i="2" s="1"/>
  <c r="Q171" i="2"/>
  <c r="O171" i="2" s="1"/>
  <c r="Q172" i="2"/>
  <c r="O172" i="2" s="1"/>
  <c r="Q174" i="2"/>
  <c r="O174" i="2" s="1"/>
  <c r="Q175" i="2"/>
  <c r="O175" i="2" s="1"/>
  <c r="Q176" i="2"/>
  <c r="O176" i="2" s="1"/>
  <c r="Q177" i="2"/>
  <c r="O177" i="2" s="1"/>
  <c r="Q178" i="2"/>
  <c r="O178" i="2" s="1"/>
  <c r="Q179" i="2"/>
  <c r="O179" i="2" s="1"/>
  <c r="Q180" i="2"/>
  <c r="O180" i="2" s="1"/>
  <c r="Q181" i="2"/>
  <c r="O181" i="2" s="1"/>
  <c r="Q182" i="2"/>
  <c r="O182" i="2" s="1"/>
  <c r="Q183" i="2"/>
  <c r="O183" i="2" s="1"/>
  <c r="Q184" i="2"/>
  <c r="O184" i="2" s="1"/>
  <c r="Q185" i="2"/>
  <c r="O185" i="2" s="1"/>
  <c r="Q186" i="2"/>
  <c r="O186" i="2" s="1"/>
  <c r="Q187" i="2"/>
  <c r="O187" i="2" s="1"/>
  <c r="Q188" i="2"/>
  <c r="O188" i="2" s="1"/>
  <c r="Q189" i="2"/>
  <c r="O189" i="2" s="1"/>
  <c r="Q190" i="2"/>
  <c r="O190" i="2" s="1"/>
  <c r="Q173" i="2"/>
  <c r="Q192" i="2"/>
  <c r="O192" i="2" s="1"/>
  <c r="Q193" i="2"/>
  <c r="O193" i="2" s="1"/>
  <c r="Q194" i="2"/>
  <c r="O194" i="2" s="1"/>
  <c r="Q195" i="2"/>
  <c r="O195" i="2" s="1"/>
  <c r="Q196" i="2"/>
  <c r="O196" i="2" s="1"/>
  <c r="Q197" i="2"/>
  <c r="O197" i="2" s="1"/>
  <c r="Q198" i="2"/>
  <c r="O198" i="2" s="1"/>
  <c r="Q199" i="2"/>
  <c r="O199" i="2" s="1"/>
  <c r="Q200" i="2"/>
  <c r="O200" i="2" s="1"/>
  <c r="Q201" i="2"/>
  <c r="O201" i="2" s="1"/>
  <c r="Q202" i="2"/>
  <c r="O202" i="2" s="1"/>
  <c r="Q203" i="2"/>
  <c r="O203" i="2" s="1"/>
  <c r="Q204" i="2"/>
  <c r="O204" i="2" s="1"/>
  <c r="Q205" i="2"/>
  <c r="O205" i="2" s="1"/>
  <c r="Q206" i="2"/>
  <c r="O206" i="2" s="1"/>
  <c r="Q207" i="2"/>
  <c r="O207" i="2" s="1"/>
  <c r="Q208" i="2"/>
  <c r="O208" i="2" s="1"/>
  <c r="Q209" i="2"/>
  <c r="O209" i="2" s="1"/>
  <c r="Q210" i="2"/>
  <c r="Q211" i="2"/>
  <c r="O211" i="2" s="1"/>
  <c r="Q212" i="2"/>
  <c r="Q216" i="2"/>
  <c r="Q217" i="2"/>
  <c r="Q213" i="2"/>
  <c r="Q215" i="2"/>
  <c r="Q214" i="2"/>
  <c r="Q218" i="2"/>
  <c r="O218" i="2" s="1"/>
  <c r="Q219" i="2"/>
  <c r="Q220" i="2"/>
  <c r="O220" i="2" s="1"/>
  <c r="Q221" i="2"/>
  <c r="O221" i="2" s="1"/>
  <c r="Q222" i="2"/>
  <c r="O222" i="2" s="1"/>
  <c r="Q223" i="2"/>
  <c r="O223" i="2" s="1"/>
  <c r="Q224" i="2"/>
  <c r="O224" i="2" s="1"/>
  <c r="Q225" i="2"/>
  <c r="O225" i="2" s="1"/>
  <c r="Q226" i="2"/>
  <c r="O226" i="2" s="1"/>
  <c r="Q227" i="2"/>
  <c r="O227" i="2" s="1"/>
  <c r="Q228" i="2"/>
  <c r="O228" i="2" s="1"/>
  <c r="Q229" i="2"/>
  <c r="O229" i="2" s="1"/>
  <c r="Q230" i="2"/>
  <c r="O230" i="2" s="1"/>
  <c r="Q231" i="2"/>
  <c r="O231" i="2" s="1"/>
  <c r="Q234" i="2"/>
  <c r="Q235" i="2"/>
  <c r="Q232" i="2"/>
  <c r="O232" i="2" s="1"/>
  <c r="Q233" i="2"/>
  <c r="O233" i="2" s="1"/>
  <c r="R2" i="2"/>
  <c r="A2" i="2" s="1"/>
  <c r="R3" i="2"/>
  <c r="A3" i="2" s="1"/>
  <c r="R4" i="2"/>
  <c r="A4" i="2" s="1"/>
  <c r="R5" i="2"/>
  <c r="A5" i="2" s="1"/>
  <c r="R6" i="2"/>
  <c r="A6" i="2" s="1"/>
  <c r="R7" i="2"/>
  <c r="A7" i="2" s="1"/>
  <c r="R8" i="2"/>
  <c r="A8" i="2" s="1"/>
  <c r="R9" i="2"/>
  <c r="A9" i="2" s="1"/>
  <c r="R10" i="2"/>
  <c r="A10" i="2" s="1"/>
  <c r="R11" i="2"/>
  <c r="A11" i="2" s="1"/>
  <c r="R12" i="2"/>
  <c r="A12" i="2" s="1"/>
  <c r="R17" i="2"/>
  <c r="A17" i="2" s="1"/>
  <c r="R18" i="2"/>
  <c r="A18" i="2" s="1"/>
  <c r="R19" i="2"/>
  <c r="A19" i="2" s="1"/>
  <c r="R20" i="2"/>
  <c r="A20" i="2" s="1"/>
  <c r="R21" i="2"/>
  <c r="A21" i="2" s="1"/>
  <c r="R22" i="2"/>
  <c r="A22" i="2" s="1"/>
  <c r="R23" i="2"/>
  <c r="A23" i="2" s="1"/>
  <c r="R24" i="2"/>
  <c r="A24" i="2" s="1"/>
  <c r="R25" i="2"/>
  <c r="A25" i="2" s="1"/>
  <c r="R26" i="2"/>
  <c r="A26" i="2" s="1"/>
  <c r="R27" i="2"/>
  <c r="A27" i="2" s="1"/>
  <c r="R28" i="2"/>
  <c r="A28" i="2" s="1"/>
  <c r="R29" i="2"/>
  <c r="A29" i="2" s="1"/>
  <c r="R30" i="2"/>
  <c r="A30" i="2" s="1"/>
  <c r="R31" i="2"/>
  <c r="A31" i="2" s="1"/>
  <c r="R32" i="2"/>
  <c r="A32" i="2" s="1"/>
  <c r="R33" i="2"/>
  <c r="A33" i="2" s="1"/>
  <c r="R34" i="2"/>
  <c r="A34" i="2" s="1"/>
  <c r="R35" i="2"/>
  <c r="A35" i="2" s="1"/>
  <c r="R13" i="2"/>
  <c r="A13" i="2" s="1"/>
  <c r="R14" i="2"/>
  <c r="A14" i="2" s="1"/>
  <c r="R36" i="2"/>
  <c r="A36" i="2" s="1"/>
  <c r="R37" i="2"/>
  <c r="A37" i="2" s="1"/>
  <c r="R38" i="2"/>
  <c r="A38" i="2" s="1"/>
  <c r="R39" i="2"/>
  <c r="A39" i="2" s="1"/>
  <c r="R15" i="2"/>
  <c r="A15" i="2" s="1"/>
  <c r="R16" i="2"/>
  <c r="A16" i="2" s="1"/>
  <c r="R40" i="2"/>
  <c r="A40" i="2" s="1"/>
  <c r="R41" i="2"/>
  <c r="A41" i="2" s="1"/>
  <c r="R42" i="2"/>
  <c r="A42" i="2" s="1"/>
  <c r="R43" i="2"/>
  <c r="A43" i="2" s="1"/>
  <c r="R44" i="2"/>
  <c r="A44" i="2" s="1"/>
  <c r="R45" i="2"/>
  <c r="A45" i="2" s="1"/>
  <c r="R46" i="2"/>
  <c r="A46" i="2" s="1"/>
  <c r="R47" i="2"/>
  <c r="A47" i="2" s="1"/>
  <c r="R48" i="2"/>
  <c r="A48" i="2" s="1"/>
  <c r="R49" i="2"/>
  <c r="A49" i="2" s="1"/>
  <c r="R50" i="2"/>
  <c r="A50" i="2" s="1"/>
  <c r="R51" i="2"/>
  <c r="A51" i="2" s="1"/>
  <c r="R52" i="2"/>
  <c r="A52" i="2" s="1"/>
  <c r="R53" i="2"/>
  <c r="A53" i="2" s="1"/>
  <c r="R54" i="2"/>
  <c r="A54" i="2" s="1"/>
  <c r="R55" i="2"/>
  <c r="A55" i="2" s="1"/>
  <c r="R56" i="2"/>
  <c r="A56" i="2" s="1"/>
  <c r="R57" i="2"/>
  <c r="A57" i="2" s="1"/>
  <c r="R58" i="2"/>
  <c r="A58" i="2" s="1"/>
  <c r="R59" i="2"/>
  <c r="A59" i="2" s="1"/>
  <c r="R60" i="2"/>
  <c r="A60" i="2" s="1"/>
  <c r="R61" i="2"/>
  <c r="A61" i="2" s="1"/>
  <c r="R62" i="2"/>
  <c r="A62" i="2" s="1"/>
  <c r="R63" i="2"/>
  <c r="A63" i="2" s="1"/>
  <c r="R64" i="2"/>
  <c r="A64" i="2" s="1"/>
  <c r="R65" i="2"/>
  <c r="A65" i="2" s="1"/>
  <c r="R66" i="2"/>
  <c r="A66" i="2" s="1"/>
  <c r="R67" i="2"/>
  <c r="A67" i="2" s="1"/>
  <c r="R68" i="2"/>
  <c r="A68" i="2" s="1"/>
  <c r="R69" i="2"/>
  <c r="A69" i="2" s="1"/>
  <c r="R70" i="2"/>
  <c r="A70" i="2" s="1"/>
  <c r="R71" i="2"/>
  <c r="A71" i="2" s="1"/>
  <c r="R72" i="2"/>
  <c r="A72" i="2" s="1"/>
  <c r="R73" i="2"/>
  <c r="A73" i="2" s="1"/>
  <c r="R74" i="2"/>
  <c r="A74" i="2" s="1"/>
  <c r="R75" i="2"/>
  <c r="A75" i="2" s="1"/>
  <c r="R76" i="2"/>
  <c r="A76" i="2" s="1"/>
  <c r="R77" i="2"/>
  <c r="A77" i="2" s="1"/>
  <c r="R78" i="2"/>
  <c r="A78" i="2" s="1"/>
  <c r="R79" i="2"/>
  <c r="A79" i="2" s="1"/>
  <c r="R80" i="2"/>
  <c r="A80" i="2" s="1"/>
  <c r="R81" i="2"/>
  <c r="A81" i="2" s="1"/>
  <c r="R82" i="2"/>
  <c r="A82" i="2" s="1"/>
  <c r="R83" i="2"/>
  <c r="A83" i="2" s="1"/>
  <c r="R84" i="2"/>
  <c r="A84" i="2" s="1"/>
  <c r="R85" i="2"/>
  <c r="A85" i="2" s="1"/>
  <c r="R86" i="2"/>
  <c r="A86" i="2" s="1"/>
  <c r="R87" i="2"/>
  <c r="A87" i="2" s="1"/>
  <c r="R88" i="2"/>
  <c r="A88" i="2" s="1"/>
  <c r="R114" i="2"/>
  <c r="A114" i="2" s="1"/>
  <c r="R115" i="2"/>
  <c r="A115" i="2" s="1"/>
  <c r="R116" i="2"/>
  <c r="A116" i="2" s="1"/>
  <c r="R92" i="2"/>
  <c r="A92" i="2" s="1"/>
  <c r="R93" i="2"/>
  <c r="A93" i="2" s="1"/>
  <c r="R94" i="2"/>
  <c r="A94" i="2" s="1"/>
  <c r="R95" i="2"/>
  <c r="A95" i="2" s="1"/>
  <c r="R96" i="2"/>
  <c r="A96" i="2" s="1"/>
  <c r="R97" i="2"/>
  <c r="A97" i="2" s="1"/>
  <c r="R98" i="2"/>
  <c r="A98" i="2" s="1"/>
  <c r="R99" i="2"/>
  <c r="A99" i="2" s="1"/>
  <c r="R100" i="2"/>
  <c r="A100" i="2" s="1"/>
  <c r="R101" i="2"/>
  <c r="A101" i="2" s="1"/>
  <c r="R102" i="2"/>
  <c r="A102" i="2" s="1"/>
  <c r="R103" i="2"/>
  <c r="A103" i="2" s="1"/>
  <c r="R104" i="2"/>
  <c r="A104" i="2" s="1"/>
  <c r="R105" i="2"/>
  <c r="A105" i="2" s="1"/>
  <c r="R106" i="2"/>
  <c r="A106" i="2" s="1"/>
  <c r="R107" i="2"/>
  <c r="A107" i="2" s="1"/>
  <c r="R108" i="2"/>
  <c r="A108" i="2" s="1"/>
  <c r="R109" i="2"/>
  <c r="A109" i="2" s="1"/>
  <c r="R110" i="2"/>
  <c r="A110" i="2" s="1"/>
  <c r="R111" i="2"/>
  <c r="A111" i="2" s="1"/>
  <c r="R112" i="2"/>
  <c r="A112" i="2" s="1"/>
  <c r="R113" i="2"/>
  <c r="A113" i="2" s="1"/>
  <c r="R117" i="2"/>
  <c r="A117" i="2" s="1"/>
  <c r="R118" i="2"/>
  <c r="A118" i="2" s="1"/>
  <c r="R119" i="2"/>
  <c r="A119" i="2" s="1"/>
  <c r="R120" i="2"/>
  <c r="A120" i="2" s="1"/>
  <c r="R121" i="2"/>
  <c r="A121" i="2" s="1"/>
  <c r="R122" i="2"/>
  <c r="A122" i="2" s="1"/>
  <c r="R123" i="2"/>
  <c r="A123" i="2" s="1"/>
  <c r="R124" i="2"/>
  <c r="A124" i="2" s="1"/>
  <c r="R125" i="2"/>
  <c r="A125" i="2" s="1"/>
  <c r="R126" i="2"/>
  <c r="A126" i="2" s="1"/>
  <c r="R127" i="2"/>
  <c r="A127" i="2" s="1"/>
  <c r="R128" i="2"/>
  <c r="A128" i="2" s="1"/>
  <c r="R129" i="2"/>
  <c r="A129" i="2" s="1"/>
  <c r="R130" i="2"/>
  <c r="A130" i="2" s="1"/>
  <c r="R131" i="2"/>
  <c r="A131" i="2" s="1"/>
  <c r="R132" i="2"/>
  <c r="A132" i="2" s="1"/>
  <c r="R133" i="2"/>
  <c r="A133" i="2" s="1"/>
  <c r="R134" i="2"/>
  <c r="A134" i="2" s="1"/>
  <c r="R157" i="2"/>
  <c r="A157" i="2" s="1"/>
  <c r="R158" i="2"/>
  <c r="A158" i="2" s="1"/>
  <c r="R135" i="2"/>
  <c r="A135" i="2" s="1"/>
  <c r="R136" i="2"/>
  <c r="A136" i="2" s="1"/>
  <c r="R159" i="2"/>
  <c r="A159" i="2" s="1"/>
  <c r="R137" i="2"/>
  <c r="A137" i="2" s="1"/>
  <c r="R138" i="2"/>
  <c r="A138" i="2" s="1"/>
  <c r="R139" i="2"/>
  <c r="A139" i="2" s="1"/>
  <c r="R140" i="2"/>
  <c r="A140" i="2" s="1"/>
  <c r="R141" i="2"/>
  <c r="A141" i="2" s="1"/>
  <c r="R142" i="2"/>
  <c r="A142" i="2" s="1"/>
  <c r="R143" i="2"/>
  <c r="A143" i="2" s="1"/>
  <c r="R144" i="2"/>
  <c r="A144" i="2" s="1"/>
  <c r="R145" i="2"/>
  <c r="A145" i="2" s="1"/>
  <c r="R146" i="2"/>
  <c r="A146" i="2" s="1"/>
  <c r="R147" i="2"/>
  <c r="A147" i="2" s="1"/>
  <c r="R148" i="2"/>
  <c r="A148" i="2" s="1"/>
  <c r="R149" i="2"/>
  <c r="A149" i="2" s="1"/>
  <c r="R150" i="2"/>
  <c r="A150" i="2" s="1"/>
  <c r="R151" i="2"/>
  <c r="A151" i="2" s="1"/>
  <c r="R152" i="2"/>
  <c r="A152" i="2" s="1"/>
  <c r="R153" i="2"/>
  <c r="A153" i="2" s="1"/>
  <c r="R154" i="2"/>
  <c r="A154" i="2" s="1"/>
  <c r="R155" i="2"/>
  <c r="A155" i="2" s="1"/>
  <c r="R156" i="2"/>
  <c r="A156" i="2" s="1"/>
  <c r="R160" i="2"/>
  <c r="A160" i="2" s="1"/>
  <c r="R161" i="2"/>
  <c r="A161" i="2" s="1"/>
  <c r="R162" i="2"/>
  <c r="A162" i="2" s="1"/>
  <c r="R163" i="2"/>
  <c r="A163" i="2" s="1"/>
  <c r="R164" i="2"/>
  <c r="A164" i="2" s="1"/>
  <c r="R165" i="2"/>
  <c r="A165" i="2" s="1"/>
  <c r="R191" i="2"/>
  <c r="A191" i="2" s="1"/>
  <c r="R89" i="2"/>
  <c r="A89" i="2" s="1"/>
  <c r="R90" i="2"/>
  <c r="A90" i="2" s="1"/>
  <c r="R166" i="2"/>
  <c r="A166" i="2" s="1"/>
  <c r="R91" i="2"/>
  <c r="A91" i="2" s="1"/>
  <c r="R167" i="2"/>
  <c r="A167" i="2" s="1"/>
  <c r="R168" i="2"/>
  <c r="A168" i="2" s="1"/>
  <c r="R169" i="2"/>
  <c r="A169" i="2" s="1"/>
  <c r="R170" i="2"/>
  <c r="A170" i="2" s="1"/>
  <c r="R171" i="2"/>
  <c r="A171" i="2" s="1"/>
  <c r="R172" i="2"/>
  <c r="A172" i="2" s="1"/>
  <c r="R174" i="2"/>
  <c r="A174" i="2" s="1"/>
  <c r="R175" i="2"/>
  <c r="A175" i="2" s="1"/>
  <c r="R176" i="2"/>
  <c r="A176" i="2" s="1"/>
  <c r="R177" i="2"/>
  <c r="A177" i="2" s="1"/>
  <c r="R178" i="2"/>
  <c r="A178" i="2" s="1"/>
  <c r="R179" i="2"/>
  <c r="A179" i="2" s="1"/>
  <c r="R180" i="2"/>
  <c r="A180" i="2" s="1"/>
  <c r="R181" i="2"/>
  <c r="A181" i="2" s="1"/>
  <c r="R182" i="2"/>
  <c r="A182" i="2" s="1"/>
  <c r="R183" i="2"/>
  <c r="A183" i="2" s="1"/>
  <c r="R184" i="2"/>
  <c r="A184" i="2" s="1"/>
  <c r="R185" i="2"/>
  <c r="A185" i="2" s="1"/>
  <c r="R186" i="2"/>
  <c r="A186" i="2" s="1"/>
  <c r="R187" i="2"/>
  <c r="A187" i="2" s="1"/>
  <c r="R188" i="2"/>
  <c r="A188" i="2" s="1"/>
  <c r="R189" i="2"/>
  <c r="A189" i="2" s="1"/>
  <c r="R190" i="2"/>
  <c r="A190" i="2" s="1"/>
  <c r="R173" i="2"/>
  <c r="A173" i="2" s="1"/>
  <c r="R192" i="2"/>
  <c r="A192" i="2" s="1"/>
  <c r="R193" i="2"/>
  <c r="A193" i="2" s="1"/>
  <c r="R194" i="2"/>
  <c r="A194" i="2" s="1"/>
  <c r="R195" i="2"/>
  <c r="A195" i="2" s="1"/>
  <c r="R196" i="2"/>
  <c r="A196" i="2" s="1"/>
  <c r="R197" i="2"/>
  <c r="A197" i="2" s="1"/>
  <c r="R198" i="2"/>
  <c r="A198" i="2" s="1"/>
  <c r="R199" i="2"/>
  <c r="A199" i="2" s="1"/>
  <c r="R200" i="2"/>
  <c r="A200" i="2" s="1"/>
  <c r="R201" i="2"/>
  <c r="A201" i="2" s="1"/>
  <c r="R202" i="2"/>
  <c r="A202" i="2" s="1"/>
  <c r="R203" i="2"/>
  <c r="A203" i="2" s="1"/>
  <c r="R204" i="2"/>
  <c r="A204" i="2" s="1"/>
  <c r="R205" i="2"/>
  <c r="A205" i="2" s="1"/>
  <c r="R206" i="2"/>
  <c r="A206" i="2" s="1"/>
  <c r="R207" i="2"/>
  <c r="A207" i="2" s="1"/>
  <c r="R208" i="2"/>
  <c r="A208" i="2" s="1"/>
  <c r="R209" i="2"/>
  <c r="A209" i="2" s="1"/>
  <c r="R210" i="2"/>
  <c r="A210" i="2" s="1"/>
  <c r="R211" i="2"/>
  <c r="A211" i="2" s="1"/>
  <c r="R212" i="2"/>
  <c r="A212" i="2" s="1"/>
  <c r="R216" i="2"/>
  <c r="A216" i="2" s="1"/>
  <c r="R217" i="2"/>
  <c r="A217" i="2" s="1"/>
  <c r="R213" i="2"/>
  <c r="A213" i="2" s="1"/>
  <c r="R215" i="2"/>
  <c r="A215" i="2" s="1"/>
  <c r="R214" i="2"/>
  <c r="A214" i="2" s="1"/>
  <c r="R218" i="2"/>
  <c r="A218" i="2" s="1"/>
  <c r="R219" i="2"/>
  <c r="A219" i="2" s="1"/>
  <c r="R220" i="2"/>
  <c r="A220" i="2" s="1"/>
  <c r="R221" i="2"/>
  <c r="A221" i="2" s="1"/>
  <c r="R222" i="2"/>
  <c r="A222" i="2" s="1"/>
  <c r="R223" i="2"/>
  <c r="A223" i="2" s="1"/>
  <c r="R224" i="2"/>
  <c r="A224" i="2" s="1"/>
  <c r="R225" i="2"/>
  <c r="A225" i="2" s="1"/>
  <c r="R226" i="2"/>
  <c r="A226" i="2" s="1"/>
  <c r="R227" i="2"/>
  <c r="A227" i="2" s="1"/>
  <c r="R228" i="2"/>
  <c r="A228" i="2" s="1"/>
  <c r="R229" i="2"/>
  <c r="A229" i="2" s="1"/>
  <c r="R230" i="2"/>
  <c r="A230" i="2" s="1"/>
  <c r="R231" i="2"/>
  <c r="A231" i="2" s="1"/>
  <c r="R234" i="2"/>
  <c r="A234" i="2" s="1"/>
  <c r="R235" i="2"/>
  <c r="A235" i="2" s="1"/>
  <c r="R232" i="2"/>
  <c r="A232" i="2" s="1"/>
  <c r="R233" i="2"/>
  <c r="A2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ALMACEN TECNOLOGICO</author>
  </authors>
  <commentList>
    <comment ref="A339" authorId="0" shapeId="0" xr:uid="{500339C5-F0AE-4C34-9C1B-0D1F59864BE4}">
      <text>
        <r>
          <rPr>
            <b/>
            <sz val="9"/>
            <color indexed="81"/>
            <rFont val="Tahoma"/>
            <charset val="1"/>
          </rPr>
          <t>ALMACEN TECNOLOGICO:</t>
        </r>
        <r>
          <rPr>
            <sz val="9"/>
            <color indexed="81"/>
            <rFont val="Tahoma"/>
            <charset val="1"/>
          </rPr>
          <t xml:space="preserve">
Pasar a Oanc cuando generen la ampliacion del codigo</t>
        </r>
      </text>
    </comment>
    <comment ref="I344" authorId="0" shapeId="0" xr:uid="{FD7BCB43-C4D4-46C6-8215-7E4D5D616140}">
      <text>
        <r>
          <rPr>
            <b/>
            <sz val="9"/>
            <color indexed="81"/>
            <rFont val="Tahoma"/>
            <family val="2"/>
          </rPr>
          <t>ALMACEN TECNOLOGICO:</t>
        </r>
        <r>
          <rPr>
            <sz val="9"/>
            <color indexed="81"/>
            <rFont val="Tahoma"/>
            <family val="2"/>
          </rPr>
          <t xml:space="preserve">
No tiene anexo miguel</t>
        </r>
      </text>
    </comment>
    <comment ref="I351" authorId="0" shapeId="0" xr:uid="{4D67F6CD-24E8-4287-AA73-12ACD9843D38}">
      <text>
        <r>
          <rPr>
            <b/>
            <sz val="9"/>
            <color indexed="81"/>
            <rFont val="Tahoma"/>
            <family val="2"/>
          </rPr>
          <t>ALMACEN TECNOLOGICO:</t>
        </r>
        <r>
          <rPr>
            <sz val="9"/>
            <color indexed="81"/>
            <rFont val="Tahoma"/>
            <family val="2"/>
          </rPr>
          <t xml:space="preserve">
No tiene anexo miguel</t>
        </r>
      </text>
    </comment>
  </commentList>
</comments>
</file>

<file path=xl/sharedStrings.xml><?xml version="1.0" encoding="utf-8"?>
<sst xmlns="http://schemas.openxmlformats.org/spreadsheetml/2006/main" count="2264" uniqueCount="640">
  <si>
    <t>S</t>
  </si>
  <si>
    <t>Fecha</t>
  </si>
  <si>
    <t>Serie</t>
  </si>
  <si>
    <t>Propiedad</t>
  </si>
  <si>
    <t>Usuario</t>
  </si>
  <si>
    <t>Almacén</t>
  </si>
  <si>
    <t>Movimiento SAP</t>
  </si>
  <si>
    <t>ID</t>
  </si>
  <si>
    <t>S. Fabrica</t>
  </si>
  <si>
    <t>Concepto</t>
  </si>
  <si>
    <t>Observaciones</t>
  </si>
  <si>
    <t>SAP</t>
  </si>
  <si>
    <t>Doc. SAP 311</t>
  </si>
  <si>
    <t>Doc. SAP 322</t>
  </si>
  <si>
    <t>Mov. SAP 323 OANC</t>
  </si>
  <si>
    <t>Condición/322</t>
  </si>
  <si>
    <t>Condición/Status</t>
  </si>
  <si>
    <t>ISAF1792</t>
  </si>
  <si>
    <t>ISA</t>
  </si>
  <si>
    <t>CSCAR230-O</t>
  </si>
  <si>
    <t>BTEC</t>
  </si>
  <si>
    <t>❌ No Conforme</t>
  </si>
  <si>
    <t>EQUIPO OBSOLETO</t>
  </si>
  <si>
    <t>ISAF3895M</t>
  </si>
  <si>
    <t>SCAR500-O</t>
  </si>
  <si>
    <t>BANS</t>
  </si>
  <si>
    <t>ISAF4518M</t>
  </si>
  <si>
    <t>ISAF3989M</t>
  </si>
  <si>
    <t>ITCO03144 ERNESTO RAMOS</t>
  </si>
  <si>
    <t xml:space="preserve">BANS </t>
  </si>
  <si>
    <t>ISAH7558D</t>
  </si>
  <si>
    <t>ITCO010009-JOSE ARRIETA</t>
  </si>
  <si>
    <t>✔Bueno</t>
  </si>
  <si>
    <t>completo</t>
  </si>
  <si>
    <t>ISAH7526D</t>
  </si>
  <si>
    <t>MEDINA SANDOVAL JOHANNA CAROLINA</t>
  </si>
  <si>
    <t>ITCO04033</t>
  </si>
  <si>
    <t>ISAG10699P</t>
  </si>
  <si>
    <t>ITCO010119-YULIANA JARAMI</t>
  </si>
  <si>
    <t>ITCO04029-JULIAN YEPES</t>
  </si>
  <si>
    <t>BMDE</t>
  </si>
  <si>
    <t>devuelvo</t>
  </si>
  <si>
    <t>sin cargador ni cable</t>
  </si>
  <si>
    <t>ITCO01642-GABRIEL JIMENEZ</t>
  </si>
  <si>
    <t>ITCO04077-SERGIO GUARIN</t>
  </si>
  <si>
    <t>ITCO010136-JUAN MEJIA</t>
  </si>
  <si>
    <t>ITCO04023-MALLORY SUAREZ</t>
  </si>
  <si>
    <t>ITCO03084-GLORIA ARBELAEZ</t>
  </si>
  <si>
    <t>ITCO010271-ALBA QUINTERO</t>
  </si>
  <si>
    <t>ITCO01697-EDUARDO MUÑOZ</t>
  </si>
  <si>
    <t>ITCO03928-NATALIA SIERRA</t>
  </si>
  <si>
    <t>4213-CAROLINA BOTERO</t>
  </si>
  <si>
    <t>ISAH7580D</t>
  </si>
  <si>
    <t>ITCO010343-CESAR CEBALLOS</t>
  </si>
  <si>
    <t>ITCO01936-JOSÉ CRUZ</t>
  </si>
  <si>
    <t>ISA_5CG737591D</t>
  </si>
  <si>
    <t>ITCO02117-JUAN BERNAL</t>
  </si>
  <si>
    <t>ISAF1200</t>
  </si>
  <si>
    <t>ITCO03893-EDER FERNANDEZ</t>
  </si>
  <si>
    <t>CPAL</t>
  </si>
  <si>
    <t>ISAF4001M</t>
  </si>
  <si>
    <t>ITCOG22049P</t>
  </si>
  <si>
    <t xml:space="preserve">2090-CARLOS OLAYA </t>
  </si>
  <si>
    <t>ITCOG22026P</t>
  </si>
  <si>
    <t>3918-JORGE BARRENECHE</t>
  </si>
  <si>
    <t>ISAG10387</t>
  </si>
  <si>
    <t>ITCOG21998P</t>
  </si>
  <si>
    <t>3968-JUAN LONDOÑO</t>
  </si>
  <si>
    <t>ITCOG21982P</t>
  </si>
  <si>
    <t>4111-DIANA RISTIZABAL</t>
  </si>
  <si>
    <t>ITCOG22050P</t>
  </si>
  <si>
    <t>4120-LEIDY ZULUAGA</t>
  </si>
  <si>
    <t>ITCOG22027P</t>
  </si>
  <si>
    <t>4225-FRAY HERREÑO</t>
  </si>
  <si>
    <t>ISAH3880</t>
  </si>
  <si>
    <t>4253-SANDRA ECHAVERRIA</t>
  </si>
  <si>
    <t>XM</t>
  </si>
  <si>
    <t>50164-LINA DIAZ</t>
  </si>
  <si>
    <t>X101</t>
  </si>
  <si>
    <t>ok</t>
  </si>
  <si>
    <t>SIN TECLADO</t>
  </si>
  <si>
    <t>50171-JAIME CASTILLO</t>
  </si>
  <si>
    <t>50320-LINA RAMIREZ</t>
  </si>
  <si>
    <t>doc</t>
  </si>
  <si>
    <t>XMG60435</t>
  </si>
  <si>
    <t>50360-WBEIMAR LEON</t>
  </si>
  <si>
    <t>50428-GLORIA SALAZAR</t>
  </si>
  <si>
    <t>50459-CARLOS HIDALGO</t>
  </si>
  <si>
    <t>PAZ Y SALVO</t>
  </si>
  <si>
    <t>ISAH7875D</t>
  </si>
  <si>
    <t>ITCO010122-EDWIN SUAREZ</t>
  </si>
  <si>
    <t>ISAG10810P</t>
  </si>
  <si>
    <t>ITCO010149-MARYORY LÓPEZ</t>
  </si>
  <si>
    <t>ITCOG20417P</t>
  </si>
  <si>
    <t>ITCO010231-CAROLINA ROJAS</t>
  </si>
  <si>
    <t>ISAH7171D</t>
  </si>
  <si>
    <t>ISA_5CG73758YJ</t>
  </si>
  <si>
    <t>ITCO02223-ALVARO BOLIVAR</t>
  </si>
  <si>
    <t>ISA_5CG6493NQZ</t>
  </si>
  <si>
    <t>ISAH3613</t>
  </si>
  <si>
    <t>ITCO03670-PEÑA HERRERA</t>
  </si>
  <si>
    <t>DMPNM72QG5VT</t>
  </si>
  <si>
    <t>con Cable usb</t>
  </si>
  <si>
    <t>ITCO02732-DAGOBERTO QUINT</t>
  </si>
  <si>
    <t>INCOMPLETO</t>
  </si>
  <si>
    <t>ITCOG21986P</t>
  </si>
  <si>
    <t>3909-PABLO NARVAEZ</t>
  </si>
  <si>
    <t>Tiene concepto por no tener cargador , pero se le agregó uno</t>
  </si>
  <si>
    <t>ISAH7630D</t>
  </si>
  <si>
    <t>ITCOG22012P</t>
  </si>
  <si>
    <t>3947-JULIO GÓMEZ</t>
  </si>
  <si>
    <t>65521-YULIANA DURANGO</t>
  </si>
  <si>
    <t>ISAH3928</t>
  </si>
  <si>
    <t>ITCO010303-GERALDINE BERR</t>
  </si>
  <si>
    <t>ISAH7829D</t>
  </si>
  <si>
    <t>ISAH4168</t>
  </si>
  <si>
    <t>ITCO010366-ARLEY SIERRA</t>
  </si>
  <si>
    <t>ISA_MXL6512JGN</t>
  </si>
  <si>
    <t>GRAFO 2000901827</t>
  </si>
  <si>
    <t>ISA_3CQ6440LM9</t>
  </si>
  <si>
    <t>4174-SANTIAGO GARCIA</t>
  </si>
  <si>
    <t>Sin cable ni cargador</t>
  </si>
  <si>
    <t>ISA_MXL7402PMW</t>
  </si>
  <si>
    <t>ITCO010245-LUIS RESTREPO</t>
  </si>
  <si>
    <t>Disco duro malo</t>
  </si>
  <si>
    <t>ISAG10862P</t>
  </si>
  <si>
    <t>3768-JIMENEZ MANTILLA</t>
  </si>
  <si>
    <t>3947-JULIO GOMEZ</t>
  </si>
  <si>
    <t>ITCOG22003P</t>
  </si>
  <si>
    <t>4197-ANA AUBAD</t>
  </si>
  <si>
    <t>Completo</t>
  </si>
  <si>
    <t>352790716981345 reemplazo de 356157219439682</t>
  </si>
  <si>
    <t>4198-DANIEL ISAZA</t>
  </si>
  <si>
    <t>ISA_5CG73758Y1</t>
  </si>
  <si>
    <t>4221-LINA DUQUE</t>
  </si>
  <si>
    <t>ITCOG22043P</t>
  </si>
  <si>
    <t>ITCO010077-VIVIANA HINCAP</t>
  </si>
  <si>
    <t>ISAH8013D</t>
  </si>
  <si>
    <t>ITCO010350-ADRIANA BETANC</t>
  </si>
  <si>
    <t>ISA_5CG141B5L4</t>
  </si>
  <si>
    <t>Sin Adaptador de red</t>
  </si>
  <si>
    <t>NA</t>
  </si>
  <si>
    <t>50396-JUAN CUARTAS</t>
  </si>
  <si>
    <t>XMG60180P</t>
  </si>
  <si>
    <t>50189-ALEXANDER DIAZ</t>
  </si>
  <si>
    <t>50152-JORGE TOBON</t>
  </si>
  <si>
    <t>50058-OSCAR ARANGO Sin pedido</t>
  </si>
  <si>
    <t>Sin teclado</t>
  </si>
  <si>
    <t>ISA_MXL6512JGR</t>
  </si>
  <si>
    <t>890904996 - 1400000160-9731676</t>
  </si>
  <si>
    <t>ISA_3CQ6440LMK</t>
  </si>
  <si>
    <t>ITCO010008-SAMUEL MARIN</t>
  </si>
  <si>
    <t>sin cargador</t>
  </si>
  <si>
    <t>Sin cable Poder</t>
  </si>
  <si>
    <t>ISA_5CG141B5L2</t>
  </si>
  <si>
    <t>ISAH7988D</t>
  </si>
  <si>
    <t>1452-CESAR RAMIREZ</t>
  </si>
  <si>
    <t>Se puede asignar cargador y cable</t>
  </si>
  <si>
    <t>3806-MARIA CORREA</t>
  </si>
  <si>
    <t>ISAH8002D</t>
  </si>
  <si>
    <t>4206-LUIS NARANJO</t>
  </si>
  <si>
    <t>ISAH7720D</t>
  </si>
  <si>
    <t>ISAH5329M</t>
  </si>
  <si>
    <t>49004173 2020</t>
  </si>
  <si>
    <t>Con cable video y poder</t>
  </si>
  <si>
    <t>ISAH6112M</t>
  </si>
  <si>
    <t>49011454 2021</t>
  </si>
  <si>
    <t>ISAH3911</t>
  </si>
  <si>
    <t>ITCO010235-CARLOS TRIVIÑO</t>
  </si>
  <si>
    <t>ISAH7413D</t>
  </si>
  <si>
    <t>ISAH7946D</t>
  </si>
  <si>
    <t>ITCO010298-CLAUDIA URIBE</t>
  </si>
  <si>
    <t>ISAH7928D</t>
  </si>
  <si>
    <t>ITCO010361-ISABEL RUIZ</t>
  </si>
  <si>
    <t>ISAH7649D</t>
  </si>
  <si>
    <t>ITCO010383-AARON GONZALEZ</t>
  </si>
  <si>
    <t>ISAH3369</t>
  </si>
  <si>
    <t>ISAH8033D</t>
  </si>
  <si>
    <t>ITCO03110-JUAN RESTREPO</t>
  </si>
  <si>
    <t>ISA_5CG737594C</t>
  </si>
  <si>
    <t>ITCO04046-MYRIAM RAMIREZ</t>
  </si>
  <si>
    <t>ITCO04073-JORGE FERGUSSON</t>
  </si>
  <si>
    <t>ISA_5CG6493NS1</t>
  </si>
  <si>
    <t>ITCO25846-MATEO OROZCO</t>
  </si>
  <si>
    <t>50328-DIANA PEREZ</t>
  </si>
  <si>
    <t>50136-CARLOS CANO</t>
  </si>
  <si>
    <t>XMG60011P</t>
  </si>
  <si>
    <t>1400002456-71610680  P:890321151</t>
  </si>
  <si>
    <t>50378-JULIAN ISAZA</t>
  </si>
  <si>
    <t>50106-CONRADO GUERRA</t>
  </si>
  <si>
    <t>50299-OSCAR SARMIENTO</t>
  </si>
  <si>
    <t>ISAH3615</t>
  </si>
  <si>
    <t>4145-ALEJANDRO VELEZ</t>
  </si>
  <si>
    <t>ISAH7392D</t>
  </si>
  <si>
    <t>ISA_5CG73758XG</t>
  </si>
  <si>
    <t>4212-CATALINA MUÑOZ</t>
  </si>
  <si>
    <t>ISAH3931</t>
  </si>
  <si>
    <t>ISAG10891P</t>
  </si>
  <si>
    <t>4303-ALEJANDRO CASTRO</t>
  </si>
  <si>
    <t>Completo, presentas cauchos removidos</t>
  </si>
  <si>
    <t>ISAG10941P</t>
  </si>
  <si>
    <t>ITCO010062-CAROLINA GOMEZ</t>
  </si>
  <si>
    <t>EGRA</t>
  </si>
  <si>
    <t>ITCO010106-sthephania carm</t>
  </si>
  <si>
    <t>ISAH7743D</t>
  </si>
  <si>
    <t>ITCO02806-JOSÉ MARÍN</t>
  </si>
  <si>
    <t>Obsoleto</t>
  </si>
  <si>
    <t>TRASLADADO CPAL A BANS</t>
  </si>
  <si>
    <t>ISAH7763D</t>
  </si>
  <si>
    <t>ITCO010210-JOHANA MEDINA</t>
  </si>
  <si>
    <t>ISA_5CG141B5LB</t>
  </si>
  <si>
    <t>ITCO03082-WILLIAM PABON</t>
  </si>
  <si>
    <t>completo , Sin USB RJ45</t>
  </si>
  <si>
    <t>ISAG10918P</t>
  </si>
  <si>
    <t>ITCO03360-MONICA POSADA</t>
  </si>
  <si>
    <t>no comforme</t>
  </si>
  <si>
    <t>ISAH4032</t>
  </si>
  <si>
    <t>ISAH8018D</t>
  </si>
  <si>
    <t>50103-NELSON CHAPARRO</t>
  </si>
  <si>
    <t>50469-NATALIA CADAVID</t>
  </si>
  <si>
    <t>ITCO02967-CAMPITELI CARMO</t>
  </si>
  <si>
    <t>ITCO02802-ELIZABETH URIBE</t>
  </si>
  <si>
    <t xml:space="preserve">NO SE PUEDE ASIGNAR </t>
  </si>
  <si>
    <t>ISAG10830P</t>
  </si>
  <si>
    <t>ISA_5CG737590K</t>
  </si>
  <si>
    <t>50498-CRISTIAN GOMEZ</t>
  </si>
  <si>
    <t>50408-ALEXANDRA VALENCIA</t>
  </si>
  <si>
    <t>50334-JOHNN MESA</t>
  </si>
  <si>
    <t>50313-CARLOS RODRIGUEZ</t>
  </si>
  <si>
    <t>50432-CARLOS FLOREZ</t>
  </si>
  <si>
    <t>50553-JULIAN OROZCO</t>
  </si>
  <si>
    <t>50322-WILFER PELAEZ</t>
  </si>
  <si>
    <t>XMG60005P</t>
  </si>
  <si>
    <t>4000006191-1036648501 (890321151)</t>
  </si>
  <si>
    <t>50283-OSCAR GOMEZ</t>
  </si>
  <si>
    <t>50256-SAMUEL SANCHEZ</t>
  </si>
  <si>
    <t>XMG60208P</t>
  </si>
  <si>
    <t>4000006191-1128445120 (890321151)</t>
  </si>
  <si>
    <t>50486-JORGE CALZADA</t>
  </si>
  <si>
    <t xml:space="preserve">SIN TECLADO Y MOUSE </t>
  </si>
  <si>
    <t>3905-JOHN ARANGO</t>
  </si>
  <si>
    <t xml:space="preserve">TIENE CONCEPTO TECNICO PERO SE PUEDE ASIGNAR </t>
  </si>
  <si>
    <t>ITCOG20307P</t>
  </si>
  <si>
    <t>1400002456-71610680 (890321151)</t>
  </si>
  <si>
    <t>ISAH3747</t>
  </si>
  <si>
    <t>ISA_5CG737593H</t>
  </si>
  <si>
    <t>ITCO04108-ALEJANDRA TORRE</t>
  </si>
  <si>
    <t>ITCOG20200P</t>
  </si>
  <si>
    <t>4212 -CATALINA MUÑOZ</t>
  </si>
  <si>
    <t>ISAH3823</t>
  </si>
  <si>
    <t>ITCO04073</t>
  </si>
  <si>
    <t>ISAH8003D</t>
  </si>
  <si>
    <t>ISAH7486D</t>
  </si>
  <si>
    <t xml:space="preserve">NO TRAJO CARGADOR </t>
  </si>
  <si>
    <t>ISAH7180D</t>
  </si>
  <si>
    <t>2788-JORGE MONTOYA</t>
  </si>
  <si>
    <t>ISAH7110D</t>
  </si>
  <si>
    <t>ITCO010199-JOSE FIGUEROA</t>
  </si>
  <si>
    <t>ISAH7515D</t>
  </si>
  <si>
    <t>XMG60439</t>
  </si>
  <si>
    <t>CARGA DE MONITORES C1164</t>
  </si>
  <si>
    <t>LLEGO SIN TECLADO Y CABLE HDMI</t>
  </si>
  <si>
    <t>50086-BEATRIZ VARGAS</t>
  </si>
  <si>
    <t>50509-BRENDA CARDENAS</t>
  </si>
  <si>
    <t>50240-HERNAN ESCOBAR</t>
  </si>
  <si>
    <t>ITCOG22028P</t>
  </si>
  <si>
    <t>ITCO010148</t>
  </si>
  <si>
    <t>ISAH3594</t>
  </si>
  <si>
    <t>ITCO010179-MARISOL GOMEZ</t>
  </si>
  <si>
    <t>ITCO03979-DIANA RESTREPO</t>
  </si>
  <si>
    <t>ISAH7525D</t>
  </si>
  <si>
    <t>4162-HERNAN RESTREPO</t>
  </si>
  <si>
    <t>ISAH3784</t>
  </si>
  <si>
    <t>ITCO03134-JORGE GIRALDO</t>
  </si>
  <si>
    <t>ISAG10855P</t>
  </si>
  <si>
    <t>4268-AGOSTINHO  JOAO</t>
  </si>
  <si>
    <t>ITCOG20005P</t>
  </si>
  <si>
    <t>ITCO03360</t>
  </si>
  <si>
    <t>SPARE5CG8053DJR</t>
  </si>
  <si>
    <t>1400001784-860002433</t>
  </si>
  <si>
    <t>DISCO DURO MALO</t>
  </si>
  <si>
    <t>ITCOG21996P</t>
  </si>
  <si>
    <t>EQUIPO NO ENCIENDE</t>
  </si>
  <si>
    <t>ISA_5CG7375944</t>
  </si>
  <si>
    <t>ITCO010230-ELIZABETH LOPE</t>
  </si>
  <si>
    <t>TARJETA DE RED MALA</t>
  </si>
  <si>
    <t>50383-MARCO GONZALEZ</t>
  </si>
  <si>
    <t>Este equipo no se encuentra en SAP</t>
  </si>
  <si>
    <t>ITCOG21840</t>
  </si>
  <si>
    <t>CENTRO DE COSTO C1511</t>
  </si>
  <si>
    <t>CARGADO A UN CENTRO DE COSTO</t>
  </si>
  <si>
    <t>ISAG10883P</t>
  </si>
  <si>
    <t>3953-MARIO PASTRANA</t>
  </si>
  <si>
    <t>ISAG10717P</t>
  </si>
  <si>
    <t>50347-ERIKA TORRES</t>
  </si>
  <si>
    <t>LE HACE FALTA LA TECLA (A)</t>
  </si>
  <si>
    <t>50232-LEONEL BARRIOS</t>
  </si>
  <si>
    <t xml:space="preserve">LE HACE FALTA LA TECLA DE LLAMADA </t>
  </si>
  <si>
    <t>ISA_5CG737593Q</t>
  </si>
  <si>
    <t>ITCO010176-MAURICIO HERNA</t>
  </si>
  <si>
    <t>ISAH7301D</t>
  </si>
  <si>
    <t>ITCO010296-JUAN ARROYAVE</t>
  </si>
  <si>
    <t>ISAH7522D</t>
  </si>
  <si>
    <t>2944-FRANCISCO SALDARRIAG</t>
  </si>
  <si>
    <t>XMG60013P</t>
  </si>
  <si>
    <t>50296-LINA CARO</t>
  </si>
  <si>
    <t>EL EQUIPO NO ENCIENDE</t>
  </si>
  <si>
    <t>50245-JUAN ARBELAEZ</t>
  </si>
  <si>
    <t>50425-GERMAN RODRIGUEZ</t>
  </si>
  <si>
    <t>XMG60223</t>
  </si>
  <si>
    <t>4000004067-1023802145</t>
  </si>
  <si>
    <t xml:space="preserve">SIN TECLADO,MOUSE, HDMI Y CABLE DE PODER </t>
  </si>
  <si>
    <t>XMG60607</t>
  </si>
  <si>
    <t>50479-TOMAS GOMEZ</t>
  </si>
  <si>
    <t>XMG60648</t>
  </si>
  <si>
    <t>XMG60224</t>
  </si>
  <si>
    <t>4000004067-1035867501</t>
  </si>
  <si>
    <t>ISAH3674</t>
  </si>
  <si>
    <t>ISAH3772</t>
  </si>
  <si>
    <t>ITCO02916</t>
  </si>
  <si>
    <t>ITCOG20426P</t>
  </si>
  <si>
    <t>C1511</t>
  </si>
  <si>
    <t>ISAG10802P</t>
  </si>
  <si>
    <t>ISAH4004</t>
  </si>
  <si>
    <t>ITCOG20419P</t>
  </si>
  <si>
    <t>ITCO010086-CARLOS FERREIR</t>
  </si>
  <si>
    <t>ISAG10893P</t>
  </si>
  <si>
    <t>ISAH7601D</t>
  </si>
  <si>
    <t>ISAH7351D</t>
  </si>
  <si>
    <t>ISAH7595D</t>
  </si>
  <si>
    <t>1627-JAIME ECHAVARRIA</t>
  </si>
  <si>
    <t>0C2724BA39F3</t>
  </si>
  <si>
    <t>ITCO04095-MARIA GOMEZ</t>
  </si>
  <si>
    <t>00270DBFA28D</t>
  </si>
  <si>
    <t>ITCO03841-CARLOS DULCEY</t>
  </si>
  <si>
    <t>sin anexo  revisar</t>
  </si>
  <si>
    <t>ISAH7954D</t>
  </si>
  <si>
    <t>4212-CAROLINA MUÑOZ</t>
  </si>
  <si>
    <t>ISAH7496D</t>
  </si>
  <si>
    <t>ISAH3700</t>
  </si>
  <si>
    <t>XMG60016P</t>
  </si>
  <si>
    <t>50058-OSCAR ARANGO</t>
  </si>
  <si>
    <t>50359-MAURICIO QUINTERO</t>
  </si>
  <si>
    <t>ISA_5CG6493NRW</t>
  </si>
  <si>
    <t>ITCO04024</t>
  </si>
  <si>
    <t>ITCOG20054P</t>
  </si>
  <si>
    <t>ITCO04015</t>
  </si>
  <si>
    <t>ISAG10833P</t>
  </si>
  <si>
    <t xml:space="preserve">2 TECLADOS </t>
  </si>
  <si>
    <t>50429-JULIAN ZAPATA</t>
  </si>
  <si>
    <t>50096-MARIA RUIZ</t>
  </si>
  <si>
    <t>XMG60007</t>
  </si>
  <si>
    <t>XM COMPAÑIA DE EXPERTOS EN MERCADOS</t>
  </si>
  <si>
    <t>LLEGA SIN MOUSE</t>
  </si>
  <si>
    <t>ISAH7534D</t>
  </si>
  <si>
    <t>ITCO010285-CARLOS SEPULVEDA</t>
  </si>
  <si>
    <t>DMQJ2GTSDJ8R</t>
  </si>
  <si>
    <t>DMQJ2HSPDJ8R</t>
  </si>
  <si>
    <t>ISAH3219</t>
  </si>
  <si>
    <t>ITCO03022</t>
  </si>
  <si>
    <t>LLEGO SIN MOUSE Y TECLADO</t>
  </si>
  <si>
    <t>ISAF1585</t>
  </si>
  <si>
    <t>TRASLADO DE CPAL Y BANS</t>
  </si>
  <si>
    <t>Ceco 1511</t>
  </si>
  <si>
    <t>ISAF1630</t>
  </si>
  <si>
    <t>ISAF1639</t>
  </si>
  <si>
    <t>50356-LORENA GIRALDO</t>
  </si>
  <si>
    <t>NO PUEDE SER ASIGNADO</t>
  </si>
  <si>
    <t>ISAF4280M</t>
  </si>
  <si>
    <t>ITCO02487</t>
  </si>
  <si>
    <t xml:space="preserve">SIN CABLE DE PODER </t>
  </si>
  <si>
    <t>LLEGA SIN CABLE DE PPODEER</t>
  </si>
  <si>
    <t>ISAH3852</t>
  </si>
  <si>
    <t>ITCO010119</t>
  </si>
  <si>
    <t>ISA_5CG73758YQ</t>
  </si>
  <si>
    <t>ISAH3894</t>
  </si>
  <si>
    <t>ISAG10809P</t>
  </si>
  <si>
    <t>ITCO010210-JOHANNA MEDIN</t>
  </si>
  <si>
    <t>ISAH4061</t>
  </si>
  <si>
    <t>4205-ANGIE RUIZ</t>
  </si>
  <si>
    <t>ISAH7706D</t>
  </si>
  <si>
    <t>ISAH7403D</t>
  </si>
  <si>
    <t>ISAG10986</t>
  </si>
  <si>
    <t>ISAH3022</t>
  </si>
  <si>
    <t>MV-TEL  S.A.S.</t>
  </si>
  <si>
    <t>ISAH5138M</t>
  </si>
  <si>
    <t>ITCO03082</t>
  </si>
  <si>
    <t>MONITOR SIN ACCESORIOS</t>
  </si>
  <si>
    <t>x101</t>
  </si>
  <si>
    <t>3860-ANA MORA</t>
  </si>
  <si>
    <t>No tiene cargador, ni cable USB</t>
  </si>
  <si>
    <t>ISAH3948</t>
  </si>
  <si>
    <t>4151-CARLOS MESA</t>
  </si>
  <si>
    <t>CNU422XCQL</t>
  </si>
  <si>
    <t>ISA_MXL7402PMM</t>
  </si>
  <si>
    <t>800230447/1500001336-1500001336</t>
  </si>
  <si>
    <t>ITCO010179-MARISOL GOMÉZ</t>
  </si>
  <si>
    <t>ITCO010285</t>
  </si>
  <si>
    <t>ISAH3038</t>
  </si>
  <si>
    <t>ITCO010337</t>
  </si>
  <si>
    <t>ADAPTADOR CORRIENTE, USB-C, 20W, APPLE</t>
  </si>
  <si>
    <t>ISAH7067D</t>
  </si>
  <si>
    <t>ITCO02802</t>
  </si>
  <si>
    <t>ITCO03231</t>
  </si>
  <si>
    <t>ITCO03299</t>
  </si>
  <si>
    <t>sin cargador ni datos</t>
  </si>
  <si>
    <t>ITCOG21985P</t>
  </si>
  <si>
    <t>ITCO010023-PERDOMO VASQUE</t>
  </si>
  <si>
    <t>5CG90558MZ</t>
  </si>
  <si>
    <t>4200-VANESSA FERNANDEZ</t>
  </si>
  <si>
    <t>5CG90558TY</t>
  </si>
  <si>
    <t>ISAG10866P</t>
  </si>
  <si>
    <t>3223-FABIO HUMBERTO</t>
  </si>
  <si>
    <t>5CD9087TFK</t>
  </si>
  <si>
    <t>ITCOG21851</t>
  </si>
  <si>
    <t>8CJ730Q2YM</t>
  </si>
  <si>
    <t>50097-JOSE PEREZ</t>
  </si>
  <si>
    <t>ISAH7126D</t>
  </si>
  <si>
    <t>ISAH3297</t>
  </si>
  <si>
    <t>ISAH3870</t>
  </si>
  <si>
    <t>ITCOG20996</t>
  </si>
  <si>
    <t>ISAH7579D</t>
  </si>
  <si>
    <t>ISAH3211</t>
  </si>
  <si>
    <t>MXL5460Z0S</t>
  </si>
  <si>
    <t>ITCOG20995</t>
  </si>
  <si>
    <t>SPARE5CG6082NFN</t>
  </si>
  <si>
    <t>ITCOG22000P</t>
  </si>
  <si>
    <t>5CG90558VT</t>
  </si>
  <si>
    <t>ISAH3760</t>
  </si>
  <si>
    <t>ITCO01641-JAIME CARDONA</t>
  </si>
  <si>
    <t>XMG60385</t>
  </si>
  <si>
    <t>Vino sin informe tecnico, completo</t>
  </si>
  <si>
    <t>ITCO03137-LUIS REVILLA</t>
  </si>
  <si>
    <t xml:space="preserve"> ITCO01642-GABRIEL JIMENEZ</t>
  </si>
  <si>
    <t>ISAH7491D</t>
  </si>
  <si>
    <t>ITCO010091-JULY MURILLO</t>
  </si>
  <si>
    <t>3235-MANUEL DIEZ</t>
  </si>
  <si>
    <t xml:space="preserve">50438-JUAN SERNA </t>
  </si>
  <si>
    <t>50151-SILVIA CHAPARRO</t>
  </si>
  <si>
    <t>50041-WILLIAM LOPEZ</t>
  </si>
  <si>
    <t>ITCOG20402</t>
  </si>
  <si>
    <t>ITCOG20272</t>
  </si>
  <si>
    <t>MXL5460Z10</t>
  </si>
  <si>
    <t>Mat</t>
  </si>
  <si>
    <t>4500033024-70503  802007669</t>
  </si>
  <si>
    <t>ISAH4428</t>
  </si>
  <si>
    <t>ISAH4443</t>
  </si>
  <si>
    <t>ISAH4453</t>
  </si>
  <si>
    <t>ISAH4444</t>
  </si>
  <si>
    <t>ISAH4221</t>
  </si>
  <si>
    <t>ISAH4240</t>
  </si>
  <si>
    <t>ISAH4324</t>
  </si>
  <si>
    <t>ISAH4459</t>
  </si>
  <si>
    <t>ISAH4308</t>
  </si>
  <si>
    <t>RJ45</t>
  </si>
  <si>
    <t>Kit teclado Mouse</t>
  </si>
  <si>
    <t>ITCO010353-YENY ALVAREZ</t>
  </si>
  <si>
    <t>ITCO010458-MANUELA SALAZA</t>
  </si>
  <si>
    <t>4013-HERIBERTO BASTOS</t>
  </si>
  <si>
    <t>3910-ANDREA LLANOS</t>
  </si>
  <si>
    <t>ITCO010197-JUAN RIOS</t>
  </si>
  <si>
    <t>ITCO03317-JUAN RINCON</t>
  </si>
  <si>
    <t>ISAF4072M</t>
  </si>
  <si>
    <t>CNC042Q927</t>
  </si>
  <si>
    <t>ISAF3992M</t>
  </si>
  <si>
    <t>CNC042Q8FB</t>
  </si>
  <si>
    <t>ISAF4283M</t>
  </si>
  <si>
    <t>CNC118SK3Q</t>
  </si>
  <si>
    <t>3CQ5500MMC</t>
  </si>
  <si>
    <t>ISAF4291M</t>
  </si>
  <si>
    <t>CNC118SK4D</t>
  </si>
  <si>
    <t>ISAF1199</t>
  </si>
  <si>
    <t>MXL04614R2</t>
  </si>
  <si>
    <t>ISAF1753</t>
  </si>
  <si>
    <t>MXL1341KQM</t>
  </si>
  <si>
    <t>ISAF1755</t>
  </si>
  <si>
    <t>MXL1341KRS</t>
  </si>
  <si>
    <t>ITCOG20344</t>
  </si>
  <si>
    <t>MXL5460WRG</t>
  </si>
  <si>
    <t>MXL62121JR</t>
  </si>
  <si>
    <t>ASAB</t>
  </si>
  <si>
    <t>1400000187-ACOT</t>
  </si>
  <si>
    <t>ITCO02734-SOFONIAS CORREA</t>
  </si>
  <si>
    <t>SIN HISTORIAL</t>
  </si>
  <si>
    <t>GRAFO 1000005229</t>
  </si>
  <si>
    <t>TRAN</t>
  </si>
  <si>
    <t>CENTRO TRAN</t>
  </si>
  <si>
    <t>1400000187-ACOT 802007669</t>
  </si>
  <si>
    <t>FTPYH053KCT3</t>
  </si>
  <si>
    <t>2665-OLGA LOPEZ</t>
  </si>
  <si>
    <t>50333-JOSE RIVERA</t>
  </si>
  <si>
    <t>5CG2286C8X</t>
  </si>
  <si>
    <t>ISA_5CG73758XV</t>
  </si>
  <si>
    <t>ITCO010095-RUBEN JOVEN</t>
  </si>
  <si>
    <t>ISAH3306</t>
  </si>
  <si>
    <t>ISAH4193</t>
  </si>
  <si>
    <t>2665- OLGA LOPEZ</t>
  </si>
  <si>
    <t>5CD9087TF8</t>
  </si>
  <si>
    <t>5CG0106ZK1</t>
  </si>
  <si>
    <t>5CD132GHL2</t>
  </si>
  <si>
    <t>5CG73758XV</t>
  </si>
  <si>
    <t>5CG9106TQ6</t>
  </si>
  <si>
    <t>5CG815333J</t>
  </si>
  <si>
    <t>ISAG10871P</t>
  </si>
  <si>
    <t>0026CBA838B6</t>
  </si>
  <si>
    <t>revilla</t>
  </si>
  <si>
    <t>carlos lo descargó</t>
  </si>
  <si>
    <t>Leonardo porras</t>
  </si>
  <si>
    <t>TALLA  40</t>
  </si>
  <si>
    <t>Material</t>
  </si>
  <si>
    <t>Descripcion</t>
  </si>
  <si>
    <t xml:space="preserve">Talla </t>
  </si>
  <si>
    <t>UNI</t>
  </si>
  <si>
    <t>Pedro tocano</t>
  </si>
  <si>
    <t>TALLA 34</t>
  </si>
  <si>
    <t>TALLA 44</t>
  </si>
  <si>
    <t>TALLA 32</t>
  </si>
  <si>
    <t>TALLA 36</t>
  </si>
  <si>
    <t>TATIANA OCAMPO</t>
  </si>
  <si>
    <t>GUANTES</t>
  </si>
  <si>
    <t>N/A</t>
  </si>
  <si>
    <t>ISAH4424</t>
  </si>
  <si>
    <t>ISAH7439D</t>
  </si>
  <si>
    <t>ISAH3779</t>
  </si>
  <si>
    <t>ISAH3166</t>
  </si>
  <si>
    <t>Sin cargador ni USB</t>
  </si>
  <si>
    <t>0004F2E690FC</t>
  </si>
  <si>
    <t>DMPQDLT3G5YL</t>
  </si>
  <si>
    <t>3778-GONZALO MAYA</t>
  </si>
  <si>
    <t>F47F35A2AE7C</t>
  </si>
  <si>
    <t xml:space="preserve">  FH134498Q0</t>
  </si>
  <si>
    <t>AC44F211C9D8</t>
  </si>
  <si>
    <t>ITCO04042-JORGE CARDONA</t>
  </si>
  <si>
    <t>3197-GLORIA GOMEZ</t>
  </si>
  <si>
    <t>3225-JUAN CRUZ</t>
  </si>
  <si>
    <t>4268-AGOSTINHO RAMALHO</t>
  </si>
  <si>
    <t>ITCO010237-CHEMMY CUADRAD</t>
  </si>
  <si>
    <t>ISAH7592D</t>
  </si>
  <si>
    <t>ITCO010145-YULIET PLATA</t>
  </si>
  <si>
    <t>sap</t>
  </si>
  <si>
    <t>5CG5463G3F</t>
  </si>
  <si>
    <t>ITCOG20075P</t>
  </si>
  <si>
    <t>ISAH3625</t>
  </si>
  <si>
    <t>SPARE5CG6082MS0</t>
  </si>
  <si>
    <t>ISAH7393D</t>
  </si>
  <si>
    <t>ISAH7429D</t>
  </si>
  <si>
    <t>ISAH7396D</t>
  </si>
  <si>
    <t>ISAH4425</t>
  </si>
  <si>
    <t>ISAH3909</t>
  </si>
  <si>
    <t>ISAH3761</t>
  </si>
  <si>
    <t>ISAH4470</t>
  </si>
  <si>
    <t>Completo , lapiz y usb a tipo c</t>
  </si>
  <si>
    <t>ACCESORIO</t>
  </si>
  <si>
    <t>XMG60018</t>
  </si>
  <si>
    <t>MXL5460WQV</t>
  </si>
  <si>
    <t>XMG60008P</t>
  </si>
  <si>
    <t>ITCO03165-GERMAN CARDENA</t>
  </si>
  <si>
    <t>ITCO010099-CATALINA GONZALEZ</t>
  </si>
  <si>
    <t>4209-JOAN CORDOBA</t>
  </si>
  <si>
    <t>3815-CAROLINA GARCIA</t>
  </si>
  <si>
    <t>ITCO010263-ADRIANA VELEZ</t>
  </si>
  <si>
    <t>ITCO02917-ARIEL NARANJO</t>
  </si>
  <si>
    <t>4321-CAROLINA SANCHEZ</t>
  </si>
  <si>
    <t>3815-CAROLINA GARCÍA</t>
  </si>
  <si>
    <t>Se puede asignar para pruebas</t>
  </si>
  <si>
    <t>DVD USB XM (PENDIENTE RESPUESTA DE FELIPE)</t>
  </si>
  <si>
    <t>ISAH7549D</t>
  </si>
  <si>
    <t>3223-FABIO POSADA</t>
  </si>
  <si>
    <t>50542-OLIMPO AVILA</t>
  </si>
  <si>
    <t>ISAH7144D</t>
  </si>
  <si>
    <t>ISAH7744D</t>
  </si>
  <si>
    <t>ISAH7286D</t>
  </si>
  <si>
    <t>ISAG10385</t>
  </si>
  <si>
    <t>ISAH3806</t>
  </si>
  <si>
    <t>ITCOG21693</t>
  </si>
  <si>
    <t>XMG60809</t>
  </si>
  <si>
    <t>ITCO02915-SANDRA GOMEZ</t>
  </si>
  <si>
    <t>3860-ANA MARIA MORA</t>
  </si>
  <si>
    <t>4227-JULIAN MARTINEZ</t>
  </si>
  <si>
    <t>3770-ANGELA GUERRA</t>
  </si>
  <si>
    <t>ITCO010062-CATALINA GOMEZ</t>
  </si>
  <si>
    <t>ITCO03208-JORGE BOTERO</t>
  </si>
  <si>
    <t>50078-HENRY LOPEZ</t>
  </si>
  <si>
    <t>baja</t>
  </si>
  <si>
    <t>ISAH4158</t>
  </si>
  <si>
    <t>ITCOG22046P</t>
  </si>
  <si>
    <t>ITCOG21994P</t>
  </si>
  <si>
    <t>ITCOG22017P</t>
  </si>
  <si>
    <t>ITCOG21999P</t>
  </si>
  <si>
    <t>ITCOG21977P</t>
  </si>
  <si>
    <t>ISAH3859</t>
  </si>
  <si>
    <t>ITCOG21993P</t>
  </si>
  <si>
    <t>ISAH7320D</t>
  </si>
  <si>
    <t>ISAH7423D</t>
  </si>
  <si>
    <t>ISAG10622P</t>
  </si>
  <si>
    <t>ITCOG21947P</t>
  </si>
  <si>
    <t>XMG60384</t>
  </si>
  <si>
    <t>XMG60195P</t>
  </si>
  <si>
    <t>ITCO03871-CAMILO CASTRO</t>
  </si>
  <si>
    <t>3582-LEON MARTINEZ</t>
  </si>
  <si>
    <t>ITCO010098-SANTIAGO DIAZ</t>
  </si>
  <si>
    <t>ITCO010024-LILIANA PIEDRAHITA</t>
  </si>
  <si>
    <t>4261-JULIAN GONZALEZ</t>
  </si>
  <si>
    <t>ITCO03380-LUZ FERNANDEZ</t>
  </si>
  <si>
    <t>ITCO010024-LILIANA TORRES</t>
  </si>
  <si>
    <t>860008890 4600004673-1038115633</t>
  </si>
  <si>
    <t>860002433 1400001784-860002433</t>
  </si>
  <si>
    <t>50450-ANA MORA</t>
  </si>
  <si>
    <t>65499-ESTEBAN ARDILA</t>
  </si>
  <si>
    <t>ISA_5CG737595C</t>
  </si>
  <si>
    <t>ITCOG22007P</t>
  </si>
  <si>
    <t>ISAH3830</t>
  </si>
  <si>
    <t>SPARE5CG95249M9</t>
  </si>
  <si>
    <t>ITCOG22042P</t>
  </si>
  <si>
    <t>ISAH3614</t>
  </si>
  <si>
    <t>ISA_5CG6493NRH</t>
  </si>
  <si>
    <t>ITCOG20358P</t>
  </si>
  <si>
    <t>ITCOG20405</t>
  </si>
  <si>
    <t>4227-JULIAN HERRERA</t>
  </si>
  <si>
    <t>ITCO010148-JOHNY VASCO</t>
  </si>
  <si>
    <t>ITCO03901-LILLIANA MESA</t>
  </si>
  <si>
    <t>3933-JUAN PATIÑO</t>
  </si>
  <si>
    <t>4247-PEDRO LOZADA</t>
  </si>
  <si>
    <t>ITCO04047-CLAUDIA MONSALVE</t>
  </si>
  <si>
    <t>ITCO010108-FRANCISCO CONTRERAS</t>
  </si>
  <si>
    <t>ITCO03416-LEONARDO PORRAS</t>
  </si>
  <si>
    <t>ITCO03839-DAVID ALVAREZ</t>
  </si>
  <si>
    <t>ITCO03808-CLAUDIA PEREZ</t>
  </si>
  <si>
    <t>50528-ALEJANDRA CASTAÑEDA</t>
  </si>
  <si>
    <t>MXL1341KR7</t>
  </si>
  <si>
    <t>CNC233Q2FB</t>
  </si>
  <si>
    <t>ISAG10867P</t>
  </si>
  <si>
    <t>CABIO DE SERIE POR REEMPLAZO</t>
  </si>
  <si>
    <t>ITCO010226-JORGE HERNANDE</t>
  </si>
  <si>
    <t>3989-PAOLA BARRIENTOS</t>
  </si>
  <si>
    <t>4265-PABLO FRANCO</t>
  </si>
  <si>
    <t>ITCO03115-ORLANDO ORTIZ</t>
  </si>
  <si>
    <t>ITCO04135-JULIO CIBEL</t>
  </si>
  <si>
    <t>50112-ANCIZAR AGUDELO</t>
  </si>
  <si>
    <t>50276-LIZETH TAMAYO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</si>
</sst>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1" fontId="3" fillId="2" borderId="0" xfId="0" applyNumberFormat="1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164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protection locked="0"/>
    </xf>
    <xf numFmtId="0" fontId="4" fillId="0" borderId="0" xfId="0" applyFont="1" applyFill="1" applyAlignment="1" applyProtection="1">
      <protection locked="0"/>
    </xf>
    <xf numFmtId="164" fontId="4" fillId="0" borderId="0" xfId="0" applyNumberFormat="1" applyFont="1" applyFill="1" applyAlignment="1" applyProtection="1">
      <alignment horizontal="center" vertical="center"/>
      <protection hidden="1"/>
    </xf>
    <xf numFmtId="164" fontId="4" fillId="0" borderId="0" xfId="0" applyNumberFormat="1" applyFont="1" applyFill="1" applyAlignment="1" applyProtection="1">
      <protection hidden="1"/>
    </xf>
    <xf numFmtId="0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1" fontId="4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Fill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 applyProtection="1">
      <alignment vertical="top"/>
      <protection locked="0"/>
    </xf>
    <xf numFmtId="1" fontId="9" fillId="0" borderId="0" xfId="0" applyNumberFormat="1" applyFont="1" applyFill="1" applyAlignment="1" applyProtection="1">
      <alignment horizontal="center" vertical="center"/>
      <protection locked="0"/>
    </xf>
    <xf numFmtId="14" fontId="4" fillId="0" borderId="0" xfId="0" applyNumberFormat="1" applyFont="1" applyFill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1" fontId="11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B1AE2584-E773-4F13-8FB2-9584D3D4C4A0}"/>
  </cellStyles>
  <dxfs count="75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;;;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;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4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strike val="0"/>
        <color theme="8" tint="-0.24994659260841701"/>
      </font>
    </dxf>
    <dxf>
      <font>
        <b/>
        <i val="0"/>
        <color theme="7" tint="-0.24994659260841701"/>
      </font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rgb="FFFF0000"/>
      </font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strike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theme="4"/>
      </font>
    </dxf>
    <dxf>
      <font>
        <b/>
        <i val="0"/>
        <color theme="4"/>
      </font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strike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theme="4"/>
      </font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4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4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4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4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theme="4"/>
      </font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4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4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4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4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B05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SlicerStyleLight1 2" pivot="0" table="0" count="10" xr9:uid="{CABDF07B-FDC0-4CFD-B34B-1896F866BDE2}">
      <tableStyleElement type="wholeTable" dxfId="74"/>
      <tableStyleElement type="headerRow" dxfId="73"/>
    </tableStyle>
    <tableStyle name="SlicerStyleLight1 2 2" pivot="0" table="0" count="10" xr9:uid="{988A0970-4F30-448C-B088-84CA2A3AB6B4}">
      <tableStyleElement type="wholeTable" dxfId="72"/>
      <tableStyleElement type="headerRow" dxfId="71"/>
    </tableStyle>
    <tableStyle name="SlicerStyleLight1 2 3" pivot="0" table="0" count="10" xr9:uid="{4575D8E7-0515-4D29-B3BE-9ABD660C1DF2}">
      <tableStyleElement type="wholeTable" dxfId="70"/>
      <tableStyleElement type="headerRow" dxfId="69"/>
    </tableStyle>
    <tableStyle name="SlicerStyleLight1 2 3 2" pivot="0" table="0" count="10" xr9:uid="{C78DB28E-744B-43D1-9AE3-5DDCAB2CCA75}">
      <tableStyleElement type="wholeTable" dxfId="68"/>
      <tableStyleElement type="headerRow" dxfId="67"/>
    </tableStyle>
  </tableStyle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 2">
        <x14:slicerStyle name="SlicerStyleLight1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1 2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 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5C860C-786F-4B29-9F17-27298090D813}" name="EQUIPOS_SEDE" displayName="EQUIPOS_SEDE" ref="A1:R391" totalsRowShown="0" headerRowDxfId="19" dataDxfId="18">
  <autoFilter ref="A1:R391" xr:uid="{3F8AB7B4-4E38-4D6E-B671-318DDA4387ED}"/>
  <sortState xmlns:xlrd2="http://schemas.microsoft.com/office/spreadsheetml/2017/richdata2" ref="A321:R336">
    <sortCondition ref="H1:H336"/>
  </sortState>
  <tableColumns count="18">
    <tableColumn id="1" xr3:uid="{BF8E27F0-D83D-4BF1-93B7-DD053954E7AB}" name="S" dataDxfId="17">
      <calculatedColumnFormula>IFERROR(IF(EQUIPOS_SEDE[[#This Row],[Condición/Status]]=1,"✔","🚫"),"")</calculatedColumnFormula>
    </tableColumn>
    <tableColumn id="17" xr3:uid="{E6C5B32F-7CC3-4F45-8947-D6A96FFBA6F5}" name="Fecha" dataDxfId="16"/>
    <tableColumn id="2" xr3:uid="{432622F7-CAEA-40EB-A679-3F0477344541}" name="Mat" dataDxfId="15"/>
    <tableColumn id="3" xr3:uid="{9E5DB3FB-B5C5-4D40-A502-D8CCF483A06E}" name="Serie" dataDxfId="14"/>
    <tableColumn id="4" xr3:uid="{180C60BB-24A8-4962-B0CB-D29B3DF272D3}" name="Propiedad" dataDxfId="13"/>
    <tableColumn id="5" xr3:uid="{2463CE89-D645-4919-B4FA-EC58EEF2D3C1}" name="Usuario" dataDxfId="12"/>
    <tableColumn id="6" xr3:uid="{B3468A8A-7123-4D9F-97C6-4C4697320348}" name="Almacén" dataDxfId="11"/>
    <tableColumn id="7" xr3:uid="{C3E72ACF-EC00-4508-A803-13A16468B739}" name="Movimiento SAP" dataDxfId="10"/>
    <tableColumn id="8" xr3:uid="{29FF85F2-0E1C-46E6-BA0E-0D3842D89743}" name="ID" dataDxfId="9"/>
    <tableColumn id="9" xr3:uid="{4AD7F379-D6EB-4BAD-887D-399F1BFFB3D2}" name="S. Fabrica" dataDxfId="8"/>
    <tableColumn id="10" xr3:uid="{F1775D2F-3550-4C8F-B824-23D3972088BB}" name="Concepto" dataDxfId="7"/>
    <tableColumn id="11" xr3:uid="{7225D9DD-EE6B-4680-A00D-8FA8E510E7E4}" name="Observaciones" dataDxfId="6"/>
    <tableColumn id="12" xr3:uid="{2E56DFA3-A954-45BB-A452-7B89065BA02C}" name="SAP" dataDxfId="5"/>
    <tableColumn id="13" xr3:uid="{EFA70D01-45B8-4887-96E5-4B1D8F3634F8}" name="Doc. SAP 311" dataDxfId="4"/>
    <tableColumn id="14" xr3:uid="{96F278A2-5420-479B-A9C8-81510FE2573E}" name="Doc. SAP 322" dataDxfId="3"/>
    <tableColumn id="15" xr3:uid="{8FEFAA29-D0A5-4939-8E87-BA4327948E4A}" name="Mov. SAP 323 OANC" dataDxfId="2"/>
    <tableColumn id="18" xr3:uid="{0289D58B-E739-48FF-9E80-2667FCBAB94D}" name="Condición/322" dataDxfId="1">
      <calculatedColumnFormula>IF(EQUIPOS_SEDE[[#This Row],[Concepto]]="❌ No Conforme",2,"")</calculatedColumnFormula>
    </tableColumn>
    <tableColumn id="16" xr3:uid="{2126877D-ADE2-4E90-9F2F-5B827A03B3DC}" name="Condición/Status" dataDxfId="0">
      <calculatedColumnFormula>IF(EQUIPOS_SEDE[[#This Row],[SAP]]&gt;49000000,1,2)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12A-7540-417D-B0DD-6BAAAC45711A}">
  <dimension ref="A1:S391"/>
  <sheetViews>
    <sheetView tabSelected="1" zoomScale="80" zoomScaleNormal="80" workbookViewId="0">
      <pane ySplit="1" topLeftCell="A374" activePane="bottomLeft" state="frozen"/>
      <selection activeCell="E1" sqref="E1"/>
      <selection pane="bottomLeft" activeCell="K397" sqref="K397"/>
    </sheetView>
  </sheetViews>
  <sheetFormatPr baseColWidth="10" defaultColWidth="11.453125" defaultRowHeight="13" outlineLevelCol="1" x14ac:dyDescent="0.35"/>
  <cols>
    <col min="1" max="1" width="3.1796875" style="7" customWidth="1"/>
    <col min="2" max="2" width="10.6328125" style="9" customWidth="1"/>
    <col min="3" max="3" width="9.6328125" style="10" bestFit="1" customWidth="1"/>
    <col min="4" max="4" width="19.08984375" style="11" customWidth="1"/>
    <col min="5" max="5" width="4" style="10" customWidth="1"/>
    <col min="6" max="6" width="31.1796875" style="10" customWidth="1"/>
    <col min="7" max="7" width="6.1796875" style="10" customWidth="1"/>
    <col min="8" max="8" width="5.1796875" style="10" customWidth="1"/>
    <col min="9" max="9" width="5.36328125" style="10" customWidth="1"/>
    <col min="10" max="10" width="19" style="10" customWidth="1"/>
    <col min="11" max="11" width="13.453125" style="10" customWidth="1"/>
    <col min="12" max="12" width="30.7265625" style="10" customWidth="1"/>
    <col min="13" max="13" width="9.54296875" style="32" bestFit="1" customWidth="1"/>
    <col min="14" max="14" width="9.26953125" style="10" customWidth="1"/>
    <col min="15" max="15" width="9.1796875" style="10" customWidth="1"/>
    <col min="16" max="16" width="10.08984375" style="10" customWidth="1"/>
    <col min="17" max="17" width="16.54296875" style="13" hidden="1" customWidth="1" outlineLevel="1"/>
    <col min="18" max="18" width="18.7265625" style="13" hidden="1" customWidth="1" outlineLevel="1"/>
    <col min="19" max="19" width="11.453125" style="7" collapsed="1"/>
    <col min="20" max="16384" width="11.453125" style="7"/>
  </cols>
  <sheetData>
    <row r="1" spans="1:18" ht="32.25" customHeight="1" x14ac:dyDescent="0.35">
      <c r="A1" s="1" t="s">
        <v>0</v>
      </c>
      <c r="B1" s="2" t="s">
        <v>1</v>
      </c>
      <c r="C1" s="3" t="s">
        <v>443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5" t="s">
        <v>11</v>
      </c>
      <c r="N1" s="3" t="s">
        <v>12</v>
      </c>
      <c r="O1" s="3" t="s">
        <v>13</v>
      </c>
      <c r="P1" s="3" t="s">
        <v>14</v>
      </c>
      <c r="Q1" s="6" t="s">
        <v>15</v>
      </c>
      <c r="R1" s="6" t="s">
        <v>16</v>
      </c>
    </row>
    <row r="2" spans="1:18" s="14" customFormat="1" x14ac:dyDescent="0.3">
      <c r="A2" s="8" t="str">
        <f>IFERROR(IF(EQUIPOS_SEDE[[#This Row],[Condición/Status]]=1,"✔","🚫"),"")</f>
        <v>✔</v>
      </c>
      <c r="B2" s="9">
        <v>44562</v>
      </c>
      <c r="C2" s="10">
        <v>50014271</v>
      </c>
      <c r="D2" s="11">
        <v>357274058066986</v>
      </c>
      <c r="E2" s="10" t="s">
        <v>18</v>
      </c>
      <c r="F2" s="10" t="s">
        <v>39</v>
      </c>
      <c r="G2" s="10" t="s">
        <v>40</v>
      </c>
      <c r="H2" s="10">
        <v>542</v>
      </c>
      <c r="I2" s="10">
        <v>667</v>
      </c>
      <c r="J2" s="10" t="s">
        <v>41</v>
      </c>
      <c r="K2" s="10" t="s">
        <v>21</v>
      </c>
      <c r="L2" s="10" t="s">
        <v>42</v>
      </c>
      <c r="M2" s="12">
        <v>49003025</v>
      </c>
      <c r="N2" s="10">
        <v>49003034</v>
      </c>
      <c r="O2" s="10">
        <v>49003035</v>
      </c>
      <c r="P2" s="10">
        <v>49003037</v>
      </c>
      <c r="Q2" s="13">
        <f>IF(EQUIPOS_SEDE[[#This Row],[Concepto]]="❌ No Conforme",2,"")</f>
        <v>2</v>
      </c>
      <c r="R2" s="13">
        <f>IF(EQUIPOS_SEDE[[#This Row],[SAP]]&gt;49000000,1,2)</f>
        <v>1</v>
      </c>
    </row>
    <row r="3" spans="1:18" s="14" customFormat="1" x14ac:dyDescent="0.3">
      <c r="A3" s="8" t="str">
        <f>IFERROR(IF(EQUIPOS_SEDE[[#This Row],[Condición/Status]]=1,"✔","🚫"),"")</f>
        <v>✔</v>
      </c>
      <c r="B3" s="9">
        <v>44562</v>
      </c>
      <c r="C3" s="10">
        <v>50014656</v>
      </c>
      <c r="D3" s="11">
        <v>353310072808336</v>
      </c>
      <c r="E3" s="10" t="s">
        <v>18</v>
      </c>
      <c r="F3" s="10" t="s">
        <v>43</v>
      </c>
      <c r="G3" s="10" t="s">
        <v>25</v>
      </c>
      <c r="H3" s="10">
        <v>542</v>
      </c>
      <c r="I3" s="10">
        <v>682</v>
      </c>
      <c r="J3" s="10" t="s">
        <v>41</v>
      </c>
      <c r="K3" s="10" t="s">
        <v>21</v>
      </c>
      <c r="L3" s="10" t="s">
        <v>42</v>
      </c>
      <c r="M3" s="12">
        <v>49003021</v>
      </c>
      <c r="N3" s="10"/>
      <c r="O3" s="10">
        <v>49003035</v>
      </c>
      <c r="P3" s="10">
        <v>49003037</v>
      </c>
      <c r="Q3" s="13">
        <f>IF(EQUIPOS_SEDE[[#This Row],[Concepto]]="❌ No Conforme",2,"")</f>
        <v>2</v>
      </c>
      <c r="R3" s="13">
        <f>IF(EQUIPOS_SEDE[[#This Row],[SAP]]&gt;49000000,1,2)</f>
        <v>1</v>
      </c>
    </row>
    <row r="4" spans="1:18" s="14" customFormat="1" x14ac:dyDescent="0.3">
      <c r="A4" s="8" t="str">
        <f>IFERROR(IF(EQUIPOS_SEDE[[#This Row],[Condición/Status]]=1,"✔","🚫"),"")</f>
        <v>✔</v>
      </c>
      <c r="B4" s="9">
        <v>44562</v>
      </c>
      <c r="C4" s="10">
        <v>50015038</v>
      </c>
      <c r="D4" s="11">
        <v>357014078441698</v>
      </c>
      <c r="E4" s="10" t="s">
        <v>18</v>
      </c>
      <c r="F4" s="10" t="s">
        <v>44</v>
      </c>
      <c r="G4" s="10" t="s">
        <v>25</v>
      </c>
      <c r="H4" s="10">
        <v>542</v>
      </c>
      <c r="I4" s="10">
        <v>629</v>
      </c>
      <c r="J4" s="10" t="s">
        <v>41</v>
      </c>
      <c r="K4" s="10" t="s">
        <v>21</v>
      </c>
      <c r="L4" s="10" t="s">
        <v>42</v>
      </c>
      <c r="M4" s="12">
        <v>49003015</v>
      </c>
      <c r="N4" s="10"/>
      <c r="O4" s="10">
        <v>49003035</v>
      </c>
      <c r="P4" s="10">
        <v>49003037</v>
      </c>
      <c r="Q4" s="13">
        <f>IF(EQUIPOS_SEDE[[#This Row],[Concepto]]="❌ No Conforme",2,"")</f>
        <v>2</v>
      </c>
      <c r="R4" s="13">
        <f>IF(EQUIPOS_SEDE[[#This Row],[SAP]]&gt;49000000,1,2)</f>
        <v>1</v>
      </c>
    </row>
    <row r="5" spans="1:18" s="14" customFormat="1" x14ac:dyDescent="0.3">
      <c r="A5" s="8" t="str">
        <f>IFERROR(IF(EQUIPOS_SEDE[[#This Row],[Condición/Status]]=1,"✔","🚫"),"")</f>
        <v>✔</v>
      </c>
      <c r="B5" s="9">
        <v>44562</v>
      </c>
      <c r="C5" s="10">
        <v>50015038</v>
      </c>
      <c r="D5" s="11">
        <v>357014079847505</v>
      </c>
      <c r="E5" s="10" t="s">
        <v>18</v>
      </c>
      <c r="F5" s="10" t="s">
        <v>45</v>
      </c>
      <c r="G5" s="10" t="s">
        <v>25</v>
      </c>
      <c r="H5" s="10">
        <v>542</v>
      </c>
      <c r="I5" s="10">
        <v>630</v>
      </c>
      <c r="J5" s="10" t="s">
        <v>41</v>
      </c>
      <c r="K5" s="10" t="s">
        <v>21</v>
      </c>
      <c r="L5" s="10" t="s">
        <v>33</v>
      </c>
      <c r="M5" s="12">
        <v>49003018</v>
      </c>
      <c r="N5" s="10"/>
      <c r="O5" s="10">
        <v>49003035</v>
      </c>
      <c r="P5" s="10">
        <v>49003037</v>
      </c>
      <c r="Q5" s="13">
        <f>IF(EQUIPOS_SEDE[[#This Row],[Concepto]]="❌ No Conforme",2,"")</f>
        <v>2</v>
      </c>
      <c r="R5" s="13">
        <f>IF(EQUIPOS_SEDE[[#This Row],[SAP]]&gt;49000000,1,2)</f>
        <v>1</v>
      </c>
    </row>
    <row r="6" spans="1:18" s="14" customFormat="1" x14ac:dyDescent="0.3">
      <c r="A6" s="8" t="str">
        <f>IFERROR(IF(EQUIPOS_SEDE[[#This Row],[Condición/Status]]=1,"✔","🚫"),"")</f>
        <v>✔</v>
      </c>
      <c r="B6" s="9">
        <v>44562</v>
      </c>
      <c r="C6" s="10">
        <v>50015038</v>
      </c>
      <c r="D6" s="11">
        <v>357014078448685</v>
      </c>
      <c r="E6" s="10" t="s">
        <v>18</v>
      </c>
      <c r="F6" s="10" t="s">
        <v>46</v>
      </c>
      <c r="G6" s="10" t="s">
        <v>25</v>
      </c>
      <c r="H6" s="10">
        <v>542</v>
      </c>
      <c r="I6" s="10">
        <v>654</v>
      </c>
      <c r="J6" s="10" t="s">
        <v>41</v>
      </c>
      <c r="K6" s="10" t="s">
        <v>21</v>
      </c>
      <c r="L6" s="10" t="s">
        <v>42</v>
      </c>
      <c r="M6" s="12">
        <v>49003019</v>
      </c>
      <c r="N6" s="10"/>
      <c r="O6" s="10">
        <v>49003035</v>
      </c>
      <c r="P6" s="10">
        <v>49003037</v>
      </c>
      <c r="Q6" s="13">
        <f>IF(EQUIPOS_SEDE[[#This Row],[Concepto]]="❌ No Conforme",2,"")</f>
        <v>2</v>
      </c>
      <c r="R6" s="13">
        <f>IF(EQUIPOS_SEDE[[#This Row],[SAP]]&gt;49000000,1,2)</f>
        <v>1</v>
      </c>
    </row>
    <row r="7" spans="1:18" s="14" customFormat="1" x14ac:dyDescent="0.3">
      <c r="A7" s="8" t="str">
        <f>IFERROR(IF(EQUIPOS_SEDE[[#This Row],[Condición/Status]]=1,"✔","🚫"),"")</f>
        <v>✔</v>
      </c>
      <c r="B7" s="9">
        <v>44562</v>
      </c>
      <c r="C7" s="10">
        <v>50015038</v>
      </c>
      <c r="D7" s="11">
        <v>357014078006582</v>
      </c>
      <c r="E7" s="10" t="s">
        <v>18</v>
      </c>
      <c r="F7" s="10" t="s">
        <v>47</v>
      </c>
      <c r="G7" s="10" t="s">
        <v>25</v>
      </c>
      <c r="H7" s="10">
        <v>542</v>
      </c>
      <c r="I7" s="10">
        <v>690</v>
      </c>
      <c r="J7" s="10" t="s">
        <v>41</v>
      </c>
      <c r="K7" s="10" t="s">
        <v>21</v>
      </c>
      <c r="L7" s="10" t="s">
        <v>42</v>
      </c>
      <c r="M7" s="12">
        <v>49003022</v>
      </c>
      <c r="N7" s="10"/>
      <c r="O7" s="10">
        <v>49003035</v>
      </c>
      <c r="P7" s="10">
        <v>49003037</v>
      </c>
      <c r="Q7" s="13">
        <f>IF(EQUIPOS_SEDE[[#This Row],[Concepto]]="❌ No Conforme",2,"")</f>
        <v>2</v>
      </c>
      <c r="R7" s="13">
        <f>IF(EQUIPOS_SEDE[[#This Row],[SAP]]&gt;49000000,1,2)</f>
        <v>1</v>
      </c>
    </row>
    <row r="8" spans="1:18" s="14" customFormat="1" x14ac:dyDescent="0.3">
      <c r="A8" s="8" t="str">
        <f>IFERROR(IF(EQUIPOS_SEDE[[#This Row],[Condición/Status]]=1,"✔","🚫"),"")</f>
        <v>✔</v>
      </c>
      <c r="B8" s="9">
        <v>44562</v>
      </c>
      <c r="C8" s="10">
        <v>50015403</v>
      </c>
      <c r="D8" s="11">
        <v>358516089582699</v>
      </c>
      <c r="E8" s="10" t="s">
        <v>18</v>
      </c>
      <c r="F8" s="10" t="s">
        <v>48</v>
      </c>
      <c r="G8" s="10" t="s">
        <v>25</v>
      </c>
      <c r="H8" s="10">
        <v>542</v>
      </c>
      <c r="I8" s="10">
        <v>535</v>
      </c>
      <c r="J8" s="10" t="s">
        <v>41</v>
      </c>
      <c r="K8" s="10" t="s">
        <v>21</v>
      </c>
      <c r="L8" s="10" t="s">
        <v>33</v>
      </c>
      <c r="M8" s="12">
        <v>49003014</v>
      </c>
      <c r="N8" s="10"/>
      <c r="O8" s="10">
        <v>49003035</v>
      </c>
      <c r="P8" s="10">
        <v>49003037</v>
      </c>
      <c r="Q8" s="13">
        <f>IF(EQUIPOS_SEDE[[#This Row],[Concepto]]="❌ No Conforme",2,"")</f>
        <v>2</v>
      </c>
      <c r="R8" s="13">
        <f>IF(EQUIPOS_SEDE[[#This Row],[SAP]]&gt;49000000,1,2)</f>
        <v>1</v>
      </c>
    </row>
    <row r="9" spans="1:18" s="14" customFormat="1" x14ac:dyDescent="0.3">
      <c r="A9" s="8" t="str">
        <f>IFERROR(IF(EQUIPOS_SEDE[[#This Row],[Condición/Status]]=1,"✔","🚫"),"")</f>
        <v>✔</v>
      </c>
      <c r="B9" s="9">
        <v>44562</v>
      </c>
      <c r="C9" s="10">
        <v>50015403</v>
      </c>
      <c r="D9" s="11">
        <v>352624090281529</v>
      </c>
      <c r="E9" s="10" t="s">
        <v>18</v>
      </c>
      <c r="F9" s="10" t="s">
        <v>49</v>
      </c>
      <c r="G9" s="10" t="s">
        <v>40</v>
      </c>
      <c r="H9" s="10">
        <v>542</v>
      </c>
      <c r="I9" s="10">
        <v>727</v>
      </c>
      <c r="J9" s="10" t="s">
        <v>41</v>
      </c>
      <c r="K9" s="10" t="s">
        <v>21</v>
      </c>
      <c r="L9" s="10" t="s">
        <v>33</v>
      </c>
      <c r="M9" s="12">
        <v>49003024</v>
      </c>
      <c r="N9" s="10">
        <v>49003034</v>
      </c>
      <c r="O9" s="10">
        <v>49003035</v>
      </c>
      <c r="P9" s="10">
        <v>49003037</v>
      </c>
      <c r="Q9" s="13">
        <f>IF(EQUIPOS_SEDE[[#This Row],[Concepto]]="❌ No Conforme",2,"")</f>
        <v>2</v>
      </c>
      <c r="R9" s="13">
        <f>IF(EQUIPOS_SEDE[[#This Row],[SAP]]&gt;49000000,1,2)</f>
        <v>1</v>
      </c>
    </row>
    <row r="10" spans="1:18" s="14" customFormat="1" x14ac:dyDescent="0.3">
      <c r="A10" s="8" t="str">
        <f>IFERROR(IF(EQUIPOS_SEDE[[#This Row],[Condición/Status]]=1,"✔","🚫"),"")</f>
        <v>✔</v>
      </c>
      <c r="B10" s="9">
        <v>44562</v>
      </c>
      <c r="C10" s="10">
        <v>50015507</v>
      </c>
      <c r="D10" s="11">
        <v>356760087706445</v>
      </c>
      <c r="E10" s="10" t="s">
        <v>18</v>
      </c>
      <c r="F10" s="10" t="s">
        <v>50</v>
      </c>
      <c r="G10" s="10" t="s">
        <v>25</v>
      </c>
      <c r="H10" s="10">
        <v>542</v>
      </c>
      <c r="I10" s="10">
        <v>653</v>
      </c>
      <c r="J10" s="10" t="s">
        <v>41</v>
      </c>
      <c r="K10" s="10" t="s">
        <v>21</v>
      </c>
      <c r="L10" s="10" t="s">
        <v>42</v>
      </c>
      <c r="M10" s="12">
        <v>49003012</v>
      </c>
      <c r="N10" s="10"/>
      <c r="O10" s="15" t="str">
        <f>IF(EQUIPOS_SEDE[[#This Row],[Condición/322]]=2,"🚫 Sin Procesar","")</f>
        <v>🚫 Sin Procesar</v>
      </c>
      <c r="P10" s="10"/>
      <c r="Q10" s="13">
        <f>IF(EQUIPOS_SEDE[[#This Row],[Concepto]]="❌ No Conforme",2,"")</f>
        <v>2</v>
      </c>
      <c r="R10" s="13">
        <f>IF(EQUIPOS_SEDE[[#This Row],[SAP]]&gt;49000000,1,2)</f>
        <v>1</v>
      </c>
    </row>
    <row r="11" spans="1:18" s="14" customFormat="1" x14ac:dyDescent="0.3">
      <c r="A11" s="8" t="str">
        <f>IFERROR(IF(EQUIPOS_SEDE[[#This Row],[Condición/Status]]=1,"✔","🚫"),"")</f>
        <v>✔</v>
      </c>
      <c r="B11" s="9">
        <v>44562</v>
      </c>
      <c r="C11" s="10">
        <v>50016146</v>
      </c>
      <c r="D11" s="11">
        <v>357219099587649</v>
      </c>
      <c r="E11" s="10" t="s">
        <v>18</v>
      </c>
      <c r="F11" s="10" t="s">
        <v>51</v>
      </c>
      <c r="G11" s="10" t="s">
        <v>25</v>
      </c>
      <c r="H11" s="10">
        <v>542</v>
      </c>
      <c r="I11" s="10">
        <v>728</v>
      </c>
      <c r="J11" s="10" t="s">
        <v>41</v>
      </c>
      <c r="K11" s="10" t="s">
        <v>21</v>
      </c>
      <c r="L11" s="10" t="s">
        <v>42</v>
      </c>
      <c r="M11" s="12">
        <v>49003005</v>
      </c>
      <c r="N11" s="10"/>
      <c r="O11" s="15" t="str">
        <f>IF(EQUIPOS_SEDE[[#This Row],[Condición/322]]=2,"🚫 Sin Procesar","")</f>
        <v>🚫 Sin Procesar</v>
      </c>
      <c r="P11" s="10"/>
      <c r="Q11" s="13">
        <f>IF(EQUIPOS_SEDE[[#This Row],[Concepto]]="❌ No Conforme",2,"")</f>
        <v>2</v>
      </c>
      <c r="R11" s="13">
        <f>IF(EQUIPOS_SEDE[[#This Row],[SAP]]&gt;49000000,1,2)</f>
        <v>1</v>
      </c>
    </row>
    <row r="12" spans="1:18" s="14" customFormat="1" x14ac:dyDescent="0.3">
      <c r="A12" s="8" t="str">
        <f>IFERROR(IF(EQUIPOS_SEDE[[#This Row],[Condición/Status]]=1,"✔","🚫"),"")</f>
        <v>✔</v>
      </c>
      <c r="B12" s="9">
        <v>44562</v>
      </c>
      <c r="C12" s="10">
        <v>50016419</v>
      </c>
      <c r="D12" s="11" t="s">
        <v>52</v>
      </c>
      <c r="E12" s="10" t="s">
        <v>18</v>
      </c>
      <c r="F12" s="10" t="s">
        <v>53</v>
      </c>
      <c r="G12" s="10" t="s">
        <v>25</v>
      </c>
      <c r="H12" s="10">
        <v>542</v>
      </c>
      <c r="I12" s="10">
        <v>724</v>
      </c>
      <c r="J12" s="10" t="s">
        <v>41</v>
      </c>
      <c r="K12" s="10" t="s">
        <v>21</v>
      </c>
      <c r="L12" s="10" t="s">
        <v>33</v>
      </c>
      <c r="M12" s="12">
        <v>49003011</v>
      </c>
      <c r="N12" s="10"/>
      <c r="O12" s="15" t="str">
        <f>IF(EQUIPOS_SEDE[[#This Row],[Condición/322]]=2,"🚫 Sin Procesar","")</f>
        <v>🚫 Sin Procesar</v>
      </c>
      <c r="P12" s="10"/>
      <c r="Q12" s="13">
        <f>IF(EQUIPOS_SEDE[[#This Row],[Concepto]]="❌ No Conforme",2,"")</f>
        <v>2</v>
      </c>
      <c r="R12" s="13">
        <f>IF(EQUIPOS_SEDE[[#This Row],[SAP]]&gt;49000000,1,2)</f>
        <v>1</v>
      </c>
    </row>
    <row r="13" spans="1:18" s="14" customFormat="1" x14ac:dyDescent="0.3">
      <c r="A13" s="8" t="str">
        <f>IFERROR(IF(EQUIPOS_SEDE[[#This Row],[Condición/Status]]=1,"✔","🚫"),"")</f>
        <v>✔</v>
      </c>
      <c r="B13" s="9">
        <v>44693</v>
      </c>
      <c r="C13" s="10">
        <v>50014328</v>
      </c>
      <c r="D13" s="11">
        <v>9381</v>
      </c>
      <c r="E13" s="10" t="s">
        <v>18</v>
      </c>
      <c r="F13" s="10" t="s">
        <v>54</v>
      </c>
      <c r="G13" s="10" t="s">
        <v>25</v>
      </c>
      <c r="H13" s="10">
        <v>542</v>
      </c>
      <c r="I13" s="10">
        <v>1382</v>
      </c>
      <c r="J13" s="10" t="s">
        <v>41</v>
      </c>
      <c r="K13" s="10" t="s">
        <v>21</v>
      </c>
      <c r="L13" s="10" t="s">
        <v>33</v>
      </c>
      <c r="M13" s="12">
        <v>49007300</v>
      </c>
      <c r="N13" s="10"/>
      <c r="O13" s="10">
        <v>49007351</v>
      </c>
      <c r="P13" s="10">
        <v>49007723</v>
      </c>
      <c r="Q13" s="13">
        <f>IF(EQUIPOS_SEDE[[#This Row],[Concepto]]="❌ No Conforme",2,"")</f>
        <v>2</v>
      </c>
      <c r="R13" s="13">
        <f>IF(EQUIPOS_SEDE[[#This Row],[SAP]]&gt;49000000,1,2)</f>
        <v>1</v>
      </c>
    </row>
    <row r="14" spans="1:18" s="14" customFormat="1" x14ac:dyDescent="0.3">
      <c r="A14" s="8" t="str">
        <f>IFERROR(IF(EQUIPOS_SEDE[[#This Row],[Condición/Status]]=1,"✔","🚫"),"")</f>
        <v>✔</v>
      </c>
      <c r="B14" s="9">
        <v>44693</v>
      </c>
      <c r="C14" s="10">
        <v>50014995</v>
      </c>
      <c r="D14" s="11" t="s">
        <v>55</v>
      </c>
      <c r="E14" s="10" t="s">
        <v>18</v>
      </c>
      <c r="F14" s="10" t="s">
        <v>56</v>
      </c>
      <c r="G14" s="10" t="s">
        <v>25</v>
      </c>
      <c r="H14" s="10">
        <v>542</v>
      </c>
      <c r="I14" s="10">
        <v>1388</v>
      </c>
      <c r="J14" s="10" t="s">
        <v>41</v>
      </c>
      <c r="K14" s="10" t="s">
        <v>21</v>
      </c>
      <c r="L14" s="10" t="s">
        <v>42</v>
      </c>
      <c r="M14" s="12">
        <v>49007300</v>
      </c>
      <c r="N14" s="10"/>
      <c r="O14" s="10">
        <v>49007351</v>
      </c>
      <c r="P14" s="10">
        <v>49007723</v>
      </c>
      <c r="Q14" s="13">
        <f>IF(EQUIPOS_SEDE[[#This Row],[Concepto]]="❌ No Conforme",2,"")</f>
        <v>2</v>
      </c>
      <c r="R14" s="13">
        <f>IF(EQUIPOS_SEDE[[#This Row],[SAP]]&gt;49000000,1,2)</f>
        <v>1</v>
      </c>
    </row>
    <row r="15" spans="1:18" s="14" customFormat="1" x14ac:dyDescent="0.3">
      <c r="A15" s="8" t="str">
        <f>IFERROR(IF(EQUIPOS_SEDE[[#This Row],[Condición/Status]]=1,"✔","🚫"),"")</f>
        <v>🚫</v>
      </c>
      <c r="B15" s="9">
        <v>44693</v>
      </c>
      <c r="C15" s="10">
        <v>50012200</v>
      </c>
      <c r="D15" s="11" t="s">
        <v>57</v>
      </c>
      <c r="E15" s="10" t="s">
        <v>18</v>
      </c>
      <c r="F15" s="10" t="s">
        <v>58</v>
      </c>
      <c r="G15" s="10" t="s">
        <v>59</v>
      </c>
      <c r="H15" s="10">
        <v>542</v>
      </c>
      <c r="I15" s="10">
        <v>1400</v>
      </c>
      <c r="J15" s="10" t="s">
        <v>41</v>
      </c>
      <c r="K15" s="10" t="s">
        <v>21</v>
      </c>
      <c r="L15" s="10" t="s">
        <v>33</v>
      </c>
      <c r="M15" s="12"/>
      <c r="N15" s="10"/>
      <c r="O15" s="10">
        <v>49007351</v>
      </c>
      <c r="P15" s="10">
        <v>49007723</v>
      </c>
      <c r="Q15" s="13">
        <f>IF(EQUIPOS_SEDE[[#This Row],[Concepto]]="❌ No Conforme",2,"")</f>
        <v>2</v>
      </c>
      <c r="R15" s="13">
        <f>IF(EQUIPOS_SEDE[[#This Row],[SAP]]&gt;49000000,1,2)</f>
        <v>2</v>
      </c>
    </row>
    <row r="16" spans="1:18" s="14" customFormat="1" x14ac:dyDescent="0.3">
      <c r="A16" s="8" t="str">
        <f>IFERROR(IF(EQUIPOS_SEDE[[#This Row],[Condición/Status]]=1,"✔","🚫"),"")</f>
        <v>🚫</v>
      </c>
      <c r="B16" s="9">
        <v>44693</v>
      </c>
      <c r="C16" s="10">
        <v>50012341</v>
      </c>
      <c r="D16" s="11" t="s">
        <v>60</v>
      </c>
      <c r="E16" s="10" t="s">
        <v>18</v>
      </c>
      <c r="F16" s="10" t="s">
        <v>58</v>
      </c>
      <c r="G16" s="10" t="s">
        <v>59</v>
      </c>
      <c r="H16" s="10">
        <v>542</v>
      </c>
      <c r="I16" s="10">
        <v>1400</v>
      </c>
      <c r="J16" s="10" t="s">
        <v>41</v>
      </c>
      <c r="K16" s="10" t="s">
        <v>21</v>
      </c>
      <c r="L16" s="10" t="s">
        <v>33</v>
      </c>
      <c r="M16" s="12"/>
      <c r="N16" s="10"/>
      <c r="O16" s="10">
        <v>49007351</v>
      </c>
      <c r="P16" s="10">
        <v>49007723</v>
      </c>
      <c r="Q16" s="13">
        <f>IF(EQUIPOS_SEDE[[#This Row],[Concepto]]="❌ No Conforme",2,"")</f>
        <v>2</v>
      </c>
      <c r="R16" s="13">
        <f>IF(EQUIPOS_SEDE[[#This Row],[SAP]]&gt;49000000,1,2)</f>
        <v>2</v>
      </c>
    </row>
    <row r="17" spans="1:18" s="14" customFormat="1" x14ac:dyDescent="0.3">
      <c r="A17" s="8" t="str">
        <f>IFERROR(IF(EQUIPOS_SEDE[[#This Row],[Condición/Status]]=1,"✔","🚫"),"")</f>
        <v>✔</v>
      </c>
      <c r="B17" s="9">
        <v>44694</v>
      </c>
      <c r="C17" s="10">
        <v>50016028</v>
      </c>
      <c r="D17" s="11" t="s">
        <v>61</v>
      </c>
      <c r="E17" s="10" t="s">
        <v>18</v>
      </c>
      <c r="F17" s="10" t="s">
        <v>62</v>
      </c>
      <c r="G17" s="10" t="s">
        <v>25</v>
      </c>
      <c r="H17" s="10">
        <v>542</v>
      </c>
      <c r="I17" s="10"/>
      <c r="J17" s="10" t="s">
        <v>41</v>
      </c>
      <c r="K17" s="10" t="s">
        <v>32</v>
      </c>
      <c r="L17" s="10" t="s">
        <v>33</v>
      </c>
      <c r="M17" s="12">
        <v>49007324</v>
      </c>
      <c r="N17" s="10"/>
      <c r="O17" s="15" t="str">
        <f>IF(EQUIPOS_SEDE[[#This Row],[Condición/322]]=2,"🚫 Pendiente Movimiento","")</f>
        <v/>
      </c>
      <c r="P17" s="10"/>
      <c r="Q17" s="13" t="str">
        <f>IF(EQUIPOS_SEDE[[#This Row],[Concepto]]="❌ No Conforme",2,"")</f>
        <v/>
      </c>
      <c r="R17" s="13">
        <f>IF(EQUIPOS_SEDE[[#This Row],[SAP]]&gt;49000000,1,2)</f>
        <v>1</v>
      </c>
    </row>
    <row r="18" spans="1:18" s="14" customFormat="1" x14ac:dyDescent="0.3">
      <c r="A18" s="8" t="str">
        <f>IFERROR(IF(EQUIPOS_SEDE[[#This Row],[Condición/Status]]=1,"✔","🚫"),"")</f>
        <v>✔</v>
      </c>
      <c r="B18" s="9">
        <v>44694</v>
      </c>
      <c r="C18" s="10">
        <v>50016028</v>
      </c>
      <c r="D18" s="11" t="s">
        <v>63</v>
      </c>
      <c r="E18" s="10" t="s">
        <v>18</v>
      </c>
      <c r="F18" s="10" t="s">
        <v>64</v>
      </c>
      <c r="G18" s="10" t="s">
        <v>25</v>
      </c>
      <c r="H18" s="10">
        <v>542</v>
      </c>
      <c r="I18" s="10"/>
      <c r="J18" s="10" t="s">
        <v>41</v>
      </c>
      <c r="K18" s="10" t="s">
        <v>32</v>
      </c>
      <c r="L18" s="10" t="s">
        <v>33</v>
      </c>
      <c r="M18" s="12">
        <v>49007324</v>
      </c>
      <c r="N18" s="10"/>
      <c r="O18" s="15" t="str">
        <f>IF(EQUIPOS_SEDE[[#This Row],[Condición/322]]=2,"🚫 Pendiente Movimiento","")</f>
        <v/>
      </c>
      <c r="P18" s="10"/>
      <c r="Q18" s="13" t="str">
        <f>IF(EQUIPOS_SEDE[[#This Row],[Concepto]]="❌ No Conforme",2,"")</f>
        <v/>
      </c>
      <c r="R18" s="13">
        <f>IF(EQUIPOS_SEDE[[#This Row],[SAP]]&gt;49000000,1,2)</f>
        <v>1</v>
      </c>
    </row>
    <row r="19" spans="1:18" s="14" customFormat="1" x14ac:dyDescent="0.3">
      <c r="A19" s="8" t="str">
        <f>IFERROR(IF(EQUIPOS_SEDE[[#This Row],[Condición/Status]]=1,"✔","🚫"),"")</f>
        <v>✔</v>
      </c>
      <c r="B19" s="9">
        <v>44694</v>
      </c>
      <c r="C19" s="10">
        <v>50014333</v>
      </c>
      <c r="D19" s="11" t="s">
        <v>65</v>
      </c>
      <c r="E19" s="10" t="s">
        <v>18</v>
      </c>
      <c r="F19" s="10" t="s">
        <v>64</v>
      </c>
      <c r="G19" s="10" t="s">
        <v>25</v>
      </c>
      <c r="H19" s="10">
        <v>542</v>
      </c>
      <c r="I19" s="10"/>
      <c r="J19" s="10" t="s">
        <v>41</v>
      </c>
      <c r="K19" s="10" t="s">
        <v>32</v>
      </c>
      <c r="L19" s="10" t="s">
        <v>33</v>
      </c>
      <c r="M19" s="12">
        <v>49007324</v>
      </c>
      <c r="N19" s="10"/>
      <c r="O19" s="15" t="str">
        <f>IF(EQUIPOS_SEDE[[#This Row],[Condición/322]]=2,"🚫 Pendiente Movimiento","")</f>
        <v/>
      </c>
      <c r="P19" s="10"/>
      <c r="Q19" s="13" t="str">
        <f>IF(EQUIPOS_SEDE[[#This Row],[Concepto]]="❌ No Conforme",2,"")</f>
        <v/>
      </c>
      <c r="R19" s="13">
        <f>IF(EQUIPOS_SEDE[[#This Row],[SAP]]&gt;49000000,1,2)</f>
        <v>1</v>
      </c>
    </row>
    <row r="20" spans="1:18" s="14" customFormat="1" x14ac:dyDescent="0.3">
      <c r="A20" s="8" t="str">
        <f>IFERROR(IF(EQUIPOS_SEDE[[#This Row],[Condición/Status]]=1,"✔","🚫"),"")</f>
        <v>✔</v>
      </c>
      <c r="B20" s="9">
        <v>44694</v>
      </c>
      <c r="C20" s="10">
        <v>50016028</v>
      </c>
      <c r="D20" s="11" t="s">
        <v>66</v>
      </c>
      <c r="E20" s="10" t="s">
        <v>18</v>
      </c>
      <c r="F20" s="10" t="s">
        <v>67</v>
      </c>
      <c r="G20" s="10" t="s">
        <v>25</v>
      </c>
      <c r="H20" s="10">
        <v>542</v>
      </c>
      <c r="I20" s="10"/>
      <c r="J20" s="10" t="s">
        <v>41</v>
      </c>
      <c r="K20" s="10" t="s">
        <v>32</v>
      </c>
      <c r="L20" s="10" t="s">
        <v>33</v>
      </c>
      <c r="M20" s="12">
        <v>49007324</v>
      </c>
      <c r="N20" s="10"/>
      <c r="O20" s="15" t="str">
        <f>IF(EQUIPOS_SEDE[[#This Row],[Condición/322]]=2,"🚫 Pendiente Movimiento","")</f>
        <v/>
      </c>
      <c r="P20" s="10"/>
      <c r="Q20" s="13" t="str">
        <f>IF(EQUIPOS_SEDE[[#This Row],[Concepto]]="❌ No Conforme",2,"")</f>
        <v/>
      </c>
      <c r="R20" s="13">
        <f>IF(EQUIPOS_SEDE[[#This Row],[SAP]]&gt;49000000,1,2)</f>
        <v>1</v>
      </c>
    </row>
    <row r="21" spans="1:18" s="14" customFormat="1" x14ac:dyDescent="0.3">
      <c r="A21" s="8" t="str">
        <f>IFERROR(IF(EQUIPOS_SEDE[[#This Row],[Condición/Status]]=1,"✔","🚫"),"")</f>
        <v>✔</v>
      </c>
      <c r="B21" s="9">
        <v>44694</v>
      </c>
      <c r="C21" s="10">
        <v>50016028</v>
      </c>
      <c r="D21" s="11" t="s">
        <v>68</v>
      </c>
      <c r="E21" s="10" t="s">
        <v>18</v>
      </c>
      <c r="F21" s="10" t="s">
        <v>69</v>
      </c>
      <c r="G21" s="10" t="s">
        <v>25</v>
      </c>
      <c r="H21" s="10">
        <v>542</v>
      </c>
      <c r="I21" s="10"/>
      <c r="J21" s="10" t="s">
        <v>41</v>
      </c>
      <c r="K21" s="10" t="s">
        <v>32</v>
      </c>
      <c r="L21" s="10" t="s">
        <v>33</v>
      </c>
      <c r="M21" s="12">
        <v>49007324</v>
      </c>
      <c r="N21" s="10"/>
      <c r="O21" s="15" t="str">
        <f>IF(EQUIPOS_SEDE[[#This Row],[Condición/322]]=2,"🚫 Pendiente Movimiento","")</f>
        <v/>
      </c>
      <c r="P21" s="10"/>
      <c r="Q21" s="13" t="str">
        <f>IF(EQUIPOS_SEDE[[#This Row],[Concepto]]="❌ No Conforme",2,"")</f>
        <v/>
      </c>
      <c r="R21" s="13">
        <f>IF(EQUIPOS_SEDE[[#This Row],[SAP]]&gt;49000000,1,2)</f>
        <v>1</v>
      </c>
    </row>
    <row r="22" spans="1:18" s="14" customFormat="1" x14ac:dyDescent="0.3">
      <c r="A22" s="8" t="str">
        <f>IFERROR(IF(EQUIPOS_SEDE[[#This Row],[Condición/Status]]=1,"✔","🚫"),"")</f>
        <v>✔</v>
      </c>
      <c r="B22" s="9">
        <v>44694</v>
      </c>
      <c r="C22" s="10">
        <v>50016028</v>
      </c>
      <c r="D22" s="11" t="s">
        <v>70</v>
      </c>
      <c r="E22" s="10" t="s">
        <v>18</v>
      </c>
      <c r="F22" s="10" t="s">
        <v>71</v>
      </c>
      <c r="G22" s="10" t="s">
        <v>25</v>
      </c>
      <c r="H22" s="10">
        <v>542</v>
      </c>
      <c r="I22" s="10">
        <v>1131</v>
      </c>
      <c r="J22" s="10" t="s">
        <v>41</v>
      </c>
      <c r="K22" s="10" t="s">
        <v>32</v>
      </c>
      <c r="L22" s="10" t="s">
        <v>33</v>
      </c>
      <c r="M22" s="12">
        <v>49007324</v>
      </c>
      <c r="N22" s="10"/>
      <c r="O22" s="15" t="str">
        <f>IF(EQUIPOS_SEDE[[#This Row],[Condición/322]]=2,"🚫 Pendiente Movimiento","")</f>
        <v/>
      </c>
      <c r="P22" s="10"/>
      <c r="Q22" s="13" t="str">
        <f>IF(EQUIPOS_SEDE[[#This Row],[Concepto]]="❌ No Conforme",2,"")</f>
        <v/>
      </c>
      <c r="R22" s="13">
        <f>IF(EQUIPOS_SEDE[[#This Row],[SAP]]&gt;49000000,1,2)</f>
        <v>1</v>
      </c>
    </row>
    <row r="23" spans="1:18" s="14" customFormat="1" x14ac:dyDescent="0.3">
      <c r="A23" s="8" t="str">
        <f>IFERROR(IF(EQUIPOS_SEDE[[#This Row],[Condición/Status]]=1,"✔","🚫"),"")</f>
        <v>✔</v>
      </c>
      <c r="B23" s="9">
        <v>44694</v>
      </c>
      <c r="C23" s="10">
        <v>50016028</v>
      </c>
      <c r="D23" s="11" t="s">
        <v>72</v>
      </c>
      <c r="E23" s="10" t="s">
        <v>18</v>
      </c>
      <c r="F23" s="10" t="s">
        <v>73</v>
      </c>
      <c r="G23" s="10" t="s">
        <v>25</v>
      </c>
      <c r="H23" s="10">
        <v>542</v>
      </c>
      <c r="I23" s="10"/>
      <c r="J23" s="10" t="s">
        <v>41</v>
      </c>
      <c r="K23" s="10" t="s">
        <v>32</v>
      </c>
      <c r="L23" s="10" t="s">
        <v>33</v>
      </c>
      <c r="M23" s="12">
        <v>49007324</v>
      </c>
      <c r="N23" s="10"/>
      <c r="O23" s="15" t="str">
        <f>IF(EQUIPOS_SEDE[[#This Row],[Condición/322]]=2,"🚫 Pendiente Movimiento","")</f>
        <v/>
      </c>
      <c r="P23" s="10"/>
      <c r="Q23" s="13" t="str">
        <f>IF(EQUIPOS_SEDE[[#This Row],[Concepto]]="❌ No Conforme",2,"")</f>
        <v/>
      </c>
      <c r="R23" s="13">
        <f>IF(EQUIPOS_SEDE[[#This Row],[SAP]]&gt;49000000,1,2)</f>
        <v>1</v>
      </c>
    </row>
    <row r="24" spans="1:18" s="14" customFormat="1" x14ac:dyDescent="0.3">
      <c r="A24" s="8" t="str">
        <f>IFERROR(IF(EQUIPOS_SEDE[[#This Row],[Condición/Status]]=1,"✔","🚫"),"")</f>
        <v>✔</v>
      </c>
      <c r="B24" s="9">
        <v>44694</v>
      </c>
      <c r="C24" s="10">
        <v>50016207</v>
      </c>
      <c r="D24" s="11" t="s">
        <v>74</v>
      </c>
      <c r="E24" s="10" t="s">
        <v>18</v>
      </c>
      <c r="F24" s="10" t="s">
        <v>75</v>
      </c>
      <c r="G24" s="10" t="s">
        <v>25</v>
      </c>
      <c r="H24" s="10">
        <v>542</v>
      </c>
      <c r="I24" s="10"/>
      <c r="J24" s="10" t="s">
        <v>41</v>
      </c>
      <c r="K24" s="10" t="s">
        <v>32</v>
      </c>
      <c r="L24" s="10" t="s">
        <v>33</v>
      </c>
      <c r="M24" s="12">
        <v>49007324</v>
      </c>
      <c r="N24" s="10"/>
      <c r="O24" s="15" t="str">
        <f>IF(EQUIPOS_SEDE[[#This Row],[Condición/322]]=2,"🚫 Pendiente Movimiento","")</f>
        <v/>
      </c>
      <c r="P24" s="10"/>
      <c r="Q24" s="13" t="str">
        <f>IF(EQUIPOS_SEDE[[#This Row],[Concepto]]="❌ No Conforme",2,"")</f>
        <v/>
      </c>
      <c r="R24" s="13">
        <f>IF(EQUIPOS_SEDE[[#This Row],[SAP]]&gt;49000000,1,2)</f>
        <v>1</v>
      </c>
    </row>
    <row r="25" spans="1:18" s="14" customFormat="1" x14ac:dyDescent="0.3">
      <c r="A25" s="8" t="str">
        <f>IFERROR(IF(EQUIPOS_SEDE[[#This Row],[Condición/Status]]=1,"✔","🚫"),"")</f>
        <v>✔</v>
      </c>
      <c r="B25" s="9">
        <v>44694</v>
      </c>
      <c r="C25" s="10">
        <v>50016099</v>
      </c>
      <c r="D25" s="11">
        <v>2687</v>
      </c>
      <c r="E25" s="10" t="s">
        <v>76</v>
      </c>
      <c r="F25" s="10" t="s">
        <v>77</v>
      </c>
      <c r="G25" s="10" t="s">
        <v>78</v>
      </c>
      <c r="H25" s="10">
        <v>542</v>
      </c>
      <c r="I25" s="10" t="s">
        <v>79</v>
      </c>
      <c r="J25" s="10" t="s">
        <v>41</v>
      </c>
      <c r="K25" s="10" t="s">
        <v>32</v>
      </c>
      <c r="L25" s="10" t="s">
        <v>80</v>
      </c>
      <c r="M25" s="12">
        <v>49007333</v>
      </c>
      <c r="N25" s="10"/>
      <c r="O25" s="15" t="str">
        <f>IF(EQUIPOS_SEDE[[#This Row],[Condición/322]]=2,"🚫 Pendiente Movimiento","")</f>
        <v/>
      </c>
      <c r="P25" s="10"/>
      <c r="Q25" s="13" t="str">
        <f>IF(EQUIPOS_SEDE[[#This Row],[Concepto]]="❌ No Conforme",2,"")</f>
        <v/>
      </c>
      <c r="R25" s="13">
        <f>IF(EQUIPOS_SEDE[[#This Row],[SAP]]&gt;49000000,1,2)</f>
        <v>1</v>
      </c>
    </row>
    <row r="26" spans="1:18" s="14" customFormat="1" x14ac:dyDescent="0.3">
      <c r="A26" s="8" t="str">
        <f>IFERROR(IF(EQUIPOS_SEDE[[#This Row],[Condición/Status]]=1,"✔","🚫"),"")</f>
        <v>✔</v>
      </c>
      <c r="B26" s="9">
        <v>44694</v>
      </c>
      <c r="C26" s="10">
        <v>50016099</v>
      </c>
      <c r="D26" s="11">
        <v>2669</v>
      </c>
      <c r="E26" s="10" t="s">
        <v>76</v>
      </c>
      <c r="F26" s="10" t="s">
        <v>81</v>
      </c>
      <c r="G26" s="10" t="s">
        <v>78</v>
      </c>
      <c r="H26" s="10">
        <v>542</v>
      </c>
      <c r="I26" s="10" t="s">
        <v>79</v>
      </c>
      <c r="J26" s="10" t="s">
        <v>41</v>
      </c>
      <c r="K26" s="10" t="s">
        <v>32</v>
      </c>
      <c r="L26" s="10" t="s">
        <v>80</v>
      </c>
      <c r="M26" s="12">
        <v>49007334</v>
      </c>
      <c r="N26" s="10"/>
      <c r="O26" s="15" t="str">
        <f>IF(EQUIPOS_SEDE[[#This Row],[Condición/322]]=2,"🚫 Pendiente Movimiento","")</f>
        <v/>
      </c>
      <c r="P26" s="10"/>
      <c r="Q26" s="13" t="str">
        <f>IF(EQUIPOS_SEDE[[#This Row],[Concepto]]="❌ No Conforme",2,"")</f>
        <v/>
      </c>
      <c r="R26" s="13">
        <f>IF(EQUIPOS_SEDE[[#This Row],[SAP]]&gt;49000000,1,2)</f>
        <v>1</v>
      </c>
    </row>
    <row r="27" spans="1:18" s="14" customFormat="1" x14ac:dyDescent="0.3">
      <c r="A27" s="8" t="str">
        <f>IFERROR(IF(EQUIPOS_SEDE[[#This Row],[Condición/Status]]=1,"✔","🚫"),"")</f>
        <v>✔</v>
      </c>
      <c r="B27" s="9">
        <v>44694</v>
      </c>
      <c r="C27" s="10">
        <v>50017024</v>
      </c>
      <c r="D27" s="11">
        <v>3349</v>
      </c>
      <c r="E27" s="10" t="s">
        <v>76</v>
      </c>
      <c r="F27" s="10" t="s">
        <v>82</v>
      </c>
      <c r="G27" s="10" t="s">
        <v>78</v>
      </c>
      <c r="H27" s="10">
        <v>542</v>
      </c>
      <c r="I27" s="10" t="s">
        <v>83</v>
      </c>
      <c r="J27" s="10" t="s">
        <v>41</v>
      </c>
      <c r="K27" s="10" t="s">
        <v>32</v>
      </c>
      <c r="L27" s="10" t="s">
        <v>33</v>
      </c>
      <c r="M27" s="12">
        <v>49007335</v>
      </c>
      <c r="N27" s="10"/>
      <c r="O27" s="15" t="str">
        <f>IF(EQUIPOS_SEDE[[#This Row],[Condición/322]]=2,"🚫 Pendiente Movimiento","")</f>
        <v/>
      </c>
      <c r="P27" s="10"/>
      <c r="Q27" s="13" t="str">
        <f>IF(EQUIPOS_SEDE[[#This Row],[Concepto]]="❌ No Conforme",2,"")</f>
        <v/>
      </c>
      <c r="R27" s="13">
        <f>IF(EQUIPOS_SEDE[[#This Row],[SAP]]&gt;49000000,1,2)</f>
        <v>1</v>
      </c>
    </row>
    <row r="28" spans="1:18" s="14" customFormat="1" x14ac:dyDescent="0.3">
      <c r="A28" s="8" t="str">
        <f>IFERROR(IF(EQUIPOS_SEDE[[#This Row],[Condición/Status]]=1,"✔","🚫"),"")</f>
        <v>✔</v>
      </c>
      <c r="B28" s="9">
        <v>44694</v>
      </c>
      <c r="C28" s="10">
        <v>50014721</v>
      </c>
      <c r="D28" s="11" t="s">
        <v>84</v>
      </c>
      <c r="E28" s="10" t="s">
        <v>76</v>
      </c>
      <c r="F28" s="10" t="s">
        <v>85</v>
      </c>
      <c r="G28" s="10" t="s">
        <v>78</v>
      </c>
      <c r="H28" s="10">
        <v>542</v>
      </c>
      <c r="I28" s="10" t="s">
        <v>79</v>
      </c>
      <c r="J28" s="10" t="s">
        <v>41</v>
      </c>
      <c r="K28" s="10" t="s">
        <v>32</v>
      </c>
      <c r="L28" s="10" t="s">
        <v>80</v>
      </c>
      <c r="M28" s="12">
        <v>49007336</v>
      </c>
      <c r="N28" s="10"/>
      <c r="O28" s="15" t="str">
        <f>IF(EQUIPOS_SEDE[[#This Row],[Condición/322]]=2,"🚫 Pendiente Movimiento","")</f>
        <v/>
      </c>
      <c r="P28" s="10"/>
      <c r="Q28" s="13" t="str">
        <f>IF(EQUIPOS_SEDE[[#This Row],[Concepto]]="❌ No Conforme",2,"")</f>
        <v/>
      </c>
      <c r="R28" s="13">
        <f>IF(EQUIPOS_SEDE[[#This Row],[SAP]]&gt;49000000,1,2)</f>
        <v>1</v>
      </c>
    </row>
    <row r="29" spans="1:18" s="14" customFormat="1" x14ac:dyDescent="0.3">
      <c r="A29" s="8" t="str">
        <f>IFERROR(IF(EQUIPOS_SEDE[[#This Row],[Condición/Status]]=1,"✔","🚫"),"")</f>
        <v>✔</v>
      </c>
      <c r="B29" s="9">
        <v>44694</v>
      </c>
      <c r="C29" s="10">
        <v>50015444</v>
      </c>
      <c r="D29" s="11">
        <v>2343</v>
      </c>
      <c r="E29" s="10" t="s">
        <v>76</v>
      </c>
      <c r="F29" s="10" t="s">
        <v>86</v>
      </c>
      <c r="G29" s="10" t="s">
        <v>78</v>
      </c>
      <c r="H29" s="10">
        <v>542</v>
      </c>
      <c r="I29" s="10" t="s">
        <v>83</v>
      </c>
      <c r="J29" s="10" t="s">
        <v>41</v>
      </c>
      <c r="K29" s="10" t="s">
        <v>32</v>
      </c>
      <c r="L29" s="10" t="s">
        <v>33</v>
      </c>
      <c r="M29" s="12">
        <v>49007337</v>
      </c>
      <c r="N29" s="10"/>
      <c r="O29" s="15" t="str">
        <f>IF(EQUIPOS_SEDE[[#This Row],[Condición/322]]=2,"🚫 Pendiente Movimiento","")</f>
        <v/>
      </c>
      <c r="P29" s="10"/>
      <c r="Q29" s="13" t="str">
        <f>IF(EQUIPOS_SEDE[[#This Row],[Concepto]]="❌ No Conforme",2,"")</f>
        <v/>
      </c>
      <c r="R29" s="13">
        <f>IF(EQUIPOS_SEDE[[#This Row],[SAP]]&gt;49000000,1,2)</f>
        <v>1</v>
      </c>
    </row>
    <row r="30" spans="1:18" s="14" customFormat="1" x14ac:dyDescent="0.3">
      <c r="A30" s="8" t="str">
        <f>IFERROR(IF(EQUIPOS_SEDE[[#This Row],[Condición/Status]]=1,"✔","🚫"),"")</f>
        <v>✔</v>
      </c>
      <c r="B30" s="9">
        <v>44694</v>
      </c>
      <c r="C30" s="10">
        <v>50016419</v>
      </c>
      <c r="D30" s="11">
        <v>2993</v>
      </c>
      <c r="E30" s="10" t="s">
        <v>76</v>
      </c>
      <c r="F30" s="10" t="s">
        <v>87</v>
      </c>
      <c r="G30" s="10" t="s">
        <v>78</v>
      </c>
      <c r="H30" s="10">
        <v>542</v>
      </c>
      <c r="I30" s="10" t="s">
        <v>79</v>
      </c>
      <c r="J30" s="10" t="s">
        <v>41</v>
      </c>
      <c r="K30" s="10" t="s">
        <v>32</v>
      </c>
      <c r="L30" s="10" t="s">
        <v>88</v>
      </c>
      <c r="M30" s="12">
        <v>49007305</v>
      </c>
      <c r="N30" s="10"/>
      <c r="O30" s="15" t="str">
        <f>IF(EQUIPOS_SEDE[[#This Row],[Condición/322]]=2,"🚫 Pendiente Movimiento","")</f>
        <v/>
      </c>
      <c r="P30" s="10"/>
      <c r="Q30" s="13" t="str">
        <f>IF(EQUIPOS_SEDE[[#This Row],[Concepto]]="❌ No Conforme",2,"")</f>
        <v/>
      </c>
      <c r="R30" s="13">
        <f>IF(EQUIPOS_SEDE[[#This Row],[SAP]]&gt;49000000,1,2)</f>
        <v>1</v>
      </c>
    </row>
    <row r="31" spans="1:18" s="14" customFormat="1" x14ac:dyDescent="0.3">
      <c r="A31" s="8" t="str">
        <f>IFERROR(IF(EQUIPOS_SEDE[[#This Row],[Condición/Status]]=1,"✔","🚫"),"")</f>
        <v>✔</v>
      </c>
      <c r="B31" s="9">
        <v>44694</v>
      </c>
      <c r="C31" s="10">
        <v>50016028</v>
      </c>
      <c r="D31" s="11">
        <v>2595</v>
      </c>
      <c r="E31" s="10" t="s">
        <v>76</v>
      </c>
      <c r="F31" s="10" t="s">
        <v>87</v>
      </c>
      <c r="G31" s="10" t="s">
        <v>78</v>
      </c>
      <c r="H31" s="10">
        <v>542</v>
      </c>
      <c r="I31" s="10" t="s">
        <v>79</v>
      </c>
      <c r="J31" s="10" t="s">
        <v>41</v>
      </c>
      <c r="K31" s="10" t="s">
        <v>32</v>
      </c>
      <c r="L31" s="10" t="s">
        <v>88</v>
      </c>
      <c r="M31" s="12">
        <v>49007305</v>
      </c>
      <c r="N31" s="10"/>
      <c r="O31" s="15" t="str">
        <f>IF(EQUIPOS_SEDE[[#This Row],[Condición/322]]=2,"🚫 Pendiente Movimiento","")</f>
        <v/>
      </c>
      <c r="P31" s="10"/>
      <c r="Q31" s="13" t="str">
        <f>IF(EQUIPOS_SEDE[[#This Row],[Concepto]]="❌ No Conforme",2,"")</f>
        <v/>
      </c>
      <c r="R31" s="13">
        <f>IF(EQUIPOS_SEDE[[#This Row],[SAP]]&gt;49000000,1,2)</f>
        <v>1</v>
      </c>
    </row>
    <row r="32" spans="1:18" s="14" customFormat="1" x14ac:dyDescent="0.3">
      <c r="A32" s="8" t="str">
        <f>IFERROR(IF(EQUIPOS_SEDE[[#This Row],[Condición/Status]]=1,"✔","🚫"),"")</f>
        <v>✔</v>
      </c>
      <c r="B32" s="9">
        <v>44694</v>
      </c>
      <c r="C32" s="10">
        <v>50016419</v>
      </c>
      <c r="D32" s="11" t="s">
        <v>89</v>
      </c>
      <c r="E32" s="10" t="s">
        <v>18</v>
      </c>
      <c r="F32" s="10" t="s">
        <v>90</v>
      </c>
      <c r="G32" s="10" t="s">
        <v>25</v>
      </c>
      <c r="H32" s="10">
        <v>542</v>
      </c>
      <c r="I32" s="10"/>
      <c r="J32" s="10" t="s">
        <v>41</v>
      </c>
      <c r="K32" s="10" t="s">
        <v>32</v>
      </c>
      <c r="L32" s="10" t="s">
        <v>33</v>
      </c>
      <c r="M32" s="12">
        <v>49007324</v>
      </c>
      <c r="N32" s="10"/>
      <c r="O32" s="15" t="str">
        <f>IF(EQUIPOS_SEDE[[#This Row],[Condición/322]]=2,"🚫 Pendiente Movimiento","")</f>
        <v/>
      </c>
      <c r="P32" s="10"/>
      <c r="Q32" s="13" t="str">
        <f>IF(EQUIPOS_SEDE[[#This Row],[Concepto]]="❌ No Conforme",2,"")</f>
        <v/>
      </c>
      <c r="R32" s="13">
        <f>IF(EQUIPOS_SEDE[[#This Row],[SAP]]&gt;49000000,1,2)</f>
        <v>1</v>
      </c>
    </row>
    <row r="33" spans="1:18" s="14" customFormat="1" x14ac:dyDescent="0.3">
      <c r="A33" s="8" t="str">
        <f>IFERROR(IF(EQUIPOS_SEDE[[#This Row],[Condición/Status]]=1,"✔","🚫"),"")</f>
        <v>✔</v>
      </c>
      <c r="B33" s="9">
        <v>44694</v>
      </c>
      <c r="C33" s="10">
        <v>50016019</v>
      </c>
      <c r="D33" s="11" t="s">
        <v>91</v>
      </c>
      <c r="E33" s="10" t="s">
        <v>18</v>
      </c>
      <c r="F33" s="10" t="s">
        <v>92</v>
      </c>
      <c r="G33" s="10" t="s">
        <v>25</v>
      </c>
      <c r="H33" s="10">
        <v>542</v>
      </c>
      <c r="I33" s="10"/>
      <c r="J33" s="10" t="s">
        <v>41</v>
      </c>
      <c r="K33" s="10" t="s">
        <v>21</v>
      </c>
      <c r="L33" s="10" t="s">
        <v>33</v>
      </c>
      <c r="M33" s="12">
        <v>49007324</v>
      </c>
      <c r="N33" s="10"/>
      <c r="O33" s="15" t="str">
        <f>IF(EQUIPOS_SEDE[[#This Row],[Condición/322]]=2,"🚫 Sin Procesar","")</f>
        <v>🚫 Sin Procesar</v>
      </c>
      <c r="P33" s="10">
        <v>49007723</v>
      </c>
      <c r="Q33" s="13">
        <f>IF(EQUIPOS_SEDE[[#This Row],[Concepto]]="❌ No Conforme",2,"")</f>
        <v>2</v>
      </c>
      <c r="R33" s="13">
        <f>IF(EQUIPOS_SEDE[[#This Row],[SAP]]&gt;49000000,1,2)</f>
        <v>1</v>
      </c>
    </row>
    <row r="34" spans="1:18" s="14" customFormat="1" x14ac:dyDescent="0.3">
      <c r="A34" s="8" t="str">
        <f>IFERROR(IF(EQUIPOS_SEDE[[#This Row],[Condición/Status]]=1,"✔","🚫"),"")</f>
        <v>✔</v>
      </c>
      <c r="B34" s="9">
        <v>44694</v>
      </c>
      <c r="C34" s="10">
        <v>50014995</v>
      </c>
      <c r="D34" s="11" t="s">
        <v>93</v>
      </c>
      <c r="E34" s="10" t="s">
        <v>18</v>
      </c>
      <c r="F34" s="10" t="s">
        <v>94</v>
      </c>
      <c r="G34" s="10">
        <v>555</v>
      </c>
      <c r="H34" s="10">
        <v>542</v>
      </c>
      <c r="I34" s="10"/>
      <c r="J34" s="10" t="s">
        <v>41</v>
      </c>
      <c r="K34" s="10" t="s">
        <v>32</v>
      </c>
      <c r="L34" s="10" t="s">
        <v>33</v>
      </c>
      <c r="M34" s="12">
        <v>49007324</v>
      </c>
      <c r="N34" s="10"/>
      <c r="O34" s="15" t="str">
        <f>IF(EQUIPOS_SEDE[[#This Row],[Condición/322]]=2,"🚫 Pendiente Movimiento","")</f>
        <v/>
      </c>
      <c r="P34" s="10"/>
      <c r="Q34" s="13" t="str">
        <f>IF(EQUIPOS_SEDE[[#This Row],[Concepto]]="❌ No Conforme",2,"")</f>
        <v/>
      </c>
      <c r="R34" s="13">
        <f>IF(EQUIPOS_SEDE[[#This Row],[SAP]]&gt;49000000,1,2)</f>
        <v>1</v>
      </c>
    </row>
    <row r="35" spans="1:18" s="14" customFormat="1" x14ac:dyDescent="0.3">
      <c r="A35" s="8" t="str">
        <f>IFERROR(IF(EQUIPOS_SEDE[[#This Row],[Condición/Status]]=1,"✔","🚫"),"")</f>
        <v>✔</v>
      </c>
      <c r="B35" s="9">
        <v>44694</v>
      </c>
      <c r="C35" s="10">
        <v>50016419</v>
      </c>
      <c r="D35" s="11" t="s">
        <v>95</v>
      </c>
      <c r="E35" s="10" t="s">
        <v>18</v>
      </c>
      <c r="F35" s="10" t="s">
        <v>94</v>
      </c>
      <c r="G35" s="10" t="s">
        <v>25</v>
      </c>
      <c r="H35" s="10">
        <v>542</v>
      </c>
      <c r="I35" s="10"/>
      <c r="J35" s="10" t="s">
        <v>41</v>
      </c>
      <c r="K35" s="10" t="s">
        <v>32</v>
      </c>
      <c r="L35" s="10" t="s">
        <v>33</v>
      </c>
      <c r="M35" s="12">
        <v>49007324</v>
      </c>
      <c r="N35" s="10"/>
      <c r="O35" s="15" t="str">
        <f>IF(EQUIPOS_SEDE[[#This Row],[Condición/322]]=2,"🚫 Pendiente Movimiento","")</f>
        <v/>
      </c>
      <c r="P35" s="10"/>
      <c r="Q35" s="13" t="str">
        <f>IF(EQUIPOS_SEDE[[#This Row],[Concepto]]="❌ No Conforme",2,"")</f>
        <v/>
      </c>
      <c r="R35" s="13">
        <f>IF(EQUIPOS_SEDE[[#This Row],[SAP]]&gt;49000000,1,2)</f>
        <v>1</v>
      </c>
    </row>
    <row r="36" spans="1:18" s="14" customFormat="1" x14ac:dyDescent="0.3">
      <c r="A36" s="8" t="str">
        <f>IFERROR(IF(EQUIPOS_SEDE[[#This Row],[Condición/Status]]=1,"✔","🚫"),"")</f>
        <v>✔</v>
      </c>
      <c r="B36" s="9">
        <v>44694</v>
      </c>
      <c r="C36" s="10">
        <v>50014995</v>
      </c>
      <c r="D36" s="11" t="s">
        <v>96</v>
      </c>
      <c r="E36" s="10" t="s">
        <v>18</v>
      </c>
      <c r="F36" s="10" t="s">
        <v>97</v>
      </c>
      <c r="G36" s="10" t="s">
        <v>25</v>
      </c>
      <c r="H36" s="10">
        <v>542</v>
      </c>
      <c r="I36" s="10"/>
      <c r="J36" s="10" t="s">
        <v>41</v>
      </c>
      <c r="K36" s="10" t="s">
        <v>32</v>
      </c>
      <c r="L36" s="10" t="s">
        <v>33</v>
      </c>
      <c r="M36" s="12">
        <v>49007324</v>
      </c>
      <c r="N36" s="10"/>
      <c r="O36" s="15" t="str">
        <f>IF(EQUIPOS_SEDE[[#This Row],[Condición/322]]=2,"🚫 Pendiente Movimiento","")</f>
        <v/>
      </c>
      <c r="P36" s="10"/>
      <c r="Q36" s="13" t="str">
        <f>IF(EQUIPOS_SEDE[[#This Row],[Concepto]]="❌ No Conforme",2,"")</f>
        <v/>
      </c>
      <c r="R36" s="13">
        <f>IF(EQUIPOS_SEDE[[#This Row],[SAP]]&gt;49000000,1,2)</f>
        <v>1</v>
      </c>
    </row>
    <row r="37" spans="1:18" s="14" customFormat="1" x14ac:dyDescent="0.3">
      <c r="A37" s="8" t="str">
        <f>IFERROR(IF(EQUIPOS_SEDE[[#This Row],[Condición/Status]]=1,"✔","🚫"),"")</f>
        <v>✔</v>
      </c>
      <c r="B37" s="9">
        <v>44694</v>
      </c>
      <c r="C37" s="10">
        <v>50014995</v>
      </c>
      <c r="D37" s="11" t="s">
        <v>98</v>
      </c>
      <c r="E37" s="10" t="s">
        <v>18</v>
      </c>
      <c r="F37" s="10" t="s">
        <v>97</v>
      </c>
      <c r="G37" s="10" t="s">
        <v>25</v>
      </c>
      <c r="H37" s="10">
        <v>542</v>
      </c>
      <c r="I37" s="10"/>
      <c r="J37" s="10" t="s">
        <v>41</v>
      </c>
      <c r="K37" s="10" t="s">
        <v>32</v>
      </c>
      <c r="L37" s="10" t="s">
        <v>33</v>
      </c>
      <c r="M37" s="12">
        <v>49007324</v>
      </c>
      <c r="N37" s="10"/>
      <c r="O37" s="15" t="str">
        <f>IF(EQUIPOS_SEDE[[#This Row],[Condición/322]]=2,"🚫 Pendiente Movimiento","")</f>
        <v/>
      </c>
      <c r="P37" s="10"/>
      <c r="Q37" s="13" t="str">
        <f>IF(EQUIPOS_SEDE[[#This Row],[Concepto]]="❌ No Conforme",2,"")</f>
        <v/>
      </c>
      <c r="R37" s="13">
        <f>IF(EQUIPOS_SEDE[[#This Row],[SAP]]&gt;49000000,1,2)</f>
        <v>1</v>
      </c>
    </row>
    <row r="38" spans="1:18" s="14" customFormat="1" x14ac:dyDescent="0.3">
      <c r="A38" s="8" t="str">
        <f>IFERROR(IF(EQUIPOS_SEDE[[#This Row],[Condición/Status]]=1,"✔","🚫"),"")</f>
        <v>✔</v>
      </c>
      <c r="B38" s="9">
        <v>44694</v>
      </c>
      <c r="C38" s="10">
        <v>50016207</v>
      </c>
      <c r="D38" s="11" t="s">
        <v>99</v>
      </c>
      <c r="E38" s="10" t="s">
        <v>18</v>
      </c>
      <c r="F38" s="10" t="s">
        <v>100</v>
      </c>
      <c r="G38" s="10" t="s">
        <v>25</v>
      </c>
      <c r="H38" s="10">
        <v>542</v>
      </c>
      <c r="I38" s="10"/>
      <c r="J38" s="10" t="s">
        <v>41</v>
      </c>
      <c r="K38" s="10" t="s">
        <v>32</v>
      </c>
      <c r="L38" s="10" t="s">
        <v>33</v>
      </c>
      <c r="M38" s="12">
        <v>49007324</v>
      </c>
      <c r="N38" s="10"/>
      <c r="O38" s="15" t="str">
        <f>IF(EQUIPOS_SEDE[[#This Row],[Condición/322]]=2,"🚫 Pendiente Movimiento","")</f>
        <v/>
      </c>
      <c r="P38" s="10"/>
      <c r="Q38" s="13" t="str">
        <f>IF(EQUIPOS_SEDE[[#This Row],[Concepto]]="❌ No Conforme",2,"")</f>
        <v/>
      </c>
      <c r="R38" s="13">
        <f>IF(EQUIPOS_SEDE[[#This Row],[SAP]]&gt;49000000,1,2)</f>
        <v>1</v>
      </c>
    </row>
    <row r="39" spans="1:18" s="14" customFormat="1" x14ac:dyDescent="0.3">
      <c r="A39" s="8" t="str">
        <f>IFERROR(IF(EQUIPOS_SEDE[[#This Row],[Condición/Status]]=1,"✔","🚫"),"")</f>
        <v>✔</v>
      </c>
      <c r="B39" s="9">
        <v>44694</v>
      </c>
      <c r="C39" s="10">
        <v>50014838</v>
      </c>
      <c r="D39" s="11" t="s">
        <v>101</v>
      </c>
      <c r="E39" s="10" t="s">
        <v>18</v>
      </c>
      <c r="F39" s="10" t="s">
        <v>100</v>
      </c>
      <c r="G39" s="10" t="s">
        <v>25</v>
      </c>
      <c r="H39" s="10">
        <v>542</v>
      </c>
      <c r="I39" s="10"/>
      <c r="J39" s="10" t="s">
        <v>41</v>
      </c>
      <c r="K39" s="10" t="s">
        <v>32</v>
      </c>
      <c r="L39" s="10" t="s">
        <v>102</v>
      </c>
      <c r="M39" s="12">
        <v>49007324</v>
      </c>
      <c r="N39" s="10"/>
      <c r="O39" s="15" t="str">
        <f>IF(EQUIPOS_SEDE[[#This Row],[Condición/322]]=2,"🚫 Pendiente Movimiento","")</f>
        <v/>
      </c>
      <c r="P39" s="10"/>
      <c r="Q39" s="13" t="str">
        <f>IF(EQUIPOS_SEDE[[#This Row],[Concepto]]="❌ No Conforme",2,"")</f>
        <v/>
      </c>
      <c r="R39" s="13">
        <f>IF(EQUIPOS_SEDE[[#This Row],[SAP]]&gt;49000000,1,2)</f>
        <v>1</v>
      </c>
    </row>
    <row r="40" spans="1:18" s="14" customFormat="1" x14ac:dyDescent="0.3">
      <c r="A40" s="8" t="str">
        <f>IFERROR(IF(EQUIPOS_SEDE[[#This Row],[Condición/Status]]=1,"✔","🚫"),"")</f>
        <v>✔</v>
      </c>
      <c r="B40" s="9">
        <v>44697</v>
      </c>
      <c r="C40" s="10">
        <v>50015038</v>
      </c>
      <c r="D40" s="11">
        <v>357014079847463</v>
      </c>
      <c r="E40" s="10" t="s">
        <v>18</v>
      </c>
      <c r="F40" s="10" t="s">
        <v>103</v>
      </c>
      <c r="G40" s="10" t="s">
        <v>25</v>
      </c>
      <c r="H40" s="10">
        <v>542</v>
      </c>
      <c r="I40" s="10">
        <v>1433</v>
      </c>
      <c r="J40" s="10" t="s">
        <v>41</v>
      </c>
      <c r="K40" s="10" t="s">
        <v>21</v>
      </c>
      <c r="L40" s="10" t="s">
        <v>104</v>
      </c>
      <c r="M40" s="12">
        <v>49007350</v>
      </c>
      <c r="N40" s="10"/>
      <c r="O40" s="10">
        <v>49007351</v>
      </c>
      <c r="P40" s="10">
        <v>49007723</v>
      </c>
      <c r="Q40" s="13">
        <f>IF(EQUIPOS_SEDE[[#This Row],[Concepto]]="❌ No Conforme",2,"")</f>
        <v>2</v>
      </c>
      <c r="R40" s="13">
        <f>IF(EQUIPOS_SEDE[[#This Row],[SAP]]&gt;49000000,1,2)</f>
        <v>1</v>
      </c>
    </row>
    <row r="41" spans="1:18" s="14" customFormat="1" x14ac:dyDescent="0.3">
      <c r="A41" s="8" t="str">
        <f>IFERROR(IF(EQUIPOS_SEDE[[#This Row],[Condición/Status]]=1,"✔","🚫"),"")</f>
        <v>✔</v>
      </c>
      <c r="B41" s="9">
        <v>44698</v>
      </c>
      <c r="C41" s="10">
        <v>50016028</v>
      </c>
      <c r="D41" s="11" t="s">
        <v>105</v>
      </c>
      <c r="E41" s="10" t="s">
        <v>18</v>
      </c>
      <c r="F41" s="10" t="s">
        <v>106</v>
      </c>
      <c r="G41" s="10" t="s">
        <v>25</v>
      </c>
      <c r="H41" s="10">
        <v>542</v>
      </c>
      <c r="I41" s="10">
        <v>1392</v>
      </c>
      <c r="J41" s="10" t="s">
        <v>41</v>
      </c>
      <c r="K41" s="10" t="s">
        <v>32</v>
      </c>
      <c r="L41" s="10" t="s">
        <v>107</v>
      </c>
      <c r="M41" s="12">
        <v>49007418</v>
      </c>
      <c r="N41" s="10"/>
      <c r="O41" s="15" t="str">
        <f>IF(EQUIPOS_SEDE[[#This Row],[Condición/322]]=2,"🚫 Pendiente Movimiento","")</f>
        <v/>
      </c>
      <c r="P41" s="10"/>
      <c r="Q41" s="13" t="str">
        <f>IF(EQUIPOS_SEDE[[#This Row],[Concepto]]="❌ No Conforme",2,"")</f>
        <v/>
      </c>
      <c r="R41" s="13">
        <f>IF(EQUIPOS_SEDE[[#This Row],[SAP]]&gt;49000000,1,2)</f>
        <v>1</v>
      </c>
    </row>
    <row r="42" spans="1:18" s="14" customFormat="1" x14ac:dyDescent="0.3">
      <c r="A42" s="8" t="str">
        <f>IFERROR(IF(EQUIPOS_SEDE[[#This Row],[Condición/Status]]=1,"✔","🚫"),"")</f>
        <v>✔</v>
      </c>
      <c r="B42" s="9">
        <v>44698</v>
      </c>
      <c r="C42" s="10">
        <v>50016419</v>
      </c>
      <c r="D42" s="11" t="s">
        <v>108</v>
      </c>
      <c r="E42" s="10" t="s">
        <v>18</v>
      </c>
      <c r="F42" s="10" t="s">
        <v>106</v>
      </c>
      <c r="G42" s="10" t="s">
        <v>25</v>
      </c>
      <c r="H42" s="10">
        <v>542</v>
      </c>
      <c r="I42" s="10">
        <v>1392</v>
      </c>
      <c r="J42" s="10" t="s">
        <v>41</v>
      </c>
      <c r="K42" s="10" t="s">
        <v>32</v>
      </c>
      <c r="L42" s="10" t="s">
        <v>33</v>
      </c>
      <c r="M42" s="12">
        <v>49007418</v>
      </c>
      <c r="N42" s="10"/>
      <c r="O42" s="15" t="str">
        <f>IF(EQUIPOS_SEDE[[#This Row],[Condición/322]]=2,"🚫 Pendiente Movimiento","")</f>
        <v/>
      </c>
      <c r="P42" s="10"/>
      <c r="Q42" s="13" t="str">
        <f>IF(EQUIPOS_SEDE[[#This Row],[Concepto]]="❌ No Conforme",2,"")</f>
        <v/>
      </c>
      <c r="R42" s="13">
        <f>IF(EQUIPOS_SEDE[[#This Row],[SAP]]&gt;49000000,1,2)</f>
        <v>1</v>
      </c>
    </row>
    <row r="43" spans="1:18" s="14" customFormat="1" x14ac:dyDescent="0.3">
      <c r="A43" s="8" t="str">
        <f>IFERROR(IF(EQUIPOS_SEDE[[#This Row],[Condición/Status]]=1,"✔","🚫"),"")</f>
        <v>✔</v>
      </c>
      <c r="B43" s="9">
        <v>44698</v>
      </c>
      <c r="C43" s="10">
        <v>50016028</v>
      </c>
      <c r="D43" s="11" t="s">
        <v>109</v>
      </c>
      <c r="E43" s="10" t="s">
        <v>18</v>
      </c>
      <c r="F43" s="10" t="s">
        <v>110</v>
      </c>
      <c r="G43" s="10" t="s">
        <v>25</v>
      </c>
      <c r="H43" s="10">
        <v>542</v>
      </c>
      <c r="I43" s="10"/>
      <c r="J43" s="10" t="s">
        <v>41</v>
      </c>
      <c r="K43" s="10" t="s">
        <v>32</v>
      </c>
      <c r="L43" s="10" t="s">
        <v>33</v>
      </c>
      <c r="M43" s="12">
        <v>49007418</v>
      </c>
      <c r="N43" s="10"/>
      <c r="O43" s="15" t="str">
        <f>IF(EQUIPOS_SEDE[[#This Row],[Condición/322]]=2,"🚫 Pendiente Movimiento","")</f>
        <v/>
      </c>
      <c r="P43" s="10"/>
      <c r="Q43" s="13" t="str">
        <f>IF(EQUIPOS_SEDE[[#This Row],[Concepto]]="❌ No Conforme",2,"")</f>
        <v/>
      </c>
      <c r="R43" s="13">
        <f>IF(EQUIPOS_SEDE[[#This Row],[SAP]]&gt;49000000,1,2)</f>
        <v>1</v>
      </c>
    </row>
    <row r="44" spans="1:18" s="14" customFormat="1" x14ac:dyDescent="0.3">
      <c r="A44" s="8" t="str">
        <f>IFERROR(IF(EQUIPOS_SEDE[[#This Row],[Condición/Status]]=1,"✔","🚫"),"")</f>
        <v>✔</v>
      </c>
      <c r="B44" s="9">
        <v>44698</v>
      </c>
      <c r="C44" s="10">
        <v>50017044</v>
      </c>
      <c r="D44" s="11">
        <v>3391</v>
      </c>
      <c r="E44" s="10" t="s">
        <v>76</v>
      </c>
      <c r="F44" s="10" t="s">
        <v>111</v>
      </c>
      <c r="G44" s="10" t="s">
        <v>78</v>
      </c>
      <c r="H44" s="10">
        <v>542</v>
      </c>
      <c r="I44" s="10"/>
      <c r="J44" s="10" t="s">
        <v>41</v>
      </c>
      <c r="K44" s="10" t="s">
        <v>32</v>
      </c>
      <c r="L44" s="10" t="s">
        <v>33</v>
      </c>
      <c r="M44" s="12">
        <v>49007426</v>
      </c>
      <c r="N44" s="10"/>
      <c r="O44" s="15" t="str">
        <f>IF(EQUIPOS_SEDE[[#This Row],[Condición/322]]=2,"🚫 Pendiente Movimiento","")</f>
        <v/>
      </c>
      <c r="P44" s="10"/>
      <c r="Q44" s="13" t="str">
        <f>IF(EQUIPOS_SEDE[[#This Row],[Concepto]]="❌ No Conforme",2,"")</f>
        <v/>
      </c>
      <c r="R44" s="13">
        <f>IF(EQUIPOS_SEDE[[#This Row],[SAP]]&gt;49000000,1,2)</f>
        <v>1</v>
      </c>
    </row>
    <row r="45" spans="1:18" s="14" customFormat="1" x14ac:dyDescent="0.3">
      <c r="A45" s="8" t="str">
        <f>IFERROR(IF(EQUIPOS_SEDE[[#This Row],[Condición/Status]]=1,"✔","🚫"),"")</f>
        <v>✔</v>
      </c>
      <c r="B45" s="9">
        <v>44698</v>
      </c>
      <c r="C45" s="10">
        <v>50016207</v>
      </c>
      <c r="D45" s="11" t="s">
        <v>112</v>
      </c>
      <c r="E45" s="10" t="s">
        <v>18</v>
      </c>
      <c r="F45" s="10" t="s">
        <v>113</v>
      </c>
      <c r="G45" s="10" t="s">
        <v>25</v>
      </c>
      <c r="H45" s="10">
        <v>542</v>
      </c>
      <c r="I45" s="10">
        <v>1436</v>
      </c>
      <c r="J45" s="10" t="s">
        <v>41</v>
      </c>
      <c r="K45" s="10" t="s">
        <v>32</v>
      </c>
      <c r="L45" s="10" t="s">
        <v>33</v>
      </c>
      <c r="M45" s="12">
        <v>49007418</v>
      </c>
      <c r="N45" s="10"/>
      <c r="O45" s="15" t="str">
        <f>IF(EQUIPOS_SEDE[[#This Row],[Condición/322]]=2,"🚫 Pendiente Movimiento","")</f>
        <v/>
      </c>
      <c r="P45" s="10"/>
      <c r="Q45" s="13" t="str">
        <f>IF(EQUIPOS_SEDE[[#This Row],[Concepto]]="❌ No Conforme",2,"")</f>
        <v/>
      </c>
      <c r="R45" s="13">
        <f>IF(EQUIPOS_SEDE[[#This Row],[SAP]]&gt;49000000,1,2)</f>
        <v>1</v>
      </c>
    </row>
    <row r="46" spans="1:18" s="14" customFormat="1" x14ac:dyDescent="0.3">
      <c r="A46" s="8" t="str">
        <f>IFERROR(IF(EQUIPOS_SEDE[[#This Row],[Condición/Status]]=1,"✔","🚫"),"")</f>
        <v>✔</v>
      </c>
      <c r="B46" s="9">
        <v>44698</v>
      </c>
      <c r="C46" s="10">
        <v>50016419</v>
      </c>
      <c r="D46" s="11" t="s">
        <v>114</v>
      </c>
      <c r="E46" s="10" t="s">
        <v>18</v>
      </c>
      <c r="F46" s="10" t="s">
        <v>113</v>
      </c>
      <c r="G46" s="10" t="s">
        <v>25</v>
      </c>
      <c r="H46" s="10">
        <v>542</v>
      </c>
      <c r="I46" s="10">
        <v>1436</v>
      </c>
      <c r="J46" s="10" t="s">
        <v>41</v>
      </c>
      <c r="K46" s="10" t="s">
        <v>32</v>
      </c>
      <c r="L46" s="10" t="s">
        <v>33</v>
      </c>
      <c r="M46" s="12">
        <v>49007418</v>
      </c>
      <c r="N46" s="10"/>
      <c r="O46" s="15" t="str">
        <f>IF(EQUIPOS_SEDE[[#This Row],[Condición/322]]=2,"🚫 Pendiente Movimiento","")</f>
        <v/>
      </c>
      <c r="P46" s="10"/>
      <c r="Q46" s="13" t="str">
        <f>IF(EQUIPOS_SEDE[[#This Row],[Concepto]]="❌ No Conforme",2,"")</f>
        <v/>
      </c>
      <c r="R46" s="13">
        <f>IF(EQUIPOS_SEDE[[#This Row],[SAP]]&gt;49000000,1,2)</f>
        <v>1</v>
      </c>
    </row>
    <row r="47" spans="1:18" s="14" customFormat="1" x14ac:dyDescent="0.3">
      <c r="A47" s="8" t="str">
        <f>IFERROR(IF(EQUIPOS_SEDE[[#This Row],[Condición/Status]]=1,"✔","🚫"),"")</f>
        <v>✔</v>
      </c>
      <c r="B47" s="9">
        <v>44698</v>
      </c>
      <c r="C47" s="10">
        <v>50017089</v>
      </c>
      <c r="D47" s="11" t="s">
        <v>115</v>
      </c>
      <c r="E47" s="10" t="s">
        <v>18</v>
      </c>
      <c r="F47" s="10" t="s">
        <v>116</v>
      </c>
      <c r="G47" s="10" t="s">
        <v>25</v>
      </c>
      <c r="H47" s="10">
        <v>542</v>
      </c>
      <c r="I47" s="10"/>
      <c r="J47" s="10" t="s">
        <v>41</v>
      </c>
      <c r="K47" s="10" t="s">
        <v>32</v>
      </c>
      <c r="L47" s="10" t="s">
        <v>33</v>
      </c>
      <c r="M47" s="12">
        <v>49007418</v>
      </c>
      <c r="N47" s="10"/>
      <c r="O47" s="15" t="str">
        <f>IF(EQUIPOS_SEDE[[#This Row],[Condición/322]]=2,"🚫 Pendiente Movimiento","")</f>
        <v/>
      </c>
      <c r="P47" s="10"/>
      <c r="Q47" s="13" t="str">
        <f>IF(EQUIPOS_SEDE[[#This Row],[Concepto]]="❌ No Conforme",2,"")</f>
        <v/>
      </c>
      <c r="R47" s="13">
        <f>IF(EQUIPOS_SEDE[[#This Row],[SAP]]&gt;49000000,1,2)</f>
        <v>1</v>
      </c>
    </row>
    <row r="48" spans="1:18" s="14" customFormat="1" x14ac:dyDescent="0.3">
      <c r="A48" s="8" t="str">
        <f>IFERROR(IF(EQUIPOS_SEDE[[#This Row],[Condición/Status]]=1,"✔","🚫"),"")</f>
        <v>✔</v>
      </c>
      <c r="B48" s="9">
        <v>44704</v>
      </c>
      <c r="C48" s="10">
        <v>50014890</v>
      </c>
      <c r="D48" s="11" t="s">
        <v>117</v>
      </c>
      <c r="E48" s="10" t="s">
        <v>18</v>
      </c>
      <c r="F48" s="10" t="s">
        <v>118</v>
      </c>
      <c r="G48" s="10" t="s">
        <v>25</v>
      </c>
      <c r="H48" s="10">
        <v>282</v>
      </c>
      <c r="I48" s="10"/>
      <c r="J48" s="10" t="s">
        <v>41</v>
      </c>
      <c r="K48" s="10" t="s">
        <v>21</v>
      </c>
      <c r="L48" s="10"/>
      <c r="M48" s="12">
        <v>49007709</v>
      </c>
      <c r="N48" s="10"/>
      <c r="O48" s="10">
        <v>49007720</v>
      </c>
      <c r="P48" s="10">
        <v>49007911</v>
      </c>
      <c r="Q48" s="13">
        <f>IF(EQUIPOS_SEDE[[#This Row],[Concepto]]="❌ No Conforme",2,"")</f>
        <v>2</v>
      </c>
      <c r="R48" s="13">
        <f>IF(EQUIPOS_SEDE[[#This Row],[SAP]]&gt;49000000,1,2)</f>
        <v>1</v>
      </c>
    </row>
    <row r="49" spans="1:18" s="14" customFormat="1" x14ac:dyDescent="0.3">
      <c r="A49" s="8" t="str">
        <f>IFERROR(IF(EQUIPOS_SEDE[[#This Row],[Condición/Status]]=1,"✔","🚫"),"")</f>
        <v>✔</v>
      </c>
      <c r="B49" s="9">
        <v>44704</v>
      </c>
      <c r="C49" s="10">
        <v>50014716</v>
      </c>
      <c r="D49" s="11" t="s">
        <v>119</v>
      </c>
      <c r="E49" s="10" t="s">
        <v>18</v>
      </c>
      <c r="F49" s="10" t="s">
        <v>118</v>
      </c>
      <c r="G49" s="10" t="s">
        <v>25</v>
      </c>
      <c r="H49" s="10">
        <v>282</v>
      </c>
      <c r="I49" s="10"/>
      <c r="J49" s="10" t="s">
        <v>41</v>
      </c>
      <c r="K49" s="10" t="s">
        <v>21</v>
      </c>
      <c r="L49" s="10"/>
      <c r="M49" s="12">
        <v>49007709</v>
      </c>
      <c r="N49" s="10"/>
      <c r="O49" s="10">
        <v>49007720</v>
      </c>
      <c r="P49" s="10">
        <v>49008392</v>
      </c>
      <c r="Q49" s="13">
        <f>IF(EQUIPOS_SEDE[[#This Row],[Concepto]]="❌ No Conforme",2,"")</f>
        <v>2</v>
      </c>
      <c r="R49" s="13">
        <f>IF(EQUIPOS_SEDE[[#This Row],[SAP]]&gt;49000000,1,2)</f>
        <v>1</v>
      </c>
    </row>
    <row r="50" spans="1:18" s="14" customFormat="1" x14ac:dyDescent="0.3">
      <c r="A50" s="8" t="str">
        <f>IFERROR(IF(EQUIPOS_SEDE[[#This Row],[Condición/Status]]=1,"✔","🚫"),"")</f>
        <v>✔</v>
      </c>
      <c r="B50" s="9">
        <v>44705</v>
      </c>
      <c r="C50" s="10">
        <v>50015507</v>
      </c>
      <c r="D50" s="11">
        <v>359494081877898</v>
      </c>
      <c r="E50" s="10" t="s">
        <v>18</v>
      </c>
      <c r="F50" s="10" t="s">
        <v>120</v>
      </c>
      <c r="G50" s="10" t="s">
        <v>25</v>
      </c>
      <c r="H50" s="10">
        <v>542</v>
      </c>
      <c r="I50" s="10">
        <v>1425</v>
      </c>
      <c r="J50" s="10" t="s">
        <v>41</v>
      </c>
      <c r="K50" s="10" t="s">
        <v>21</v>
      </c>
      <c r="L50" s="10" t="s">
        <v>121</v>
      </c>
      <c r="M50" s="12">
        <v>49007938</v>
      </c>
      <c r="N50" s="10">
        <v>49007968</v>
      </c>
      <c r="O50" s="10">
        <v>49007969</v>
      </c>
      <c r="P50" s="10">
        <v>49007969</v>
      </c>
      <c r="Q50" s="13">
        <f>IF(EQUIPOS_SEDE[[#This Row],[Concepto]]="❌ No Conforme",2,"")</f>
        <v>2</v>
      </c>
      <c r="R50" s="13">
        <f>IF(EQUIPOS_SEDE[[#This Row],[SAP]]&gt;49000000,1,2)</f>
        <v>1</v>
      </c>
    </row>
    <row r="51" spans="1:18" s="14" customFormat="1" x14ac:dyDescent="0.3">
      <c r="A51" s="8" t="str">
        <f>IFERROR(IF(EQUIPOS_SEDE[[#This Row],[Condición/Status]]=1,"✔","🚫"),"")</f>
        <v>✔</v>
      </c>
      <c r="B51" s="9">
        <v>44705</v>
      </c>
      <c r="C51" s="10">
        <v>50015424</v>
      </c>
      <c r="D51" s="11" t="s">
        <v>122</v>
      </c>
      <c r="E51" s="10" t="s">
        <v>18</v>
      </c>
      <c r="F51" s="10" t="s">
        <v>123</v>
      </c>
      <c r="G51" s="10" t="s">
        <v>25</v>
      </c>
      <c r="H51" s="10">
        <v>542</v>
      </c>
      <c r="I51" s="10"/>
      <c r="J51" s="10" t="s">
        <v>41</v>
      </c>
      <c r="K51" s="10" t="s">
        <v>21</v>
      </c>
      <c r="L51" s="10" t="s">
        <v>124</v>
      </c>
      <c r="M51" s="12">
        <v>49007938</v>
      </c>
      <c r="N51" s="10">
        <v>49007968</v>
      </c>
      <c r="O51" s="10">
        <v>49007968</v>
      </c>
      <c r="P51" s="10">
        <v>49008469</v>
      </c>
      <c r="Q51" s="13">
        <f>IF(EQUIPOS_SEDE[[#This Row],[Concepto]]="❌ No Conforme",2,"")</f>
        <v>2</v>
      </c>
      <c r="R51" s="13">
        <f>IF(EQUIPOS_SEDE[[#This Row],[SAP]]&gt;49000000,1,2)</f>
        <v>1</v>
      </c>
    </row>
    <row r="52" spans="1:18" s="14" customFormat="1" x14ac:dyDescent="0.3">
      <c r="A52" s="8" t="str">
        <f>IFERROR(IF(EQUIPOS_SEDE[[#This Row],[Condición/Status]]=1,"✔","🚫"),"")</f>
        <v>✔</v>
      </c>
      <c r="B52" s="9">
        <v>44705</v>
      </c>
      <c r="C52" s="10">
        <v>50016027</v>
      </c>
      <c r="D52" s="11" t="s">
        <v>125</v>
      </c>
      <c r="E52" s="10" t="s">
        <v>18</v>
      </c>
      <c r="F52" s="10" t="s">
        <v>126</v>
      </c>
      <c r="G52" s="10" t="s">
        <v>25</v>
      </c>
      <c r="H52" s="10">
        <v>542</v>
      </c>
      <c r="I52" s="10">
        <v>1484</v>
      </c>
      <c r="J52" s="10" t="s">
        <v>41</v>
      </c>
      <c r="K52" s="10" t="s">
        <v>32</v>
      </c>
      <c r="L52" s="10" t="s">
        <v>33</v>
      </c>
      <c r="M52" s="12">
        <v>49007938</v>
      </c>
      <c r="N52" s="10"/>
      <c r="O52" s="15" t="str">
        <f>IF(EQUIPOS_SEDE[[#This Row],[Condición/322]]=2,"🚫 Pendiente Movimiento","")</f>
        <v/>
      </c>
      <c r="P52" s="10"/>
      <c r="Q52" s="13" t="str">
        <f>IF(EQUIPOS_SEDE[[#This Row],[Concepto]]="❌ No Conforme",2,"")</f>
        <v/>
      </c>
      <c r="R52" s="13">
        <f>IF(EQUIPOS_SEDE[[#This Row],[SAP]]&gt;49000000,1,2)</f>
        <v>1</v>
      </c>
    </row>
    <row r="53" spans="1:18" s="14" customFormat="1" x14ac:dyDescent="0.3">
      <c r="A53" s="8" t="str">
        <f>IFERROR(IF(EQUIPOS_SEDE[[#This Row],[Condición/Status]]=1,"✔","🚫"),"")</f>
        <v>✔</v>
      </c>
      <c r="B53" s="9">
        <v>44705</v>
      </c>
      <c r="C53" s="10">
        <v>50015507</v>
      </c>
      <c r="D53" s="11">
        <v>356760087901434</v>
      </c>
      <c r="E53" s="10" t="s">
        <v>18</v>
      </c>
      <c r="F53" s="10" t="s">
        <v>127</v>
      </c>
      <c r="G53" s="10" t="s">
        <v>25</v>
      </c>
      <c r="H53" s="10">
        <v>542</v>
      </c>
      <c r="I53" s="10">
        <v>1478</v>
      </c>
      <c r="J53" s="10" t="s">
        <v>41</v>
      </c>
      <c r="K53" s="10" t="s">
        <v>32</v>
      </c>
      <c r="L53" s="10" t="s">
        <v>121</v>
      </c>
      <c r="M53" s="12">
        <v>49007938</v>
      </c>
      <c r="N53" s="10"/>
      <c r="O53" s="15" t="str">
        <f>IF(EQUIPOS_SEDE[[#This Row],[Condición/322]]=2,"🚫 Pendiente Movimiento","")</f>
        <v/>
      </c>
      <c r="P53" s="10"/>
      <c r="Q53" s="13" t="str">
        <f>IF(EQUIPOS_SEDE[[#This Row],[Concepto]]="❌ No Conforme",2,"")</f>
        <v/>
      </c>
      <c r="R53" s="13">
        <f>IF(EQUIPOS_SEDE[[#This Row],[SAP]]&gt;49000000,1,2)</f>
        <v>1</v>
      </c>
    </row>
    <row r="54" spans="1:18" s="14" customFormat="1" x14ac:dyDescent="0.3">
      <c r="A54" s="8" t="str">
        <f>IFERROR(IF(EQUIPOS_SEDE[[#This Row],[Condición/Status]]=1,"✔","🚫"),"")</f>
        <v>✔</v>
      </c>
      <c r="B54" s="9">
        <v>44705</v>
      </c>
      <c r="C54" s="10">
        <v>50016028</v>
      </c>
      <c r="D54" s="11" t="s">
        <v>128</v>
      </c>
      <c r="E54" s="10" t="s">
        <v>18</v>
      </c>
      <c r="F54" s="10" t="s">
        <v>129</v>
      </c>
      <c r="G54" s="10" t="s">
        <v>25</v>
      </c>
      <c r="H54" s="10">
        <v>542</v>
      </c>
      <c r="I54" s="10"/>
      <c r="J54" s="10" t="s">
        <v>41</v>
      </c>
      <c r="K54" s="10" t="s">
        <v>32</v>
      </c>
      <c r="L54" s="10" t="s">
        <v>130</v>
      </c>
      <c r="M54" s="12">
        <v>49007938</v>
      </c>
      <c r="N54" s="10"/>
      <c r="O54" s="15" t="str">
        <f>IF(EQUIPOS_SEDE[[#This Row],[Condición/322]]=2,"🚫 Pendiente Movimiento","")</f>
        <v/>
      </c>
      <c r="P54" s="10"/>
      <c r="Q54" s="13" t="str">
        <f>IF(EQUIPOS_SEDE[[#This Row],[Concepto]]="❌ No Conforme",2,"")</f>
        <v/>
      </c>
      <c r="R54" s="13">
        <f>IF(EQUIPOS_SEDE[[#This Row],[SAP]]&gt;49000000,1,2)</f>
        <v>1</v>
      </c>
    </row>
    <row r="55" spans="1:18" s="14" customFormat="1" x14ac:dyDescent="0.3">
      <c r="A55" s="8" t="str">
        <f>IFERROR(IF(EQUIPOS_SEDE[[#This Row],[Condición/Status]]=1,"✔","🚫"),"")</f>
        <v>🚫</v>
      </c>
      <c r="B55" s="9">
        <v>44705</v>
      </c>
      <c r="C55" s="10">
        <v>50016907</v>
      </c>
      <c r="D55" s="11" t="s">
        <v>131</v>
      </c>
      <c r="E55" s="10" t="s">
        <v>18</v>
      </c>
      <c r="F55" s="10" t="s">
        <v>132</v>
      </c>
      <c r="G55" s="10" t="s">
        <v>25</v>
      </c>
      <c r="H55" s="10">
        <v>501</v>
      </c>
      <c r="I55" s="10">
        <v>1459</v>
      </c>
      <c r="J55" s="10" t="s">
        <v>41</v>
      </c>
      <c r="K55" s="10" t="s">
        <v>32</v>
      </c>
      <c r="L55" s="10" t="s">
        <v>121</v>
      </c>
      <c r="M55" s="12"/>
      <c r="N55" s="10"/>
      <c r="O55" s="15" t="str">
        <f>IF(EQUIPOS_SEDE[[#This Row],[Condición/322]]=2,"🚫 Pendiente Movimiento","")</f>
        <v/>
      </c>
      <c r="P55" s="10"/>
      <c r="Q55" s="13" t="str">
        <f>IF(EQUIPOS_SEDE[[#This Row],[Concepto]]="❌ No Conforme",2,"")</f>
        <v/>
      </c>
      <c r="R55" s="13">
        <f>IF(EQUIPOS_SEDE[[#This Row],[SAP]]&gt;49000000,1,2)</f>
        <v>2</v>
      </c>
    </row>
    <row r="56" spans="1:18" s="14" customFormat="1" x14ac:dyDescent="0.3">
      <c r="A56" s="8" t="str">
        <f>IFERROR(IF(EQUIPOS_SEDE[[#This Row],[Condición/Status]]=1,"✔","🚫"),"")</f>
        <v>✔</v>
      </c>
      <c r="B56" s="9">
        <v>44705</v>
      </c>
      <c r="C56" s="10">
        <v>50014995</v>
      </c>
      <c r="D56" s="11" t="s">
        <v>133</v>
      </c>
      <c r="E56" s="10" t="s">
        <v>18</v>
      </c>
      <c r="F56" s="10" t="s">
        <v>134</v>
      </c>
      <c r="G56" s="10" t="s">
        <v>25</v>
      </c>
      <c r="H56" s="10">
        <v>542</v>
      </c>
      <c r="I56" s="10"/>
      <c r="J56" s="10" t="s">
        <v>41</v>
      </c>
      <c r="K56" s="10" t="s">
        <v>32</v>
      </c>
      <c r="L56" s="10" t="s">
        <v>33</v>
      </c>
      <c r="M56" s="12">
        <v>49007938</v>
      </c>
      <c r="N56" s="10"/>
      <c r="O56" s="15" t="str">
        <f>IF(EQUIPOS_SEDE[[#This Row],[Condición/322]]=2,"🚫 Pendiente Movimiento","")</f>
        <v/>
      </c>
      <c r="P56" s="10"/>
      <c r="Q56" s="13" t="str">
        <f>IF(EQUIPOS_SEDE[[#This Row],[Concepto]]="❌ No Conforme",2,"")</f>
        <v/>
      </c>
      <c r="R56" s="13">
        <f>IF(EQUIPOS_SEDE[[#This Row],[SAP]]&gt;49000000,1,2)</f>
        <v>1</v>
      </c>
    </row>
    <row r="57" spans="1:18" s="14" customFormat="1" x14ac:dyDescent="0.3">
      <c r="A57" s="8" t="str">
        <f>IFERROR(IF(EQUIPOS_SEDE[[#This Row],[Condición/Status]]=1,"✔","🚫"),"")</f>
        <v>✔</v>
      </c>
      <c r="B57" s="9">
        <v>44705</v>
      </c>
      <c r="C57" s="10">
        <v>50016028</v>
      </c>
      <c r="D57" s="11" t="s">
        <v>135</v>
      </c>
      <c r="E57" s="10" t="s">
        <v>18</v>
      </c>
      <c r="F57" s="10" t="s">
        <v>136</v>
      </c>
      <c r="G57" s="10" t="s">
        <v>25</v>
      </c>
      <c r="H57" s="10">
        <v>542</v>
      </c>
      <c r="I57" s="10"/>
      <c r="J57" s="10" t="s">
        <v>41</v>
      </c>
      <c r="K57" s="10" t="s">
        <v>32</v>
      </c>
      <c r="L57" s="10" t="s">
        <v>130</v>
      </c>
      <c r="M57" s="12">
        <v>49007938</v>
      </c>
      <c r="N57" s="10"/>
      <c r="O57" s="15" t="str">
        <f>IF(EQUIPOS_SEDE[[#This Row],[Condición/322]]=2,"🚫 Pendiente Movimiento","")</f>
        <v/>
      </c>
      <c r="P57" s="10"/>
      <c r="Q57" s="13" t="str">
        <f>IF(EQUIPOS_SEDE[[#This Row],[Concepto]]="❌ No Conforme",2,"")</f>
        <v/>
      </c>
      <c r="R57" s="13">
        <f>IF(EQUIPOS_SEDE[[#This Row],[SAP]]&gt;49000000,1,2)</f>
        <v>1</v>
      </c>
    </row>
    <row r="58" spans="1:18" s="14" customFormat="1" x14ac:dyDescent="0.3">
      <c r="A58" s="8" t="str">
        <f>IFERROR(IF(EQUIPOS_SEDE[[#This Row],[Condición/Status]]=1,"✔","🚫"),"")</f>
        <v>✔</v>
      </c>
      <c r="B58" s="9">
        <v>44705</v>
      </c>
      <c r="C58" s="10">
        <v>50016809</v>
      </c>
      <c r="D58" s="11" t="s">
        <v>137</v>
      </c>
      <c r="E58" s="10" t="s">
        <v>18</v>
      </c>
      <c r="F58" s="10" t="s">
        <v>138</v>
      </c>
      <c r="G58" s="10" t="s">
        <v>25</v>
      </c>
      <c r="H58" s="10">
        <v>542</v>
      </c>
      <c r="I58" s="10"/>
      <c r="J58" s="10" t="s">
        <v>41</v>
      </c>
      <c r="K58" s="10" t="s">
        <v>32</v>
      </c>
      <c r="L58" s="10" t="s">
        <v>130</v>
      </c>
      <c r="M58" s="12">
        <v>49007938</v>
      </c>
      <c r="N58" s="10"/>
      <c r="O58" s="15" t="str">
        <f>IF(EQUIPOS_SEDE[[#This Row],[Condición/322]]=2,"🚫 Pendiente Movimiento","")</f>
        <v/>
      </c>
      <c r="P58" s="10"/>
      <c r="Q58" s="13" t="str">
        <f>IF(EQUIPOS_SEDE[[#This Row],[Concepto]]="❌ No Conforme",2,"")</f>
        <v/>
      </c>
      <c r="R58" s="13">
        <f>IF(EQUIPOS_SEDE[[#This Row],[SAP]]&gt;49000000,1,2)</f>
        <v>1</v>
      </c>
    </row>
    <row r="59" spans="1:18" s="14" customFormat="1" x14ac:dyDescent="0.3">
      <c r="A59" s="8" t="str">
        <f>IFERROR(IF(EQUIPOS_SEDE[[#This Row],[Condición/Status]]=1,"✔","🚫"),"")</f>
        <v>✔</v>
      </c>
      <c r="B59" s="9">
        <v>44705</v>
      </c>
      <c r="C59" s="10">
        <v>50016834</v>
      </c>
      <c r="D59" s="11" t="s">
        <v>139</v>
      </c>
      <c r="E59" s="10" t="s">
        <v>18</v>
      </c>
      <c r="F59" s="10" t="s">
        <v>138</v>
      </c>
      <c r="G59" s="10" t="s">
        <v>25</v>
      </c>
      <c r="H59" s="10">
        <v>542</v>
      </c>
      <c r="I59" s="10"/>
      <c r="J59" s="10" t="s">
        <v>41</v>
      </c>
      <c r="K59" s="10" t="s">
        <v>32</v>
      </c>
      <c r="L59" s="10" t="s">
        <v>140</v>
      </c>
      <c r="M59" s="12">
        <v>49007938</v>
      </c>
      <c r="N59" s="10"/>
      <c r="O59" s="15" t="str">
        <f>IF(EQUIPOS_SEDE[[#This Row],[Condición/322]]=2,"🚫 Pendiente Movimiento","")</f>
        <v/>
      </c>
      <c r="P59" s="10"/>
      <c r="Q59" s="13" t="str">
        <f>IF(EQUIPOS_SEDE[[#This Row],[Concepto]]="❌ No Conforme",2,"")</f>
        <v/>
      </c>
      <c r="R59" s="13">
        <f>IF(EQUIPOS_SEDE[[#This Row],[SAP]]&gt;49000000,1,2)</f>
        <v>1</v>
      </c>
    </row>
    <row r="60" spans="1:18" s="14" customFormat="1" x14ac:dyDescent="0.3">
      <c r="A60" s="8" t="str">
        <f>IFERROR(IF(EQUIPOS_SEDE[[#This Row],[Condición/Status]]=1,"✔","🚫"),"")</f>
        <v>🚫</v>
      </c>
      <c r="B60" s="9">
        <v>44705</v>
      </c>
      <c r="C60" s="10">
        <v>50016914</v>
      </c>
      <c r="D60" s="11" t="s">
        <v>141</v>
      </c>
      <c r="E60" s="10" t="s">
        <v>18</v>
      </c>
      <c r="F60" s="10"/>
      <c r="G60" s="10" t="s">
        <v>25</v>
      </c>
      <c r="H60" s="10">
        <v>501</v>
      </c>
      <c r="I60" s="10">
        <v>1480</v>
      </c>
      <c r="J60" s="10" t="s">
        <v>41</v>
      </c>
      <c r="K60" s="10" t="s">
        <v>32</v>
      </c>
      <c r="L60" s="10" t="s">
        <v>33</v>
      </c>
      <c r="M60" s="12"/>
      <c r="N60" s="10"/>
      <c r="O60" s="15" t="str">
        <f>IF(EQUIPOS_SEDE[[#This Row],[Condición/322]]=2,"🚫 Pendiente Movimiento","")</f>
        <v/>
      </c>
      <c r="P60" s="10"/>
      <c r="Q60" s="13" t="str">
        <f>IF(EQUIPOS_SEDE[[#This Row],[Concepto]]="❌ No Conforme",2,"")</f>
        <v/>
      </c>
      <c r="R60" s="13">
        <f>IF(EQUIPOS_SEDE[[#This Row],[SAP]]&gt;49000000,1,2)</f>
        <v>2</v>
      </c>
    </row>
    <row r="61" spans="1:18" s="14" customFormat="1" x14ac:dyDescent="0.3">
      <c r="A61" s="8" t="str">
        <f>IFERROR(IF(EQUIPOS_SEDE[[#This Row],[Condición/Status]]=1,"✔","🚫"),"")</f>
        <v>✔</v>
      </c>
      <c r="B61" s="9">
        <v>44705</v>
      </c>
      <c r="C61" s="10">
        <v>50016207</v>
      </c>
      <c r="D61" s="11">
        <v>2783</v>
      </c>
      <c r="E61" s="10" t="s">
        <v>76</v>
      </c>
      <c r="F61" s="10" t="s">
        <v>142</v>
      </c>
      <c r="G61" s="10" t="s">
        <v>78</v>
      </c>
      <c r="H61" s="10">
        <v>542</v>
      </c>
      <c r="I61" s="10"/>
      <c r="J61" s="10" t="s">
        <v>41</v>
      </c>
      <c r="K61" s="10" t="s">
        <v>32</v>
      </c>
      <c r="L61" s="10" t="s">
        <v>33</v>
      </c>
      <c r="M61" s="12">
        <v>49007980</v>
      </c>
      <c r="N61" s="10"/>
      <c r="O61" s="15" t="str">
        <f>IF(EQUIPOS_SEDE[[#This Row],[Condición/322]]=2,"🚫 Pendiente Movimiento","")</f>
        <v/>
      </c>
      <c r="P61" s="10"/>
      <c r="Q61" s="13" t="str">
        <f>IF(EQUIPOS_SEDE[[#This Row],[Concepto]]="❌ No Conforme",2,"")</f>
        <v/>
      </c>
      <c r="R61" s="13">
        <f>IF(EQUIPOS_SEDE[[#This Row],[SAP]]&gt;49000000,1,2)</f>
        <v>1</v>
      </c>
    </row>
    <row r="62" spans="1:18" s="14" customFormat="1" x14ac:dyDescent="0.3">
      <c r="A62" s="8" t="str">
        <f>IFERROR(IF(EQUIPOS_SEDE[[#This Row],[Condición/Status]]=1,"✔","🚫"),"")</f>
        <v>✔</v>
      </c>
      <c r="B62" s="9">
        <v>44705</v>
      </c>
      <c r="C62" s="10">
        <v>50014719</v>
      </c>
      <c r="D62" s="11" t="s">
        <v>143</v>
      </c>
      <c r="E62" s="10" t="s">
        <v>76</v>
      </c>
      <c r="F62" s="10" t="s">
        <v>144</v>
      </c>
      <c r="G62" s="10" t="s">
        <v>78</v>
      </c>
      <c r="H62" s="10">
        <v>542</v>
      </c>
      <c r="I62" s="10"/>
      <c r="J62" s="10" t="s">
        <v>41</v>
      </c>
      <c r="K62" s="10" t="s">
        <v>32</v>
      </c>
      <c r="L62" s="10" t="s">
        <v>33</v>
      </c>
      <c r="M62" s="12">
        <v>49007981</v>
      </c>
      <c r="N62" s="10"/>
      <c r="O62" s="15" t="str">
        <f>IF(EQUIPOS_SEDE[[#This Row],[Condición/322]]=2,"🚫 Pendiente Movimiento","")</f>
        <v/>
      </c>
      <c r="P62" s="10"/>
      <c r="Q62" s="13" t="str">
        <f>IF(EQUIPOS_SEDE[[#This Row],[Concepto]]="❌ No Conforme",2,"")</f>
        <v/>
      </c>
      <c r="R62" s="13">
        <f>IF(EQUIPOS_SEDE[[#This Row],[SAP]]&gt;49000000,1,2)</f>
        <v>1</v>
      </c>
    </row>
    <row r="63" spans="1:18" s="14" customFormat="1" x14ac:dyDescent="0.3">
      <c r="A63" s="8" t="str">
        <f>IFERROR(IF(EQUIPOS_SEDE[[#This Row],[Condición/Status]]=1,"✔","🚫"),"")</f>
        <v>✔</v>
      </c>
      <c r="B63" s="9">
        <v>44705</v>
      </c>
      <c r="C63" s="10">
        <v>50016207</v>
      </c>
      <c r="D63" s="11">
        <v>2788</v>
      </c>
      <c r="E63" s="10" t="s">
        <v>76</v>
      </c>
      <c r="F63" s="10" t="s">
        <v>145</v>
      </c>
      <c r="G63" s="10" t="s">
        <v>78</v>
      </c>
      <c r="H63" s="10">
        <v>542</v>
      </c>
      <c r="I63" s="10"/>
      <c r="J63" s="10" t="s">
        <v>41</v>
      </c>
      <c r="K63" s="10" t="s">
        <v>32</v>
      </c>
      <c r="L63" s="10" t="s">
        <v>33</v>
      </c>
      <c r="M63" s="12">
        <v>49007992</v>
      </c>
      <c r="N63" s="10"/>
      <c r="O63" s="15" t="str">
        <f>IF(EQUIPOS_SEDE[[#This Row],[Condición/322]]=2,"🚫 Pendiente Movimiento","")</f>
        <v/>
      </c>
      <c r="P63" s="10"/>
      <c r="Q63" s="13" t="str">
        <f>IF(EQUIPOS_SEDE[[#This Row],[Concepto]]="❌ No Conforme",2,"")</f>
        <v/>
      </c>
      <c r="R63" s="13">
        <f>IF(EQUIPOS_SEDE[[#This Row],[SAP]]&gt;49000000,1,2)</f>
        <v>1</v>
      </c>
    </row>
    <row r="64" spans="1:18" s="14" customFormat="1" x14ac:dyDescent="0.3">
      <c r="A64" s="8" t="str">
        <f>IFERROR(IF(EQUIPOS_SEDE[[#This Row],[Condición/Status]]=1,"✔","🚫"),"")</f>
        <v>✔</v>
      </c>
      <c r="B64" s="9">
        <v>44705</v>
      </c>
      <c r="C64" s="10">
        <v>50016099</v>
      </c>
      <c r="D64" s="11">
        <v>2663</v>
      </c>
      <c r="E64" s="10" t="s">
        <v>76</v>
      </c>
      <c r="F64" s="10" t="s">
        <v>146</v>
      </c>
      <c r="G64" s="10" t="s">
        <v>78</v>
      </c>
      <c r="H64" s="10">
        <v>542</v>
      </c>
      <c r="I64" s="10"/>
      <c r="J64" s="10" t="s">
        <v>41</v>
      </c>
      <c r="K64" s="10" t="s">
        <v>32</v>
      </c>
      <c r="L64" s="10" t="s">
        <v>147</v>
      </c>
      <c r="M64" s="12">
        <v>49007997</v>
      </c>
      <c r="N64" s="10"/>
      <c r="O64" s="15" t="str">
        <f>IF(EQUIPOS_SEDE[[#This Row],[Condición/322]]=2,"🚫 Pendiente Movimiento","")</f>
        <v/>
      </c>
      <c r="P64" s="10"/>
      <c r="Q64" s="13" t="str">
        <f>IF(EQUIPOS_SEDE[[#This Row],[Concepto]]="❌ No Conforme",2,"")</f>
        <v/>
      </c>
      <c r="R64" s="13">
        <f>IF(EQUIPOS_SEDE[[#This Row],[SAP]]&gt;49000000,1,2)</f>
        <v>1</v>
      </c>
    </row>
    <row r="65" spans="1:18" s="14" customFormat="1" x14ac:dyDescent="0.3">
      <c r="A65" s="8" t="str">
        <f>IFERROR(IF(EQUIPOS_SEDE[[#This Row],[Condición/Status]]=1,"✔","🚫"),"")</f>
        <v>✔</v>
      </c>
      <c r="B65" s="9">
        <v>44705</v>
      </c>
      <c r="C65" s="10">
        <v>50016099</v>
      </c>
      <c r="D65" s="11">
        <v>2649</v>
      </c>
      <c r="E65" s="10" t="s">
        <v>76</v>
      </c>
      <c r="F65" s="10" t="s">
        <v>77</v>
      </c>
      <c r="G65" s="10" t="s">
        <v>78</v>
      </c>
      <c r="H65" s="10">
        <v>542</v>
      </c>
      <c r="I65" s="10"/>
      <c r="J65" s="10" t="s">
        <v>41</v>
      </c>
      <c r="K65" s="10" t="s">
        <v>32</v>
      </c>
      <c r="L65" s="10" t="s">
        <v>147</v>
      </c>
      <c r="M65" s="12">
        <v>49008000</v>
      </c>
      <c r="N65" s="10"/>
      <c r="O65" s="15" t="str">
        <f>IF(EQUIPOS_SEDE[[#This Row],[Condición/322]]=2,"🚫 Pendiente Movimiento","")</f>
        <v/>
      </c>
      <c r="P65" s="10"/>
      <c r="Q65" s="13" t="str">
        <f>IF(EQUIPOS_SEDE[[#This Row],[Concepto]]="❌ No Conforme",2,"")</f>
        <v/>
      </c>
      <c r="R65" s="13">
        <f>IF(EQUIPOS_SEDE[[#This Row],[SAP]]&gt;49000000,1,2)</f>
        <v>1</v>
      </c>
    </row>
    <row r="66" spans="1:18" s="14" customFormat="1" x14ac:dyDescent="0.3">
      <c r="A66" s="8" t="str">
        <f>IFERROR(IF(EQUIPOS_SEDE[[#This Row],[Condición/Status]]=1,"✔","🚫"),"")</f>
        <v>✔</v>
      </c>
      <c r="B66" s="9">
        <v>44708</v>
      </c>
      <c r="C66" s="10">
        <v>50014890</v>
      </c>
      <c r="D66" s="11" t="s">
        <v>148</v>
      </c>
      <c r="E66" s="10" t="s">
        <v>18</v>
      </c>
      <c r="F66" s="10" t="s">
        <v>149</v>
      </c>
      <c r="G66" s="10" t="s">
        <v>25</v>
      </c>
      <c r="H66" s="10">
        <v>542</v>
      </c>
      <c r="I66" s="10">
        <v>1529</v>
      </c>
      <c r="J66" s="10" t="s">
        <v>41</v>
      </c>
      <c r="K66" s="10" t="s">
        <v>21</v>
      </c>
      <c r="L66" s="10" t="s">
        <v>147</v>
      </c>
      <c r="M66" s="12">
        <v>49008031</v>
      </c>
      <c r="N66" s="10"/>
      <c r="O66" s="10">
        <v>49008032</v>
      </c>
      <c r="P66" s="10">
        <v>49008034</v>
      </c>
      <c r="Q66" s="13">
        <f>IF(EQUIPOS_SEDE[[#This Row],[Concepto]]="❌ No Conforme",2,"")</f>
        <v>2</v>
      </c>
      <c r="R66" s="13">
        <f>IF(EQUIPOS_SEDE[[#This Row],[SAP]]&gt;49000000,1,2)</f>
        <v>1</v>
      </c>
    </row>
    <row r="67" spans="1:18" s="14" customFormat="1" x14ac:dyDescent="0.3">
      <c r="A67" s="8" t="str">
        <f>IFERROR(IF(EQUIPOS_SEDE[[#This Row],[Condición/Status]]=1,"✔","🚫"),"")</f>
        <v>✔</v>
      </c>
      <c r="B67" s="9">
        <v>44708</v>
      </c>
      <c r="C67" s="10">
        <v>50014716</v>
      </c>
      <c r="D67" s="11" t="s">
        <v>150</v>
      </c>
      <c r="E67" s="10" t="s">
        <v>18</v>
      </c>
      <c r="F67" s="10" t="s">
        <v>149</v>
      </c>
      <c r="G67" s="10" t="s">
        <v>25</v>
      </c>
      <c r="H67" s="10">
        <v>542</v>
      </c>
      <c r="I67" s="10">
        <v>1529</v>
      </c>
      <c r="J67" s="10" t="s">
        <v>41</v>
      </c>
      <c r="K67" s="10" t="s">
        <v>21</v>
      </c>
      <c r="L67" s="10" t="s">
        <v>130</v>
      </c>
      <c r="M67" s="12">
        <v>49008031</v>
      </c>
      <c r="N67" s="10"/>
      <c r="O67" s="10">
        <v>49008032</v>
      </c>
      <c r="P67" s="10">
        <v>49008034</v>
      </c>
      <c r="Q67" s="13">
        <f>IF(EQUIPOS_SEDE[[#This Row],[Concepto]]="❌ No Conforme",2,"")</f>
        <v>2</v>
      </c>
      <c r="R67" s="13">
        <f>IF(EQUIPOS_SEDE[[#This Row],[SAP]]&gt;49000000,1,2)</f>
        <v>1</v>
      </c>
    </row>
    <row r="68" spans="1:18" s="14" customFormat="1" x14ac:dyDescent="0.3">
      <c r="A68" s="8" t="str">
        <f>IFERROR(IF(EQUIPOS_SEDE[[#This Row],[Condición/Status]]=1,"✔","🚫"),"")</f>
        <v>✔</v>
      </c>
      <c r="B68" s="9">
        <v>44708</v>
      </c>
      <c r="C68" s="10">
        <v>50015038</v>
      </c>
      <c r="D68" s="11">
        <v>357014079862330</v>
      </c>
      <c r="E68" s="10" t="s">
        <v>18</v>
      </c>
      <c r="F68" s="10" t="s">
        <v>151</v>
      </c>
      <c r="G68" s="10" t="s">
        <v>25</v>
      </c>
      <c r="H68" s="10">
        <v>542</v>
      </c>
      <c r="I68" s="10">
        <v>1511</v>
      </c>
      <c r="J68" s="10" t="s">
        <v>41</v>
      </c>
      <c r="K68" s="10" t="s">
        <v>21</v>
      </c>
      <c r="L68" s="10" t="s">
        <v>152</v>
      </c>
      <c r="M68" s="12">
        <v>49008031</v>
      </c>
      <c r="N68" s="10"/>
      <c r="O68" s="10">
        <v>49008032</v>
      </c>
      <c r="P68" s="10">
        <v>49008034</v>
      </c>
      <c r="Q68" s="13">
        <f>IF(EQUIPOS_SEDE[[#This Row],[Concepto]]="❌ No Conforme",2,"")</f>
        <v>2</v>
      </c>
      <c r="R68" s="13">
        <f>IF(EQUIPOS_SEDE[[#This Row],[SAP]]&gt;49000000,1,2)</f>
        <v>1</v>
      </c>
    </row>
    <row r="69" spans="1:18" s="14" customFormat="1" x14ac:dyDescent="0.3">
      <c r="A69" s="8" t="str">
        <f>IFERROR(IF(EQUIPOS_SEDE[[#This Row],[Condición/Status]]=1,"✔","🚫"),"")</f>
        <v>✔</v>
      </c>
      <c r="B69" s="9">
        <v>44718</v>
      </c>
      <c r="C69" s="10">
        <v>50016099</v>
      </c>
      <c r="D69" s="11">
        <v>2701</v>
      </c>
      <c r="E69" s="10" t="s">
        <v>76</v>
      </c>
      <c r="F69" s="10">
        <v>2131</v>
      </c>
      <c r="G69" s="10" t="s">
        <v>78</v>
      </c>
      <c r="H69" s="10">
        <v>202</v>
      </c>
      <c r="I69" s="10"/>
      <c r="J69" s="10" t="s">
        <v>41</v>
      </c>
      <c r="K69" s="10" t="s">
        <v>32</v>
      </c>
      <c r="L69" s="10" t="s">
        <v>153</v>
      </c>
      <c r="M69" s="12">
        <v>49008361</v>
      </c>
      <c r="N69" s="10"/>
      <c r="O69" s="15" t="str">
        <f>IF(EQUIPOS_SEDE[[#This Row],[Condición/322]]=2,"🚫 Pendiente Movimiento","")</f>
        <v/>
      </c>
      <c r="P69" s="10"/>
      <c r="Q69" s="13" t="str">
        <f>IF(EQUIPOS_SEDE[[#This Row],[Concepto]]="❌ No Conforme",2,"")</f>
        <v/>
      </c>
      <c r="R69" s="13">
        <f>IF(EQUIPOS_SEDE[[#This Row],[SAP]]&gt;49000000,1,2)</f>
        <v>1</v>
      </c>
    </row>
    <row r="70" spans="1:18" s="14" customFormat="1" x14ac:dyDescent="0.3">
      <c r="A70" s="8" t="str">
        <f>IFERROR(IF(EQUIPOS_SEDE[[#This Row],[Condición/Status]]=1,"✔","🚫"),"")</f>
        <v>✔</v>
      </c>
      <c r="B70" s="9">
        <v>44721</v>
      </c>
      <c r="C70" s="10">
        <v>50016834</v>
      </c>
      <c r="D70" s="11" t="s">
        <v>154</v>
      </c>
      <c r="E70" s="10" t="s">
        <v>18</v>
      </c>
      <c r="F70" s="10" t="s">
        <v>129</v>
      </c>
      <c r="G70" s="10" t="s">
        <v>25</v>
      </c>
      <c r="H70" s="10">
        <v>542</v>
      </c>
      <c r="I70" s="10">
        <v>1580</v>
      </c>
      <c r="J70" s="10" t="s">
        <v>41</v>
      </c>
      <c r="K70" s="10" t="s">
        <v>32</v>
      </c>
      <c r="L70" s="10" t="s">
        <v>140</v>
      </c>
      <c r="M70" s="12">
        <v>49008716</v>
      </c>
      <c r="N70" s="10"/>
      <c r="O70" s="15" t="str">
        <f>IF(EQUIPOS_SEDE[[#This Row],[Condición/322]]=2,"🚫 Pendiente Movimiento","")</f>
        <v/>
      </c>
      <c r="P70" s="10"/>
      <c r="Q70" s="13" t="str">
        <f>IF(EQUIPOS_SEDE[[#This Row],[Concepto]]="❌ No Conforme",2,"")</f>
        <v/>
      </c>
      <c r="R70" s="13">
        <f>IF(EQUIPOS_SEDE[[#This Row],[SAP]]&gt;49000000,1,2)</f>
        <v>1</v>
      </c>
    </row>
    <row r="71" spans="1:18" s="14" customFormat="1" x14ac:dyDescent="0.3">
      <c r="A71" s="8" t="str">
        <f>IFERROR(IF(EQUIPOS_SEDE[[#This Row],[Condición/Status]]=1,"✔","🚫"),"")</f>
        <v>✔</v>
      </c>
      <c r="B71" s="9">
        <v>44721</v>
      </c>
      <c r="C71" s="10">
        <v>50016809</v>
      </c>
      <c r="D71" s="11" t="s">
        <v>155</v>
      </c>
      <c r="E71" s="10" t="s">
        <v>18</v>
      </c>
      <c r="F71" s="10" t="s">
        <v>129</v>
      </c>
      <c r="G71" s="10" t="s">
        <v>25</v>
      </c>
      <c r="H71" s="10">
        <v>542</v>
      </c>
      <c r="I71" s="10">
        <v>1580</v>
      </c>
      <c r="J71" s="10" t="s">
        <v>41</v>
      </c>
      <c r="K71" s="10" t="s">
        <v>32</v>
      </c>
      <c r="L71" s="10" t="s">
        <v>130</v>
      </c>
      <c r="M71" s="12">
        <v>49008716</v>
      </c>
      <c r="N71" s="10"/>
      <c r="O71" s="15" t="str">
        <f>IF(EQUIPOS_SEDE[[#This Row],[Condición/322]]=2,"🚫 Pendiente Movimiento","")</f>
        <v/>
      </c>
      <c r="P71" s="10"/>
      <c r="Q71" s="13" t="str">
        <f>IF(EQUIPOS_SEDE[[#This Row],[Concepto]]="❌ No Conforme",2,"")</f>
        <v/>
      </c>
      <c r="R71" s="13">
        <f>IF(EQUIPOS_SEDE[[#This Row],[SAP]]&gt;49000000,1,2)</f>
        <v>1</v>
      </c>
    </row>
    <row r="72" spans="1:18" s="14" customFormat="1" x14ac:dyDescent="0.3">
      <c r="A72" s="8" t="str">
        <f>IFERROR(IF(EQUIPOS_SEDE[[#This Row],[Condición/Status]]=1,"✔","🚫"),"")</f>
        <v>✔</v>
      </c>
      <c r="B72" s="9">
        <v>44721</v>
      </c>
      <c r="C72" s="10">
        <v>50015519</v>
      </c>
      <c r="D72" s="11">
        <v>359409089569933</v>
      </c>
      <c r="E72" s="10" t="s">
        <v>18</v>
      </c>
      <c r="F72" s="10" t="s">
        <v>156</v>
      </c>
      <c r="G72" s="10" t="s">
        <v>25</v>
      </c>
      <c r="H72" s="10">
        <v>542</v>
      </c>
      <c r="I72" s="10">
        <v>1584</v>
      </c>
      <c r="J72" s="10" t="s">
        <v>41</v>
      </c>
      <c r="K72" s="10" t="s">
        <v>32</v>
      </c>
      <c r="L72" s="10" t="s">
        <v>157</v>
      </c>
      <c r="M72" s="12">
        <v>49008770</v>
      </c>
      <c r="N72" s="10"/>
      <c r="O72" s="15" t="str">
        <f>IF(EQUIPOS_SEDE[[#This Row],[Condición/322]]=2,"🚫 Pendiente Movimiento","")</f>
        <v/>
      </c>
      <c r="P72" s="10"/>
      <c r="Q72" s="13" t="str">
        <f>IF(EQUIPOS_SEDE[[#This Row],[Concepto]]="❌ No Conforme",2,"")</f>
        <v/>
      </c>
      <c r="R72" s="13">
        <f>IF(EQUIPOS_SEDE[[#This Row],[SAP]]&gt;49000000,1,2)</f>
        <v>1</v>
      </c>
    </row>
    <row r="73" spans="1:18" s="14" customFormat="1" x14ac:dyDescent="0.3">
      <c r="A73" s="8" t="str">
        <f>IFERROR(IF(EQUIPOS_SEDE[[#This Row],[Condición/Status]]=1,"✔","🚫"),"")</f>
        <v>✔</v>
      </c>
      <c r="B73" s="9">
        <v>44721</v>
      </c>
      <c r="C73" s="10">
        <v>50015518</v>
      </c>
      <c r="D73" s="11">
        <v>352993093218451</v>
      </c>
      <c r="E73" s="10" t="s">
        <v>18</v>
      </c>
      <c r="F73" s="10" t="s">
        <v>158</v>
      </c>
      <c r="G73" s="10" t="s">
        <v>25</v>
      </c>
      <c r="H73" s="10">
        <v>542</v>
      </c>
      <c r="I73" s="10">
        <v>1622</v>
      </c>
      <c r="J73" s="10" t="s">
        <v>41</v>
      </c>
      <c r="K73" s="10" t="s">
        <v>32</v>
      </c>
      <c r="L73" s="10" t="s">
        <v>42</v>
      </c>
      <c r="M73" s="12">
        <v>49008770</v>
      </c>
      <c r="N73" s="10"/>
      <c r="O73" s="15" t="str">
        <f>IF(EQUIPOS_SEDE[[#This Row],[Condición/322]]=2,"🚫 Pendiente Movimiento","")</f>
        <v/>
      </c>
      <c r="P73" s="10"/>
      <c r="Q73" s="13" t="str">
        <f>IF(EQUIPOS_SEDE[[#This Row],[Concepto]]="❌ No Conforme",2,"")</f>
        <v/>
      </c>
      <c r="R73" s="13">
        <f>IF(EQUIPOS_SEDE[[#This Row],[SAP]]&gt;49000000,1,2)</f>
        <v>1</v>
      </c>
    </row>
    <row r="74" spans="1:18" s="14" customFormat="1" x14ac:dyDescent="0.3">
      <c r="A74" s="8" t="str">
        <f>IFERROR(IF(EQUIPOS_SEDE[[#This Row],[Condición/Status]]=1,"✔","🚫"),"")</f>
        <v>✔</v>
      </c>
      <c r="B74" s="9">
        <v>44721</v>
      </c>
      <c r="C74" s="10">
        <v>50016809</v>
      </c>
      <c r="D74" s="11" t="s">
        <v>159</v>
      </c>
      <c r="E74" s="10" t="s">
        <v>18</v>
      </c>
      <c r="F74" s="10" t="s">
        <v>160</v>
      </c>
      <c r="G74" s="10" t="s">
        <v>25</v>
      </c>
      <c r="H74" s="10">
        <v>542</v>
      </c>
      <c r="I74" s="10"/>
      <c r="J74" s="10" t="s">
        <v>41</v>
      </c>
      <c r="K74" s="10" t="s">
        <v>32</v>
      </c>
      <c r="L74" s="10" t="s">
        <v>130</v>
      </c>
      <c r="M74" s="12">
        <v>49008770</v>
      </c>
      <c r="N74" s="10"/>
      <c r="O74" s="15" t="str">
        <f>IF(EQUIPOS_SEDE[[#This Row],[Condición/322]]=2,"🚫 Pendiente Movimiento","")</f>
        <v/>
      </c>
      <c r="P74" s="10"/>
      <c r="Q74" s="13" t="str">
        <f>IF(EQUIPOS_SEDE[[#This Row],[Concepto]]="❌ No Conforme",2,"")</f>
        <v/>
      </c>
      <c r="R74" s="13">
        <f>IF(EQUIPOS_SEDE[[#This Row],[SAP]]&gt;49000000,1,2)</f>
        <v>1</v>
      </c>
    </row>
    <row r="75" spans="1:18" s="14" customFormat="1" x14ac:dyDescent="0.3">
      <c r="A75" s="8" t="str">
        <f>IFERROR(IF(EQUIPOS_SEDE[[#This Row],[Condición/Status]]=1,"✔","🚫"),"")</f>
        <v>✔</v>
      </c>
      <c r="B75" s="9">
        <v>44721</v>
      </c>
      <c r="C75" s="10">
        <v>50016419</v>
      </c>
      <c r="D75" s="11" t="s">
        <v>161</v>
      </c>
      <c r="E75" s="10" t="s">
        <v>18</v>
      </c>
      <c r="F75" s="10" t="s">
        <v>160</v>
      </c>
      <c r="G75" s="10" t="s">
        <v>25</v>
      </c>
      <c r="H75" s="10">
        <v>542</v>
      </c>
      <c r="I75" s="10"/>
      <c r="J75" s="10" t="s">
        <v>41</v>
      </c>
      <c r="K75" s="10" t="s">
        <v>32</v>
      </c>
      <c r="L75" s="10" t="s">
        <v>130</v>
      </c>
      <c r="M75" s="12">
        <v>49008770</v>
      </c>
      <c r="N75" s="10"/>
      <c r="O75" s="15" t="str">
        <f>IF(EQUIPOS_SEDE[[#This Row],[Condición/322]]=2,"🚫 Pendiente Movimiento","")</f>
        <v/>
      </c>
      <c r="P75" s="10"/>
      <c r="Q75" s="13" t="str">
        <f>IF(EQUIPOS_SEDE[[#This Row],[Concepto]]="❌ No Conforme",2,"")</f>
        <v/>
      </c>
      <c r="R75" s="13">
        <f>IF(EQUIPOS_SEDE[[#This Row],[SAP]]&gt;49000000,1,2)</f>
        <v>1</v>
      </c>
    </row>
    <row r="76" spans="1:18" s="14" customFormat="1" x14ac:dyDescent="0.3">
      <c r="A76" s="8" t="str">
        <f>IFERROR(IF(EQUIPOS_SEDE[[#This Row],[Condición/Status]]=1,"✔","🚫"),"")</f>
        <v>✔</v>
      </c>
      <c r="B76" s="9">
        <v>44721</v>
      </c>
      <c r="C76" s="10">
        <v>50016029</v>
      </c>
      <c r="D76" s="11" t="s">
        <v>162</v>
      </c>
      <c r="E76" s="10" t="s">
        <v>18</v>
      </c>
      <c r="F76" s="10" t="s">
        <v>163</v>
      </c>
      <c r="G76" s="10" t="s">
        <v>25</v>
      </c>
      <c r="H76" s="10">
        <v>202</v>
      </c>
      <c r="I76" s="10"/>
      <c r="J76" s="10" t="s">
        <v>41</v>
      </c>
      <c r="K76" s="10" t="s">
        <v>32</v>
      </c>
      <c r="L76" s="10" t="s">
        <v>164</v>
      </c>
      <c r="M76" s="12">
        <v>49008773</v>
      </c>
      <c r="N76" s="10"/>
      <c r="O76" s="15" t="str">
        <f>IF(EQUIPOS_SEDE[[#This Row],[Condición/322]]=2,"🚫 Pendiente Movimiento","")</f>
        <v/>
      </c>
      <c r="P76" s="10"/>
      <c r="Q76" s="13" t="str">
        <f>IF(EQUIPOS_SEDE[[#This Row],[Concepto]]="❌ No Conforme",2,"")</f>
        <v/>
      </c>
      <c r="R76" s="13">
        <f>IF(EQUIPOS_SEDE[[#This Row],[SAP]]&gt;49000000,1,2)</f>
        <v>1</v>
      </c>
    </row>
    <row r="77" spans="1:18" s="14" customFormat="1" x14ac:dyDescent="0.3">
      <c r="A77" s="8" t="str">
        <f>IFERROR(IF(EQUIPOS_SEDE[[#This Row],[Condición/Status]]=1,"✔","🚫"),"")</f>
        <v>✔</v>
      </c>
      <c r="B77" s="9">
        <v>44721</v>
      </c>
      <c r="C77" s="10">
        <v>50016029</v>
      </c>
      <c r="D77" s="11" t="s">
        <v>165</v>
      </c>
      <c r="E77" s="10" t="s">
        <v>18</v>
      </c>
      <c r="F77" s="10" t="s">
        <v>166</v>
      </c>
      <c r="G77" s="10" t="s">
        <v>25</v>
      </c>
      <c r="H77" s="10">
        <v>202</v>
      </c>
      <c r="I77" s="10"/>
      <c r="J77" s="10" t="s">
        <v>41</v>
      </c>
      <c r="K77" s="10" t="s">
        <v>32</v>
      </c>
      <c r="L77" s="10" t="s">
        <v>164</v>
      </c>
      <c r="M77" s="12">
        <v>49008774</v>
      </c>
      <c r="N77" s="10"/>
      <c r="O77" s="15" t="str">
        <f>IF(EQUIPOS_SEDE[[#This Row],[Condición/322]]=2,"🚫 Pendiente Movimiento","")</f>
        <v/>
      </c>
      <c r="P77" s="10"/>
      <c r="Q77" s="13" t="str">
        <f>IF(EQUIPOS_SEDE[[#This Row],[Concepto]]="❌ No Conforme",2,"")</f>
        <v/>
      </c>
      <c r="R77" s="13">
        <f>IF(EQUIPOS_SEDE[[#This Row],[SAP]]&gt;49000000,1,2)</f>
        <v>1</v>
      </c>
    </row>
    <row r="78" spans="1:18" s="14" customFormat="1" x14ac:dyDescent="0.3">
      <c r="A78" s="8" t="str">
        <f>IFERROR(IF(EQUIPOS_SEDE[[#This Row],[Condición/Status]]=1,"✔","🚫"),"")</f>
        <v>✔</v>
      </c>
      <c r="B78" s="9">
        <v>44721</v>
      </c>
      <c r="C78" s="10">
        <v>50016207</v>
      </c>
      <c r="D78" s="11" t="s">
        <v>167</v>
      </c>
      <c r="E78" s="10" t="s">
        <v>18</v>
      </c>
      <c r="F78" s="10" t="s">
        <v>168</v>
      </c>
      <c r="G78" s="10" t="s">
        <v>25</v>
      </c>
      <c r="H78" s="10">
        <v>542</v>
      </c>
      <c r="I78" s="10">
        <v>1581</v>
      </c>
      <c r="J78" s="10" t="s">
        <v>41</v>
      </c>
      <c r="K78" s="10" t="s">
        <v>32</v>
      </c>
      <c r="L78" s="10" t="s">
        <v>130</v>
      </c>
      <c r="M78" s="12">
        <v>49008770</v>
      </c>
      <c r="N78" s="10"/>
      <c r="O78" s="15" t="str">
        <f>IF(EQUIPOS_SEDE[[#This Row],[Condición/322]]=2,"🚫 Pendiente Movimiento","")</f>
        <v/>
      </c>
      <c r="P78" s="10"/>
      <c r="Q78" s="13" t="str">
        <f>IF(EQUIPOS_SEDE[[#This Row],[Concepto]]="❌ No Conforme",2,"")</f>
        <v/>
      </c>
      <c r="R78" s="13">
        <f>IF(EQUIPOS_SEDE[[#This Row],[SAP]]&gt;49000000,1,2)</f>
        <v>1</v>
      </c>
    </row>
    <row r="79" spans="1:18" s="14" customFormat="1" x14ac:dyDescent="0.3">
      <c r="A79" s="8" t="str">
        <f>IFERROR(IF(EQUIPOS_SEDE[[#This Row],[Condición/Status]]=1,"✔","🚫"),"")</f>
        <v>✔</v>
      </c>
      <c r="B79" s="9">
        <v>44721</v>
      </c>
      <c r="C79" s="10">
        <v>50016419</v>
      </c>
      <c r="D79" s="11" t="s">
        <v>169</v>
      </c>
      <c r="E79" s="10" t="s">
        <v>18</v>
      </c>
      <c r="F79" s="10" t="s">
        <v>168</v>
      </c>
      <c r="G79" s="10" t="s">
        <v>25</v>
      </c>
      <c r="H79" s="10">
        <v>542</v>
      </c>
      <c r="I79" s="10">
        <v>1581</v>
      </c>
      <c r="J79" s="10" t="s">
        <v>41</v>
      </c>
      <c r="K79" s="10" t="s">
        <v>32</v>
      </c>
      <c r="L79" s="10" t="s">
        <v>130</v>
      </c>
      <c r="M79" s="12">
        <v>49008770</v>
      </c>
      <c r="N79" s="10"/>
      <c r="O79" s="15" t="str">
        <f>IF(EQUIPOS_SEDE[[#This Row],[Condición/322]]=2,"🚫 Pendiente Movimiento","")</f>
        <v/>
      </c>
      <c r="P79" s="10"/>
      <c r="Q79" s="13" t="str">
        <f>IF(EQUIPOS_SEDE[[#This Row],[Concepto]]="❌ No Conforme",2,"")</f>
        <v/>
      </c>
      <c r="R79" s="13">
        <f>IF(EQUIPOS_SEDE[[#This Row],[SAP]]&gt;49000000,1,2)</f>
        <v>1</v>
      </c>
    </row>
    <row r="80" spans="1:18" s="14" customFormat="1" x14ac:dyDescent="0.3">
      <c r="A80" s="8" t="str">
        <f>IFERROR(IF(EQUIPOS_SEDE[[#This Row],[Condición/Status]]=1,"✔","🚫"),"")</f>
        <v>✔</v>
      </c>
      <c r="B80" s="9">
        <v>44721</v>
      </c>
      <c r="C80" s="10">
        <v>50016809</v>
      </c>
      <c r="D80" s="11" t="s">
        <v>170</v>
      </c>
      <c r="E80" s="10" t="s">
        <v>18</v>
      </c>
      <c r="F80" s="10" t="s">
        <v>171</v>
      </c>
      <c r="G80" s="10" t="s">
        <v>25</v>
      </c>
      <c r="H80" s="10">
        <v>542</v>
      </c>
      <c r="I80" s="10"/>
      <c r="J80" s="10" t="s">
        <v>41</v>
      </c>
      <c r="K80" s="10" t="s">
        <v>32</v>
      </c>
      <c r="L80" s="10" t="s">
        <v>130</v>
      </c>
      <c r="M80" s="12">
        <v>49008770</v>
      </c>
      <c r="N80" s="10"/>
      <c r="O80" s="15" t="str">
        <f>IF(EQUIPOS_SEDE[[#This Row],[Condición/322]]=2,"🚫 Pendiente Movimiento","")</f>
        <v/>
      </c>
      <c r="P80" s="10"/>
      <c r="Q80" s="13" t="str">
        <f>IF(EQUIPOS_SEDE[[#This Row],[Concepto]]="❌ No Conforme",2,"")</f>
        <v/>
      </c>
      <c r="R80" s="13">
        <f>IF(EQUIPOS_SEDE[[#This Row],[SAP]]&gt;49000000,1,2)</f>
        <v>1</v>
      </c>
    </row>
    <row r="81" spans="1:18" s="14" customFormat="1" x14ac:dyDescent="0.3">
      <c r="A81" s="8" t="str">
        <f>IFERROR(IF(EQUIPOS_SEDE[[#This Row],[Condición/Status]]=1,"✔","🚫"),"")</f>
        <v>✔</v>
      </c>
      <c r="B81" s="9">
        <v>44721</v>
      </c>
      <c r="C81" s="10">
        <v>50016809</v>
      </c>
      <c r="D81" s="11" t="s">
        <v>172</v>
      </c>
      <c r="E81" s="10" t="s">
        <v>18</v>
      </c>
      <c r="F81" s="10" t="s">
        <v>173</v>
      </c>
      <c r="G81" s="10" t="s">
        <v>25</v>
      </c>
      <c r="H81" s="10">
        <v>542</v>
      </c>
      <c r="I81" s="10"/>
      <c r="J81" s="10" t="s">
        <v>41</v>
      </c>
      <c r="K81" s="10" t="s">
        <v>32</v>
      </c>
      <c r="L81" s="10" t="s">
        <v>130</v>
      </c>
      <c r="M81" s="12">
        <v>49008770</v>
      </c>
      <c r="N81" s="10"/>
      <c r="O81" s="15" t="str">
        <f>IF(EQUIPOS_SEDE[[#This Row],[Condición/322]]=2,"🚫 Pendiente Movimiento","")</f>
        <v/>
      </c>
      <c r="P81" s="10"/>
      <c r="Q81" s="13" t="str">
        <f>IF(EQUIPOS_SEDE[[#This Row],[Concepto]]="❌ No Conforme",2,"")</f>
        <v/>
      </c>
      <c r="R81" s="13">
        <f>IF(EQUIPOS_SEDE[[#This Row],[SAP]]&gt;49000000,1,2)</f>
        <v>1</v>
      </c>
    </row>
    <row r="82" spans="1:18" s="14" customFormat="1" x14ac:dyDescent="0.3">
      <c r="A82" s="8" t="str">
        <f>IFERROR(IF(EQUIPOS_SEDE[[#This Row],[Condición/Status]]=1,"✔","🚫"),"")</f>
        <v>✔</v>
      </c>
      <c r="B82" s="9">
        <v>44721</v>
      </c>
      <c r="C82" s="10">
        <v>50016419</v>
      </c>
      <c r="D82" s="11" t="s">
        <v>174</v>
      </c>
      <c r="E82" s="10" t="s">
        <v>18</v>
      </c>
      <c r="F82" s="10" t="s">
        <v>175</v>
      </c>
      <c r="G82" s="10" t="s">
        <v>25</v>
      </c>
      <c r="H82" s="10">
        <v>542</v>
      </c>
      <c r="I82" s="10"/>
      <c r="J82" s="10" t="s">
        <v>41</v>
      </c>
      <c r="K82" s="10" t="s">
        <v>32</v>
      </c>
      <c r="L82" s="10" t="s">
        <v>130</v>
      </c>
      <c r="M82" s="12">
        <v>49008770</v>
      </c>
      <c r="N82" s="10"/>
      <c r="O82" s="15" t="str">
        <f>IF(EQUIPOS_SEDE[[#This Row],[Condición/322]]=2,"🚫 Pendiente Movimiento","")</f>
        <v/>
      </c>
      <c r="P82" s="10"/>
      <c r="Q82" s="13" t="str">
        <f>IF(EQUIPOS_SEDE[[#This Row],[Concepto]]="❌ No Conforme",2,"")</f>
        <v/>
      </c>
      <c r="R82" s="13">
        <f>IF(EQUIPOS_SEDE[[#This Row],[SAP]]&gt;49000000,1,2)</f>
        <v>1</v>
      </c>
    </row>
    <row r="83" spans="1:18" s="14" customFormat="1" x14ac:dyDescent="0.3">
      <c r="A83" s="8" t="str">
        <f>IFERROR(IF(EQUIPOS_SEDE[[#This Row],[Condición/Status]]=1,"✔","🚫"),"")</f>
        <v>✔</v>
      </c>
      <c r="B83" s="9">
        <v>44721</v>
      </c>
      <c r="C83" s="10">
        <v>50016207</v>
      </c>
      <c r="D83" s="11" t="s">
        <v>176</v>
      </c>
      <c r="E83" s="10" t="s">
        <v>18</v>
      </c>
      <c r="F83" s="10" t="s">
        <v>97</v>
      </c>
      <c r="G83" s="10" t="s">
        <v>25</v>
      </c>
      <c r="H83" s="10">
        <v>542</v>
      </c>
      <c r="I83" s="10"/>
      <c r="J83" s="10" t="s">
        <v>41</v>
      </c>
      <c r="K83" s="10" t="s">
        <v>32</v>
      </c>
      <c r="L83" s="10" t="s">
        <v>130</v>
      </c>
      <c r="M83" s="12">
        <v>49008770</v>
      </c>
      <c r="N83" s="10"/>
      <c r="O83" s="15" t="str">
        <f>IF(EQUIPOS_SEDE[[#This Row],[Condición/322]]=2,"🚫 Pendiente Movimiento","")</f>
        <v/>
      </c>
      <c r="P83" s="10"/>
      <c r="Q83" s="13" t="str">
        <f>IF(EQUIPOS_SEDE[[#This Row],[Concepto]]="❌ No Conforme",2,"")</f>
        <v/>
      </c>
      <c r="R83" s="13">
        <f>IF(EQUIPOS_SEDE[[#This Row],[SAP]]&gt;49000000,1,2)</f>
        <v>1</v>
      </c>
    </row>
    <row r="84" spans="1:18" s="14" customFormat="1" x14ac:dyDescent="0.3">
      <c r="A84" s="8" t="str">
        <f>IFERROR(IF(EQUIPOS_SEDE[[#This Row],[Condición/Status]]=1,"✔","🚫"),"")</f>
        <v>✔</v>
      </c>
      <c r="B84" s="9">
        <v>44721</v>
      </c>
      <c r="C84" s="10">
        <v>50016809</v>
      </c>
      <c r="D84" s="11" t="s">
        <v>177</v>
      </c>
      <c r="E84" s="10" t="s">
        <v>18</v>
      </c>
      <c r="F84" s="10" t="s">
        <v>178</v>
      </c>
      <c r="G84" s="10" t="s">
        <v>25</v>
      </c>
      <c r="H84" s="10">
        <v>542</v>
      </c>
      <c r="I84" s="10"/>
      <c r="J84" s="10" t="s">
        <v>41</v>
      </c>
      <c r="K84" s="10" t="s">
        <v>32</v>
      </c>
      <c r="L84" s="10" t="s">
        <v>130</v>
      </c>
      <c r="M84" s="12">
        <v>49008770</v>
      </c>
      <c r="N84" s="10"/>
      <c r="O84" s="15" t="str">
        <f>IF(EQUIPOS_SEDE[[#This Row],[Condición/322]]=2,"🚫 Pendiente Movimiento","")</f>
        <v/>
      </c>
      <c r="P84" s="10"/>
      <c r="Q84" s="13" t="str">
        <f>IF(EQUIPOS_SEDE[[#This Row],[Concepto]]="❌ No Conforme",2,"")</f>
        <v/>
      </c>
      <c r="R84" s="13">
        <f>IF(EQUIPOS_SEDE[[#This Row],[SAP]]&gt;49000000,1,2)</f>
        <v>1</v>
      </c>
    </row>
    <row r="85" spans="1:18" s="14" customFormat="1" x14ac:dyDescent="0.3">
      <c r="A85" s="8" t="str">
        <f>IFERROR(IF(EQUIPOS_SEDE[[#This Row],[Condición/Status]]=1,"✔","🚫"),"")</f>
        <v>✔</v>
      </c>
      <c r="B85" s="9">
        <v>44721</v>
      </c>
      <c r="C85" s="10">
        <v>50014995</v>
      </c>
      <c r="D85" s="11" t="s">
        <v>179</v>
      </c>
      <c r="E85" s="10" t="s">
        <v>18</v>
      </c>
      <c r="F85" s="10" t="s">
        <v>180</v>
      </c>
      <c r="G85" s="10" t="s">
        <v>25</v>
      </c>
      <c r="H85" s="10">
        <v>542</v>
      </c>
      <c r="I85" s="10"/>
      <c r="J85" s="10" t="s">
        <v>41</v>
      </c>
      <c r="K85" s="10" t="s">
        <v>32</v>
      </c>
      <c r="L85" s="10" t="s">
        <v>130</v>
      </c>
      <c r="M85" s="12">
        <v>49008770</v>
      </c>
      <c r="N85" s="10"/>
      <c r="O85" s="15" t="str">
        <f>IF(EQUIPOS_SEDE[[#This Row],[Condición/322]]=2,"🚫 Pendiente Movimiento","")</f>
        <v/>
      </c>
      <c r="P85" s="10"/>
      <c r="Q85" s="13" t="str">
        <f>IF(EQUIPOS_SEDE[[#This Row],[Concepto]]="❌ No Conforme",2,"")</f>
        <v/>
      </c>
      <c r="R85" s="13">
        <f>IF(EQUIPOS_SEDE[[#This Row],[SAP]]&gt;49000000,1,2)</f>
        <v>1</v>
      </c>
    </row>
    <row r="86" spans="1:18" s="14" customFormat="1" x14ac:dyDescent="0.3">
      <c r="A86" s="8" t="str">
        <f>IFERROR(IF(EQUIPOS_SEDE[[#This Row],[Condición/Status]]=1,"✔","🚫"),"")</f>
        <v>✔</v>
      </c>
      <c r="B86" s="9">
        <v>44721</v>
      </c>
      <c r="C86" s="10">
        <v>50013774</v>
      </c>
      <c r="D86" s="11">
        <v>13440002859190</v>
      </c>
      <c r="E86" s="10" t="s">
        <v>18</v>
      </c>
      <c r="F86" s="10" t="s">
        <v>181</v>
      </c>
      <c r="G86" s="10" t="s">
        <v>25</v>
      </c>
      <c r="H86" s="10">
        <v>542</v>
      </c>
      <c r="I86" s="10">
        <v>1591</v>
      </c>
      <c r="J86" s="10" t="s">
        <v>41</v>
      </c>
      <c r="K86" s="10" t="s">
        <v>21</v>
      </c>
      <c r="L86" s="10" t="s">
        <v>42</v>
      </c>
      <c r="M86" s="12">
        <v>49008770</v>
      </c>
      <c r="N86" s="10"/>
      <c r="O86" s="10">
        <v>49008784</v>
      </c>
      <c r="P86" s="10">
        <v>49008785</v>
      </c>
      <c r="Q86" s="13">
        <f>IF(EQUIPOS_SEDE[[#This Row],[Concepto]]="❌ No Conforme",2,"")</f>
        <v>2</v>
      </c>
      <c r="R86" s="13">
        <f>IF(EQUIPOS_SEDE[[#This Row],[SAP]]&gt;49000000,1,2)</f>
        <v>1</v>
      </c>
    </row>
    <row r="87" spans="1:18" s="14" customFormat="1" x14ac:dyDescent="0.3">
      <c r="A87" s="8" t="str">
        <f>IFERROR(IF(EQUIPOS_SEDE[[#This Row],[Condición/Status]]=1,"✔","🚫"),"")</f>
        <v>✔</v>
      </c>
      <c r="B87" s="9">
        <v>44721</v>
      </c>
      <c r="C87" s="10">
        <v>50014995</v>
      </c>
      <c r="D87" s="11" t="s">
        <v>182</v>
      </c>
      <c r="E87" s="10" t="s">
        <v>18</v>
      </c>
      <c r="F87" s="10" t="s">
        <v>183</v>
      </c>
      <c r="G87" s="10" t="s">
        <v>25</v>
      </c>
      <c r="H87" s="10">
        <v>542</v>
      </c>
      <c r="I87" s="10">
        <v>1503</v>
      </c>
      <c r="J87" s="10" t="s">
        <v>41</v>
      </c>
      <c r="K87" s="10" t="s">
        <v>32</v>
      </c>
      <c r="L87" s="10" t="s">
        <v>130</v>
      </c>
      <c r="M87" s="12">
        <v>49008770</v>
      </c>
      <c r="N87" s="10"/>
      <c r="O87" s="15" t="str">
        <f>IF(EQUIPOS_SEDE[[#This Row],[Condición/322]]=2,"🚫 Pendiente Movimiento","")</f>
        <v/>
      </c>
      <c r="P87" s="10"/>
      <c r="Q87" s="13" t="str">
        <f>IF(EQUIPOS_SEDE[[#This Row],[Concepto]]="❌ No Conforme",2,"")</f>
        <v/>
      </c>
      <c r="R87" s="13">
        <f>IF(EQUIPOS_SEDE[[#This Row],[SAP]]&gt;49000000,1,2)</f>
        <v>1</v>
      </c>
    </row>
    <row r="88" spans="1:18" s="14" customFormat="1" x14ac:dyDescent="0.3">
      <c r="A88" s="8" t="str">
        <f>IFERROR(IF(EQUIPOS_SEDE[[#This Row],[Condición/Status]]=1,"✔","🚫"),"")</f>
        <v>✔</v>
      </c>
      <c r="B88" s="9">
        <v>44721</v>
      </c>
      <c r="C88" s="10">
        <v>50016207</v>
      </c>
      <c r="D88" s="11">
        <v>2853</v>
      </c>
      <c r="E88" s="10" t="s">
        <v>76</v>
      </c>
      <c r="F88" s="10" t="s">
        <v>184</v>
      </c>
      <c r="G88" s="10" t="s">
        <v>78</v>
      </c>
      <c r="H88" s="10">
        <v>542</v>
      </c>
      <c r="I88" s="10"/>
      <c r="J88" s="10" t="s">
        <v>41</v>
      </c>
      <c r="K88" s="10" t="s">
        <v>32</v>
      </c>
      <c r="L88" s="10" t="s">
        <v>33</v>
      </c>
      <c r="M88" s="12">
        <v>49008775</v>
      </c>
      <c r="N88" s="10"/>
      <c r="O88" s="15" t="str">
        <f>IF(EQUIPOS_SEDE[[#This Row],[Condición/322]]=2,"🚫 Pendiente Movimiento","")</f>
        <v/>
      </c>
      <c r="P88" s="10"/>
      <c r="Q88" s="13" t="str">
        <f>IF(EQUIPOS_SEDE[[#This Row],[Concepto]]="❌ No Conforme",2,"")</f>
        <v/>
      </c>
      <c r="R88" s="13">
        <f>IF(EQUIPOS_SEDE[[#This Row],[SAP]]&gt;49000000,1,2)</f>
        <v>1</v>
      </c>
    </row>
    <row r="89" spans="1:18" s="14" customFormat="1" x14ac:dyDescent="0.3">
      <c r="A89" s="8" t="str">
        <f>IFERROR(IF(EQUIPOS_SEDE[[#This Row],[Condición/Status]]=1,"✔","🚫"),"")</f>
        <v>✔</v>
      </c>
      <c r="B89" s="9">
        <v>44721</v>
      </c>
      <c r="C89" s="10">
        <v>50014327</v>
      </c>
      <c r="D89" s="11">
        <v>1505</v>
      </c>
      <c r="E89" s="10" t="s">
        <v>76</v>
      </c>
      <c r="F89" s="10" t="s">
        <v>185</v>
      </c>
      <c r="G89" s="10" t="s">
        <v>78</v>
      </c>
      <c r="H89" s="10">
        <v>542</v>
      </c>
      <c r="I89" s="10"/>
      <c r="J89" s="10" t="s">
        <v>41</v>
      </c>
      <c r="K89" s="10" t="s">
        <v>21</v>
      </c>
      <c r="L89" s="10" t="s">
        <v>33</v>
      </c>
      <c r="M89" s="12">
        <v>49008777</v>
      </c>
      <c r="N89" s="10">
        <v>49008781</v>
      </c>
      <c r="O89" s="15" t="str">
        <f>IF(EQUIPOS_SEDE[[#This Row],[Condición/322]]=2,"🚫 Sin Procesar","")</f>
        <v>🚫 Sin Procesar</v>
      </c>
      <c r="P89" s="10"/>
      <c r="Q89" s="13">
        <f>IF(EQUIPOS_SEDE[[#This Row],[Concepto]]="❌ No Conforme",2,"")</f>
        <v>2</v>
      </c>
      <c r="R89" s="13">
        <f>IF(EQUIPOS_SEDE[[#This Row],[SAP]]&gt;49000000,1,2)</f>
        <v>1</v>
      </c>
    </row>
    <row r="90" spans="1:18" s="14" customFormat="1" x14ac:dyDescent="0.3">
      <c r="A90" s="8" t="str">
        <f>IFERROR(IF(EQUIPOS_SEDE[[#This Row],[Condición/Status]]=1,"✔","🚫"),"")</f>
        <v>✔</v>
      </c>
      <c r="B90" s="9">
        <v>44721</v>
      </c>
      <c r="C90" s="10">
        <v>50014327</v>
      </c>
      <c r="D90" s="11">
        <v>1508</v>
      </c>
      <c r="E90" s="10" t="s">
        <v>76</v>
      </c>
      <c r="F90" s="10" t="s">
        <v>185</v>
      </c>
      <c r="G90" s="10" t="s">
        <v>78</v>
      </c>
      <c r="H90" s="10">
        <v>542</v>
      </c>
      <c r="I90" s="10"/>
      <c r="J90" s="10" t="s">
        <v>41</v>
      </c>
      <c r="K90" s="10" t="s">
        <v>21</v>
      </c>
      <c r="L90" s="10" t="s">
        <v>33</v>
      </c>
      <c r="M90" s="12">
        <v>49008777</v>
      </c>
      <c r="N90" s="10">
        <v>49008781</v>
      </c>
      <c r="O90" s="15" t="str">
        <f>IF(EQUIPOS_SEDE[[#This Row],[Condición/322]]=2,"🚫 Sin Procesar","")</f>
        <v>🚫 Sin Procesar</v>
      </c>
      <c r="P90" s="10"/>
      <c r="Q90" s="13">
        <f>IF(EQUIPOS_SEDE[[#This Row],[Concepto]]="❌ No Conforme",2,"")</f>
        <v>2</v>
      </c>
      <c r="R90" s="13">
        <f>IF(EQUIPOS_SEDE[[#This Row],[SAP]]&gt;49000000,1,2)</f>
        <v>1</v>
      </c>
    </row>
    <row r="91" spans="1:18" s="14" customFormat="1" x14ac:dyDescent="0.3">
      <c r="A91" s="8" t="str">
        <f>IFERROR(IF(EQUIPOS_SEDE[[#This Row],[Condición/Status]]=1,"✔","🚫"),"")</f>
        <v>✔</v>
      </c>
      <c r="B91" s="9">
        <v>44721</v>
      </c>
      <c r="C91" s="10">
        <v>50014719</v>
      </c>
      <c r="D91" s="11" t="s">
        <v>186</v>
      </c>
      <c r="E91" s="10" t="s">
        <v>76</v>
      </c>
      <c r="F91" s="10" t="s">
        <v>187</v>
      </c>
      <c r="G91" s="10" t="s">
        <v>78</v>
      </c>
      <c r="H91" s="10">
        <v>542</v>
      </c>
      <c r="I91" s="10"/>
      <c r="J91" s="10" t="s">
        <v>41</v>
      </c>
      <c r="K91" s="10" t="s">
        <v>21</v>
      </c>
      <c r="L91" s="10" t="s">
        <v>33</v>
      </c>
      <c r="M91" s="12">
        <v>49008778</v>
      </c>
      <c r="N91" s="10">
        <v>49008781</v>
      </c>
      <c r="O91" s="15" t="str">
        <f>IF(EQUIPOS_SEDE[[#This Row],[Condición/322]]=2,"🚫 Sin Procesar","")</f>
        <v>🚫 Sin Procesar</v>
      </c>
      <c r="P91" s="10"/>
      <c r="Q91" s="13">
        <f>IF(EQUIPOS_SEDE[[#This Row],[Concepto]]="❌ No Conforme",2,"")</f>
        <v>2</v>
      </c>
      <c r="R91" s="13">
        <f>IF(EQUIPOS_SEDE[[#This Row],[SAP]]&gt;49000000,1,2)</f>
        <v>1</v>
      </c>
    </row>
    <row r="92" spans="1:18" s="14" customFormat="1" x14ac:dyDescent="0.3">
      <c r="A92" s="8" t="str">
        <f>IFERROR(IF(EQUIPOS_SEDE[[#This Row],[Condición/Status]]=1,"✔","🚫"),"")</f>
        <v>✔</v>
      </c>
      <c r="B92" s="9">
        <v>44726</v>
      </c>
      <c r="C92" s="10">
        <v>50016028</v>
      </c>
      <c r="D92" s="11">
        <v>2632</v>
      </c>
      <c r="E92" s="10" t="s">
        <v>76</v>
      </c>
      <c r="F92" s="10" t="s">
        <v>188</v>
      </c>
      <c r="G92" s="10" t="s">
        <v>78</v>
      </c>
      <c r="H92" s="10">
        <v>542</v>
      </c>
      <c r="I92" s="10"/>
      <c r="J92" s="10" t="s">
        <v>41</v>
      </c>
      <c r="K92" s="10" t="s">
        <v>32</v>
      </c>
      <c r="L92" s="10" t="s">
        <v>130</v>
      </c>
      <c r="M92" s="12">
        <v>49009220</v>
      </c>
      <c r="N92" s="10"/>
      <c r="O92" s="15" t="str">
        <f>IF(EQUIPOS_SEDE[[#This Row],[Condición/322]]=2,"🚫 Pendiente Movimiento","")</f>
        <v/>
      </c>
      <c r="P92" s="10"/>
      <c r="Q92" s="13" t="str">
        <f>IF(EQUIPOS_SEDE[[#This Row],[Concepto]]="❌ No Conforme",2,"")</f>
        <v/>
      </c>
      <c r="R92" s="13">
        <f>IF(EQUIPOS_SEDE[[#This Row],[SAP]]&gt;49000000,1,2)</f>
        <v>1</v>
      </c>
    </row>
    <row r="93" spans="1:18" s="14" customFormat="1" x14ac:dyDescent="0.3">
      <c r="A93" s="8" t="str">
        <f>IFERROR(IF(EQUIPOS_SEDE[[#This Row],[Condición/Status]]=1,"✔","🚫"),"")</f>
        <v>✔</v>
      </c>
      <c r="B93" s="9">
        <v>44726</v>
      </c>
      <c r="C93" s="10">
        <v>50014333</v>
      </c>
      <c r="D93" s="11">
        <v>2923</v>
      </c>
      <c r="E93" s="10" t="s">
        <v>76</v>
      </c>
      <c r="F93" s="10" t="s">
        <v>188</v>
      </c>
      <c r="G93" s="10" t="s">
        <v>78</v>
      </c>
      <c r="H93" s="10">
        <v>542</v>
      </c>
      <c r="I93" s="10"/>
      <c r="J93" s="10" t="s">
        <v>41</v>
      </c>
      <c r="K93" s="10" t="s">
        <v>32</v>
      </c>
      <c r="L93" s="10" t="s">
        <v>130</v>
      </c>
      <c r="M93" s="12">
        <v>49009223</v>
      </c>
      <c r="N93" s="10"/>
      <c r="O93" s="15" t="str">
        <f>IF(EQUIPOS_SEDE[[#This Row],[Condición/322]]=2,"🚫 Pendiente Movimiento","")</f>
        <v/>
      </c>
      <c r="P93" s="10"/>
      <c r="Q93" s="13" t="str">
        <f>IF(EQUIPOS_SEDE[[#This Row],[Concepto]]="❌ No Conforme",2,"")</f>
        <v/>
      </c>
      <c r="R93" s="13">
        <f>IF(EQUIPOS_SEDE[[#This Row],[SAP]]&gt;49000000,1,2)</f>
        <v>1</v>
      </c>
    </row>
    <row r="94" spans="1:18" s="14" customFormat="1" x14ac:dyDescent="0.3">
      <c r="A94" s="8" t="str">
        <f>IFERROR(IF(EQUIPOS_SEDE[[#This Row],[Condición/Status]]=1,"✔","🚫"),"")</f>
        <v>✔</v>
      </c>
      <c r="B94" s="9">
        <v>44734</v>
      </c>
      <c r="C94" s="10">
        <v>50016419</v>
      </c>
      <c r="D94" s="11">
        <v>2941</v>
      </c>
      <c r="E94" s="10" t="s">
        <v>76</v>
      </c>
      <c r="F94" s="10" t="s">
        <v>189</v>
      </c>
      <c r="G94" s="10" t="s">
        <v>78</v>
      </c>
      <c r="H94" s="10">
        <v>542</v>
      </c>
      <c r="I94" s="10"/>
      <c r="J94" s="10" t="s">
        <v>41</v>
      </c>
      <c r="K94" s="10" t="s">
        <v>32</v>
      </c>
      <c r="L94" s="10" t="s">
        <v>130</v>
      </c>
      <c r="M94" s="12">
        <v>49009390</v>
      </c>
      <c r="N94" s="10"/>
      <c r="O94" s="15" t="str">
        <f>IF(EQUIPOS_SEDE[[#This Row],[Condición/322]]=2,"🚫 Pendiente Movimiento","")</f>
        <v/>
      </c>
      <c r="P94" s="10"/>
      <c r="Q94" s="13" t="str">
        <f>IF(EQUIPOS_SEDE[[#This Row],[Concepto]]="❌ No Conforme",2,"")</f>
        <v/>
      </c>
      <c r="R94" s="13">
        <f>IF(EQUIPOS_SEDE[[#This Row],[SAP]]&gt;49000000,1,2)</f>
        <v>1</v>
      </c>
    </row>
    <row r="95" spans="1:18" s="14" customFormat="1" x14ac:dyDescent="0.3">
      <c r="A95" s="8" t="str">
        <f>IFERROR(IF(EQUIPOS_SEDE[[#This Row],[Condición/Status]]=1,"✔","🚫"),"")</f>
        <v>✔</v>
      </c>
      <c r="B95" s="9">
        <v>44734</v>
      </c>
      <c r="C95" s="10">
        <v>50016028</v>
      </c>
      <c r="D95" s="11">
        <v>2574</v>
      </c>
      <c r="E95" s="10" t="s">
        <v>76</v>
      </c>
      <c r="F95" s="10" t="s">
        <v>190</v>
      </c>
      <c r="G95" s="10" t="s">
        <v>78</v>
      </c>
      <c r="H95" s="10">
        <v>542</v>
      </c>
      <c r="I95" s="10"/>
      <c r="J95" s="10" t="s">
        <v>41</v>
      </c>
      <c r="K95" s="10" t="s">
        <v>32</v>
      </c>
      <c r="L95" s="10" t="s">
        <v>130</v>
      </c>
      <c r="M95" s="12">
        <v>49009391</v>
      </c>
      <c r="N95" s="10"/>
      <c r="O95" s="15" t="str">
        <f>IF(EQUIPOS_SEDE[[#This Row],[Condición/322]]=2,"🚫 Pendiente Movimiento","")</f>
        <v/>
      </c>
      <c r="P95" s="10"/>
      <c r="Q95" s="13" t="str">
        <f>IF(EQUIPOS_SEDE[[#This Row],[Concepto]]="❌ No Conforme",2,"")</f>
        <v/>
      </c>
      <c r="R95" s="13">
        <f>IF(EQUIPOS_SEDE[[#This Row],[SAP]]&gt;49000000,1,2)</f>
        <v>1</v>
      </c>
    </row>
    <row r="96" spans="1:18" s="14" customFormat="1" x14ac:dyDescent="0.3">
      <c r="A96" s="8" t="str">
        <f>IFERROR(IF(EQUIPOS_SEDE[[#This Row],[Condición/Status]]=1,"✔","🚫"),"")</f>
        <v>✔</v>
      </c>
      <c r="B96" s="9">
        <v>44734</v>
      </c>
      <c r="C96" s="10">
        <v>50016207</v>
      </c>
      <c r="D96" s="11" t="s">
        <v>191</v>
      </c>
      <c r="E96" s="10" t="s">
        <v>18</v>
      </c>
      <c r="F96" s="10" t="s">
        <v>192</v>
      </c>
      <c r="G96" s="10" t="s">
        <v>25</v>
      </c>
      <c r="H96" s="10">
        <v>542</v>
      </c>
      <c r="I96" s="10"/>
      <c r="J96" s="10" t="s">
        <v>41</v>
      </c>
      <c r="K96" s="10" t="s">
        <v>32</v>
      </c>
      <c r="L96" s="10" t="s">
        <v>130</v>
      </c>
      <c r="M96" s="12">
        <v>49009388</v>
      </c>
      <c r="N96" s="10"/>
      <c r="O96" s="15" t="str">
        <f>IF(EQUIPOS_SEDE[[#This Row],[Condición/322]]=2,"🚫 Pendiente Movimiento","")</f>
        <v/>
      </c>
      <c r="P96" s="10"/>
      <c r="Q96" s="13" t="str">
        <f>IF(EQUIPOS_SEDE[[#This Row],[Concepto]]="❌ No Conforme",2,"")</f>
        <v/>
      </c>
      <c r="R96" s="13">
        <f>IF(EQUIPOS_SEDE[[#This Row],[SAP]]&gt;49000000,1,2)</f>
        <v>1</v>
      </c>
    </row>
    <row r="97" spans="1:18" s="14" customFormat="1" x14ac:dyDescent="0.3">
      <c r="A97" s="8" t="str">
        <f>IFERROR(IF(EQUIPOS_SEDE[[#This Row],[Condición/Status]]=1,"✔","🚫"),"")</f>
        <v>✔</v>
      </c>
      <c r="B97" s="9">
        <v>44734</v>
      </c>
      <c r="C97" s="10">
        <v>50016419</v>
      </c>
      <c r="D97" s="11" t="s">
        <v>193</v>
      </c>
      <c r="E97" s="10" t="s">
        <v>18</v>
      </c>
      <c r="F97" s="10" t="s">
        <v>192</v>
      </c>
      <c r="G97" s="10" t="s">
        <v>25</v>
      </c>
      <c r="H97" s="10">
        <v>542</v>
      </c>
      <c r="I97" s="10"/>
      <c r="J97" s="10" t="s">
        <v>41</v>
      </c>
      <c r="K97" s="10" t="s">
        <v>32</v>
      </c>
      <c r="L97" s="10" t="s">
        <v>130</v>
      </c>
      <c r="M97" s="12">
        <v>49009388</v>
      </c>
      <c r="N97" s="10"/>
      <c r="O97" s="15" t="str">
        <f>IF(EQUIPOS_SEDE[[#This Row],[Condición/322]]=2,"🚫 Pendiente Movimiento","")</f>
        <v/>
      </c>
      <c r="P97" s="10"/>
      <c r="Q97" s="13" t="str">
        <f>IF(EQUIPOS_SEDE[[#This Row],[Concepto]]="❌ No Conforme",2,"")</f>
        <v/>
      </c>
      <c r="R97" s="13">
        <f>IF(EQUIPOS_SEDE[[#This Row],[SAP]]&gt;49000000,1,2)</f>
        <v>1</v>
      </c>
    </row>
    <row r="98" spans="1:18" s="14" customFormat="1" x14ac:dyDescent="0.3">
      <c r="A98" s="8" t="str">
        <f>IFERROR(IF(EQUIPOS_SEDE[[#This Row],[Condición/Status]]=1,"✔","🚫"),"")</f>
        <v>✔</v>
      </c>
      <c r="B98" s="9">
        <v>44734</v>
      </c>
      <c r="C98" s="10">
        <v>50014995</v>
      </c>
      <c r="D98" s="11" t="s">
        <v>194</v>
      </c>
      <c r="E98" s="10" t="s">
        <v>18</v>
      </c>
      <c r="F98" s="10" t="s">
        <v>195</v>
      </c>
      <c r="G98" s="10" t="s">
        <v>25</v>
      </c>
      <c r="H98" s="10">
        <v>542</v>
      </c>
      <c r="I98" s="10"/>
      <c r="J98" s="10" t="s">
        <v>41</v>
      </c>
      <c r="K98" s="10" t="s">
        <v>32</v>
      </c>
      <c r="L98" s="10" t="s">
        <v>130</v>
      </c>
      <c r="M98" s="12">
        <v>49009398</v>
      </c>
      <c r="N98" s="10"/>
      <c r="O98" s="15" t="str">
        <f>IF(EQUIPOS_SEDE[[#This Row],[Condición/322]]=2,"🚫 Pendiente Movimiento","")</f>
        <v/>
      </c>
      <c r="P98" s="10"/>
      <c r="Q98" s="13" t="str">
        <f>IF(EQUIPOS_SEDE[[#This Row],[Concepto]]="❌ No Conforme",2,"")</f>
        <v/>
      </c>
      <c r="R98" s="13">
        <f>IF(EQUIPOS_SEDE[[#This Row],[SAP]]&gt;49000000,1,2)</f>
        <v>1</v>
      </c>
    </row>
    <row r="99" spans="1:18" s="14" customFormat="1" x14ac:dyDescent="0.3">
      <c r="A99" s="8" t="str">
        <f>IFERROR(IF(EQUIPOS_SEDE[[#This Row],[Condición/Status]]=1,"✔","🚫"),"")</f>
        <v>✔</v>
      </c>
      <c r="B99" s="9">
        <v>44734</v>
      </c>
      <c r="C99" s="10">
        <v>50016207</v>
      </c>
      <c r="D99" s="11" t="s">
        <v>196</v>
      </c>
      <c r="E99" s="10" t="s">
        <v>18</v>
      </c>
      <c r="F99" s="10" t="s">
        <v>75</v>
      </c>
      <c r="G99" s="10" t="s">
        <v>25</v>
      </c>
      <c r="H99" s="10">
        <v>542</v>
      </c>
      <c r="I99" s="10"/>
      <c r="J99" s="10" t="s">
        <v>41</v>
      </c>
      <c r="K99" s="10" t="s">
        <v>32</v>
      </c>
      <c r="L99" s="10" t="s">
        <v>130</v>
      </c>
      <c r="M99" s="12">
        <v>49009388</v>
      </c>
      <c r="N99" s="10"/>
      <c r="O99" s="15" t="str">
        <f>IF(EQUIPOS_SEDE[[#This Row],[Condición/322]]=2,"🚫 Pendiente Movimiento","")</f>
        <v/>
      </c>
      <c r="P99" s="10"/>
      <c r="Q99" s="13" t="str">
        <f>IF(EQUIPOS_SEDE[[#This Row],[Concepto]]="❌ No Conforme",2,"")</f>
        <v/>
      </c>
      <c r="R99" s="13">
        <f>IF(EQUIPOS_SEDE[[#This Row],[SAP]]&gt;49000000,1,2)</f>
        <v>1</v>
      </c>
    </row>
    <row r="100" spans="1:18" s="14" customFormat="1" x14ac:dyDescent="0.3">
      <c r="A100" s="8" t="str">
        <f>IFERROR(IF(EQUIPOS_SEDE[[#This Row],[Condición/Status]]=1,"✔","🚫"),"")</f>
        <v>✔</v>
      </c>
      <c r="B100" s="9">
        <v>44734</v>
      </c>
      <c r="C100" s="10">
        <v>50016027</v>
      </c>
      <c r="D100" s="11" t="s">
        <v>197</v>
      </c>
      <c r="E100" s="10" t="s">
        <v>18</v>
      </c>
      <c r="F100" s="10" t="s">
        <v>198</v>
      </c>
      <c r="G100" s="10" t="s">
        <v>25</v>
      </c>
      <c r="H100" s="10">
        <v>542</v>
      </c>
      <c r="I100" s="10">
        <v>1532</v>
      </c>
      <c r="J100" s="10" t="s">
        <v>41</v>
      </c>
      <c r="K100" s="10" t="s">
        <v>32</v>
      </c>
      <c r="L100" s="10" t="s">
        <v>199</v>
      </c>
      <c r="M100" s="12">
        <v>49009398</v>
      </c>
      <c r="N100" s="10"/>
      <c r="O100" s="15" t="str">
        <f>IF(EQUIPOS_SEDE[[#This Row],[Condición/322]]=2,"🚫 Pendiente Movimiento","")</f>
        <v/>
      </c>
      <c r="P100" s="10"/>
      <c r="Q100" s="13" t="str">
        <f>IF(EQUIPOS_SEDE[[#This Row],[Concepto]]="❌ No Conforme",2,"")</f>
        <v/>
      </c>
      <c r="R100" s="13">
        <f>IF(EQUIPOS_SEDE[[#This Row],[SAP]]&gt;49000000,1,2)</f>
        <v>1</v>
      </c>
    </row>
    <row r="101" spans="1:18" s="14" customFormat="1" x14ac:dyDescent="0.3">
      <c r="A101" s="8" t="str">
        <f>IFERROR(IF(EQUIPOS_SEDE[[#This Row],[Condición/Status]]=1,"✔","🚫"),"")</f>
        <v>🚫</v>
      </c>
      <c r="B101" s="9">
        <v>44734</v>
      </c>
      <c r="C101" s="10">
        <v>50014995</v>
      </c>
      <c r="D101" s="11" t="s">
        <v>200</v>
      </c>
      <c r="E101" s="10" t="s">
        <v>18</v>
      </c>
      <c r="F101" s="10" t="s">
        <v>201</v>
      </c>
      <c r="G101" s="10" t="s">
        <v>202</v>
      </c>
      <c r="H101" s="10">
        <v>313</v>
      </c>
      <c r="I101" s="10"/>
      <c r="J101" s="10" t="s">
        <v>41</v>
      </c>
      <c r="K101" s="10" t="s">
        <v>32</v>
      </c>
      <c r="L101" s="10" t="s">
        <v>130</v>
      </c>
      <c r="M101" s="12"/>
      <c r="N101" s="10"/>
      <c r="O101" s="15" t="str">
        <f>IF(EQUIPOS_SEDE[[#This Row],[Condición/322]]=2,"🚫 Pendiente Movimiento","")</f>
        <v/>
      </c>
      <c r="P101" s="10"/>
      <c r="Q101" s="13" t="str">
        <f>IF(EQUIPOS_SEDE[[#This Row],[Concepto]]="❌ No Conforme",2,"")</f>
        <v/>
      </c>
      <c r="R101" s="13">
        <f>IF(EQUIPOS_SEDE[[#This Row],[SAP]]&gt;49000000,1,2)</f>
        <v>2</v>
      </c>
    </row>
    <row r="102" spans="1:18" s="14" customFormat="1" x14ac:dyDescent="0.3">
      <c r="A102" s="8" t="str">
        <f>IFERROR(IF(EQUIPOS_SEDE[[#This Row],[Condición/Status]]=1,"✔","🚫"),"")</f>
        <v>✔</v>
      </c>
      <c r="B102" s="9">
        <v>44734</v>
      </c>
      <c r="C102" s="10">
        <v>50014330</v>
      </c>
      <c r="D102" s="11">
        <v>9441</v>
      </c>
      <c r="E102" s="10" t="s">
        <v>18</v>
      </c>
      <c r="F102" s="10" t="s">
        <v>203</v>
      </c>
      <c r="G102" s="10" t="s">
        <v>25</v>
      </c>
      <c r="H102" s="10">
        <v>542</v>
      </c>
      <c r="I102" s="10"/>
      <c r="J102" s="10" t="s">
        <v>41</v>
      </c>
      <c r="K102" s="10" t="s">
        <v>21</v>
      </c>
      <c r="L102" s="10" t="s">
        <v>130</v>
      </c>
      <c r="M102" s="12">
        <v>49009388</v>
      </c>
      <c r="N102" s="10"/>
      <c r="O102" s="10">
        <v>49009403</v>
      </c>
      <c r="P102" s="10"/>
      <c r="Q102" s="13">
        <f>IF(EQUIPOS_SEDE[[#This Row],[Concepto]]="❌ No Conforme",2,"")</f>
        <v>2</v>
      </c>
      <c r="R102" s="13">
        <f>IF(EQUIPOS_SEDE[[#This Row],[SAP]]&gt;49000000,1,2)</f>
        <v>1</v>
      </c>
    </row>
    <row r="103" spans="1:18" s="14" customFormat="1" x14ac:dyDescent="0.3">
      <c r="A103" s="8" t="str">
        <f>IFERROR(IF(EQUIPOS_SEDE[[#This Row],[Condición/Status]]=1,"✔","🚫"),"")</f>
        <v>✔</v>
      </c>
      <c r="B103" s="9">
        <v>44734</v>
      </c>
      <c r="C103" s="10">
        <v>50016419</v>
      </c>
      <c r="D103" s="11" t="s">
        <v>204</v>
      </c>
      <c r="E103" s="10" t="s">
        <v>18</v>
      </c>
      <c r="F103" s="10" t="s">
        <v>138</v>
      </c>
      <c r="G103" s="10" t="s">
        <v>25</v>
      </c>
      <c r="H103" s="10">
        <v>542</v>
      </c>
      <c r="I103" s="10"/>
      <c r="J103" s="10" t="s">
        <v>41</v>
      </c>
      <c r="K103" s="10" t="s">
        <v>32</v>
      </c>
      <c r="L103" s="10" t="s">
        <v>130</v>
      </c>
      <c r="M103" s="12">
        <v>49009388</v>
      </c>
      <c r="N103" s="10"/>
      <c r="O103" s="15" t="str">
        <f>IF(EQUIPOS_SEDE[[#This Row],[Condición/322]]=2,"🚫 Pendiente Movimiento","")</f>
        <v/>
      </c>
      <c r="P103" s="10"/>
      <c r="Q103" s="13" t="str">
        <f>IF(EQUIPOS_SEDE[[#This Row],[Concepto]]="❌ No Conforme",2,"")</f>
        <v/>
      </c>
      <c r="R103" s="13">
        <f>IF(EQUIPOS_SEDE[[#This Row],[SAP]]&gt;49000000,1,2)</f>
        <v>1</v>
      </c>
    </row>
    <row r="104" spans="1:18" s="14" customFormat="1" x14ac:dyDescent="0.3">
      <c r="A104" s="8" t="str">
        <f>IFERROR(IF(EQUIPOS_SEDE[[#This Row],[Condición/Status]]=1,"✔","🚫"),"")</f>
        <v>✔</v>
      </c>
      <c r="B104" s="9">
        <v>44734</v>
      </c>
      <c r="C104" s="10">
        <v>50015403</v>
      </c>
      <c r="D104" s="11">
        <v>358516089589355</v>
      </c>
      <c r="E104" s="10" t="s">
        <v>18</v>
      </c>
      <c r="F104" s="10" t="s">
        <v>205</v>
      </c>
      <c r="G104" s="10" t="s">
        <v>25</v>
      </c>
      <c r="H104" s="10">
        <v>542</v>
      </c>
      <c r="I104" s="10">
        <v>1659</v>
      </c>
      <c r="J104" s="10" t="s">
        <v>41</v>
      </c>
      <c r="K104" s="10" t="s">
        <v>21</v>
      </c>
      <c r="L104" s="10" t="s">
        <v>206</v>
      </c>
      <c r="M104" s="12">
        <v>49009398</v>
      </c>
      <c r="N104" s="10"/>
      <c r="O104" s="10">
        <v>49009403</v>
      </c>
      <c r="P104" s="10"/>
      <c r="Q104" s="13">
        <f>IF(EQUIPOS_SEDE[[#This Row],[Concepto]]="❌ No Conforme",2,"")</f>
        <v>2</v>
      </c>
      <c r="R104" s="13">
        <f>IF(EQUIPOS_SEDE[[#This Row],[SAP]]&gt;49000000,1,2)</f>
        <v>1</v>
      </c>
    </row>
    <row r="105" spans="1:18" s="14" customFormat="1" x14ac:dyDescent="0.3">
      <c r="A105" s="8" t="str">
        <f>IFERROR(IF(EQUIPOS_SEDE[[#This Row],[Condición/Status]]=1,"✔","🚫"),"")</f>
        <v>✔</v>
      </c>
      <c r="B105" s="9">
        <v>44734</v>
      </c>
      <c r="C105" s="10">
        <v>50015403</v>
      </c>
      <c r="D105" s="11">
        <v>358516089598927</v>
      </c>
      <c r="E105" s="10" t="s">
        <v>18</v>
      </c>
      <c r="F105" s="10" t="s">
        <v>207</v>
      </c>
      <c r="G105" s="10" t="s">
        <v>25</v>
      </c>
      <c r="H105" s="10">
        <v>313</v>
      </c>
      <c r="I105" s="10">
        <v>1661</v>
      </c>
      <c r="J105" s="10" t="s">
        <v>41</v>
      </c>
      <c r="K105" s="10" t="s">
        <v>21</v>
      </c>
      <c r="L105" s="10" t="s">
        <v>206</v>
      </c>
      <c r="M105" s="12">
        <v>49009396</v>
      </c>
      <c r="N105" s="10"/>
      <c r="O105" s="10">
        <v>49009403</v>
      </c>
      <c r="P105" s="10"/>
      <c r="Q105" s="13">
        <f>IF(EQUIPOS_SEDE[[#This Row],[Concepto]]="❌ No Conforme",2,"")</f>
        <v>2</v>
      </c>
      <c r="R105" s="13">
        <f>IF(EQUIPOS_SEDE[[#This Row],[SAP]]&gt;49000000,1,2)</f>
        <v>1</v>
      </c>
    </row>
    <row r="106" spans="1:18" s="14" customFormat="1" x14ac:dyDescent="0.3">
      <c r="A106" s="8" t="str">
        <f>IFERROR(IF(EQUIPOS_SEDE[[#This Row],[Condición/Status]]=1,"✔","🚫"),"")</f>
        <v>✔</v>
      </c>
      <c r="B106" s="9">
        <v>44735</v>
      </c>
      <c r="C106" s="10">
        <v>50016419</v>
      </c>
      <c r="D106" s="11" t="s">
        <v>208</v>
      </c>
      <c r="E106" s="10" t="s">
        <v>18</v>
      </c>
      <c r="F106" s="10" t="s">
        <v>209</v>
      </c>
      <c r="G106" s="10" t="s">
        <v>25</v>
      </c>
      <c r="H106" s="10">
        <v>542</v>
      </c>
      <c r="I106" s="10"/>
      <c r="J106" s="10" t="s">
        <v>41</v>
      </c>
      <c r="K106" s="10" t="s">
        <v>32</v>
      </c>
      <c r="L106" s="10" t="s">
        <v>33</v>
      </c>
      <c r="M106" s="12">
        <v>49009627</v>
      </c>
      <c r="N106" s="10"/>
      <c r="O106" s="15" t="str">
        <f>IF(EQUIPOS_SEDE[[#This Row],[Condición/322]]=2,"🚫 Pendiente Movimiento","")</f>
        <v/>
      </c>
      <c r="P106" s="10"/>
      <c r="Q106" s="13" t="str">
        <f>IF(EQUIPOS_SEDE[[#This Row],[Concepto]]="❌ No Conforme",2,"")</f>
        <v/>
      </c>
      <c r="R106" s="13">
        <f>IF(EQUIPOS_SEDE[[#This Row],[SAP]]&gt;49000000,1,2)</f>
        <v>1</v>
      </c>
    </row>
    <row r="107" spans="1:18" s="14" customFormat="1" x14ac:dyDescent="0.3">
      <c r="A107" s="8" t="str">
        <f>IFERROR(IF(EQUIPOS_SEDE[[#This Row],[Condición/Status]]=1,"✔","🚫"),"")</f>
        <v>✔</v>
      </c>
      <c r="B107" s="9">
        <v>44735</v>
      </c>
      <c r="C107" s="10">
        <v>50016834</v>
      </c>
      <c r="D107" s="11" t="s">
        <v>210</v>
      </c>
      <c r="E107" s="10" t="s">
        <v>18</v>
      </c>
      <c r="F107" s="10" t="s">
        <v>211</v>
      </c>
      <c r="G107" s="10" t="s">
        <v>25</v>
      </c>
      <c r="H107" s="10">
        <v>542</v>
      </c>
      <c r="I107" s="10"/>
      <c r="J107" s="10" t="s">
        <v>41</v>
      </c>
      <c r="K107" s="10" t="s">
        <v>32</v>
      </c>
      <c r="L107" s="10" t="s">
        <v>212</v>
      </c>
      <c r="M107" s="12">
        <v>49009627</v>
      </c>
      <c r="N107" s="10"/>
      <c r="O107" s="15" t="str">
        <f>IF(EQUIPOS_SEDE[[#This Row],[Condición/322]]=2,"🚫 Pendiente Movimiento","")</f>
        <v/>
      </c>
      <c r="P107" s="10"/>
      <c r="Q107" s="13" t="str">
        <f>IF(EQUIPOS_SEDE[[#This Row],[Concepto]]="❌ No Conforme",2,"")</f>
        <v/>
      </c>
      <c r="R107" s="13">
        <f>IF(EQUIPOS_SEDE[[#This Row],[SAP]]&gt;49000000,1,2)</f>
        <v>1</v>
      </c>
    </row>
    <row r="108" spans="1:18" s="14" customFormat="1" x14ac:dyDescent="0.3">
      <c r="A108" s="8" t="str">
        <f>IFERROR(IF(EQUIPOS_SEDE[[#This Row],[Condición/Status]]=1,"✔","🚫"),"")</f>
        <v>✔</v>
      </c>
      <c r="B108" s="9">
        <v>44735</v>
      </c>
      <c r="C108" s="10">
        <v>50015522</v>
      </c>
      <c r="D108" s="11" t="s">
        <v>213</v>
      </c>
      <c r="E108" s="10" t="s">
        <v>18</v>
      </c>
      <c r="F108" s="10" t="s">
        <v>214</v>
      </c>
      <c r="G108" s="10" t="s">
        <v>25</v>
      </c>
      <c r="H108" s="10">
        <v>542</v>
      </c>
      <c r="I108" s="10"/>
      <c r="J108" s="10" t="s">
        <v>41</v>
      </c>
      <c r="K108" s="10" t="s">
        <v>21</v>
      </c>
      <c r="L108" s="10" t="s">
        <v>215</v>
      </c>
      <c r="M108" s="12">
        <v>49009627</v>
      </c>
      <c r="N108" s="10"/>
      <c r="O108" s="10">
        <v>49009644</v>
      </c>
      <c r="P108" s="10"/>
      <c r="Q108" s="13">
        <f>IF(EQUIPOS_SEDE[[#This Row],[Concepto]]="❌ No Conforme",2,"")</f>
        <v>2</v>
      </c>
      <c r="R108" s="13">
        <f>IF(EQUIPOS_SEDE[[#This Row],[SAP]]&gt;49000000,1,2)</f>
        <v>1</v>
      </c>
    </row>
    <row r="109" spans="1:18" s="14" customFormat="1" x14ac:dyDescent="0.3">
      <c r="A109" s="8" t="str">
        <f>IFERROR(IF(EQUIPOS_SEDE[[#This Row],[Condición/Status]]=1,"✔","🚫"),"")</f>
        <v>✔</v>
      </c>
      <c r="B109" s="9">
        <v>44735</v>
      </c>
      <c r="C109" s="10">
        <v>50016207</v>
      </c>
      <c r="D109" s="11" t="s">
        <v>216</v>
      </c>
      <c r="E109" s="10" t="s">
        <v>18</v>
      </c>
      <c r="F109" s="10" t="s">
        <v>209</v>
      </c>
      <c r="G109" s="10" t="s">
        <v>25</v>
      </c>
      <c r="H109" s="10">
        <v>542</v>
      </c>
      <c r="I109" s="10"/>
      <c r="J109" s="10" t="s">
        <v>41</v>
      </c>
      <c r="K109" s="10" t="s">
        <v>32</v>
      </c>
      <c r="L109" s="10" t="s">
        <v>33</v>
      </c>
      <c r="M109" s="12">
        <v>49009627</v>
      </c>
      <c r="N109" s="10"/>
      <c r="O109" s="15" t="str">
        <f>IF(EQUIPOS_SEDE[[#This Row],[Condición/322]]=2,"🚫 Pendiente Movimiento","")</f>
        <v/>
      </c>
      <c r="P109" s="10"/>
      <c r="Q109" s="13" t="str">
        <f>IF(EQUIPOS_SEDE[[#This Row],[Concepto]]="❌ No Conforme",2,"")</f>
        <v/>
      </c>
      <c r="R109" s="13">
        <f>IF(EQUIPOS_SEDE[[#This Row],[SAP]]&gt;49000000,1,2)</f>
        <v>1</v>
      </c>
    </row>
    <row r="110" spans="1:18" s="14" customFormat="1" x14ac:dyDescent="0.3">
      <c r="A110" s="8" t="str">
        <f>IFERROR(IF(EQUIPOS_SEDE[[#This Row],[Condición/Status]]=1,"✔","🚫"),"")</f>
        <v>✔</v>
      </c>
      <c r="B110" s="9">
        <v>44735</v>
      </c>
      <c r="C110" s="10">
        <v>50016809</v>
      </c>
      <c r="D110" s="11" t="s">
        <v>217</v>
      </c>
      <c r="E110" s="10" t="s">
        <v>18</v>
      </c>
      <c r="F110" s="10" t="s">
        <v>211</v>
      </c>
      <c r="G110" s="10" t="s">
        <v>25</v>
      </c>
      <c r="H110" s="10">
        <v>542</v>
      </c>
      <c r="I110" s="10"/>
      <c r="J110" s="10" t="s">
        <v>41</v>
      </c>
      <c r="K110" s="10" t="s">
        <v>32</v>
      </c>
      <c r="L110" s="10" t="s">
        <v>33</v>
      </c>
      <c r="M110" s="12">
        <v>49009627</v>
      </c>
      <c r="N110" s="10"/>
      <c r="O110" s="15" t="str">
        <f>IF(EQUIPOS_SEDE[[#This Row],[Condición/322]]=2,"🚫 Pendiente Movimiento","")</f>
        <v/>
      </c>
      <c r="P110" s="10"/>
      <c r="Q110" s="13" t="str">
        <f>IF(EQUIPOS_SEDE[[#This Row],[Concepto]]="❌ No Conforme",2,"")</f>
        <v/>
      </c>
      <c r="R110" s="13">
        <f>IF(EQUIPOS_SEDE[[#This Row],[SAP]]&gt;49000000,1,2)</f>
        <v>1</v>
      </c>
    </row>
    <row r="111" spans="1:18" s="14" customFormat="1" x14ac:dyDescent="0.3">
      <c r="A111" s="8" t="str">
        <f>IFERROR(IF(EQUIPOS_SEDE[[#This Row],[Condición/Status]]=1,"✔","🚫"),"")</f>
        <v>✔</v>
      </c>
      <c r="B111" s="9">
        <v>44735</v>
      </c>
      <c r="C111" s="10">
        <v>50016419</v>
      </c>
      <c r="D111" s="11">
        <v>3021</v>
      </c>
      <c r="E111" s="10" t="s">
        <v>76</v>
      </c>
      <c r="F111" s="10" t="s">
        <v>218</v>
      </c>
      <c r="G111" s="10" t="s">
        <v>78</v>
      </c>
      <c r="H111" s="10">
        <v>542</v>
      </c>
      <c r="I111" s="10">
        <v>1750</v>
      </c>
      <c r="J111" s="10" t="s">
        <v>41</v>
      </c>
      <c r="K111" s="10" t="s">
        <v>32</v>
      </c>
      <c r="L111" s="10" t="s">
        <v>33</v>
      </c>
      <c r="M111" s="12">
        <v>49009628</v>
      </c>
      <c r="N111" s="10"/>
      <c r="O111" s="15" t="str">
        <f>IF(EQUIPOS_SEDE[[#This Row],[Condición/322]]=2,"🚫 Pendiente Movimiento","")</f>
        <v/>
      </c>
      <c r="P111" s="10"/>
      <c r="Q111" s="13" t="str">
        <f>IF(EQUIPOS_SEDE[[#This Row],[Concepto]]="❌ No Conforme",2,"")</f>
        <v/>
      </c>
      <c r="R111" s="13">
        <f>IF(EQUIPOS_SEDE[[#This Row],[SAP]]&gt;49000000,1,2)</f>
        <v>1</v>
      </c>
    </row>
    <row r="112" spans="1:18" s="14" customFormat="1" x14ac:dyDescent="0.3">
      <c r="A112" s="8" t="str">
        <f>IFERROR(IF(EQUIPOS_SEDE[[#This Row],[Condición/Status]]=1,"✔","🚫"),"")</f>
        <v>✔</v>
      </c>
      <c r="B112" s="9">
        <v>44735</v>
      </c>
      <c r="C112" s="10">
        <v>50015444</v>
      </c>
      <c r="D112" s="11">
        <v>2327</v>
      </c>
      <c r="E112" s="10" t="s">
        <v>76</v>
      </c>
      <c r="F112" s="10" t="s">
        <v>219</v>
      </c>
      <c r="G112" s="10" t="s">
        <v>78</v>
      </c>
      <c r="H112" s="10">
        <v>542</v>
      </c>
      <c r="I112" s="10">
        <v>1750</v>
      </c>
      <c r="J112" s="10" t="s">
        <v>41</v>
      </c>
      <c r="K112" s="10" t="s">
        <v>32</v>
      </c>
      <c r="L112" s="10" t="s">
        <v>33</v>
      </c>
      <c r="M112" s="12">
        <v>49009640</v>
      </c>
      <c r="N112" s="10"/>
      <c r="O112" s="15" t="str">
        <f>IF(EQUIPOS_SEDE[[#This Row],[Condición/322]]=2,"🚫 Pendiente Movimiento","")</f>
        <v/>
      </c>
      <c r="P112" s="10"/>
      <c r="Q112" s="13" t="str">
        <f>IF(EQUIPOS_SEDE[[#This Row],[Concepto]]="❌ No Conforme",2,"")</f>
        <v/>
      </c>
      <c r="R112" s="13">
        <f>IF(EQUIPOS_SEDE[[#This Row],[SAP]]&gt;49000000,1,2)</f>
        <v>1</v>
      </c>
    </row>
    <row r="113" spans="1:18" s="14" customFormat="1" x14ac:dyDescent="0.3">
      <c r="A113" s="8" t="str">
        <f>IFERROR(IF(EQUIPOS_SEDE[[#This Row],[Condición/Status]]=1,"✔","🚫"),"")</f>
        <v>✔</v>
      </c>
      <c r="B113" s="9">
        <v>44753</v>
      </c>
      <c r="C113" s="10">
        <v>50016361</v>
      </c>
      <c r="D113" s="11">
        <v>357228102938319</v>
      </c>
      <c r="E113" s="10" t="s">
        <v>18</v>
      </c>
      <c r="F113" s="10" t="s">
        <v>220</v>
      </c>
      <c r="G113" s="10" t="s">
        <v>25</v>
      </c>
      <c r="H113" s="10">
        <v>542</v>
      </c>
      <c r="I113" s="10">
        <v>1845</v>
      </c>
      <c r="J113" s="10"/>
      <c r="K113" s="10" t="s">
        <v>21</v>
      </c>
      <c r="L113" s="10"/>
      <c r="M113" s="12">
        <v>49010336</v>
      </c>
      <c r="N113" s="10"/>
      <c r="O113" s="10">
        <v>49010337</v>
      </c>
      <c r="P113" s="10"/>
      <c r="Q113" s="13">
        <f>IF(EQUIPOS_SEDE[[#This Row],[Concepto]]="❌ No Conforme",2,"")</f>
        <v>2</v>
      </c>
      <c r="R113" s="13">
        <f>IF(EQUIPOS_SEDE[[#This Row],[SAP]]&gt;49000000,1,2)</f>
        <v>1</v>
      </c>
    </row>
    <row r="114" spans="1:18" s="14" customFormat="1" x14ac:dyDescent="0.3">
      <c r="A114" s="8" t="str">
        <f>IFERROR(IF(EQUIPOS_SEDE[[#This Row],[Condición/Status]]=1,"✔","🚫"),"")</f>
        <v>✔</v>
      </c>
      <c r="B114" s="9">
        <v>44763</v>
      </c>
      <c r="C114" s="10">
        <v>50014995</v>
      </c>
      <c r="D114" s="11" t="s">
        <v>93</v>
      </c>
      <c r="E114" s="10" t="s">
        <v>18</v>
      </c>
      <c r="F114" s="10" t="s">
        <v>221</v>
      </c>
      <c r="G114" s="10" t="s">
        <v>25</v>
      </c>
      <c r="H114" s="10">
        <v>541</v>
      </c>
      <c r="I114" s="10"/>
      <c r="J114" s="10"/>
      <c r="K114" s="10" t="s">
        <v>21</v>
      </c>
      <c r="L114" s="10" t="s">
        <v>222</v>
      </c>
      <c r="M114" s="12">
        <v>49011207</v>
      </c>
      <c r="N114" s="10"/>
      <c r="O114" s="15">
        <v>49011848</v>
      </c>
      <c r="P114" s="10"/>
      <c r="Q114" s="13">
        <f>IF(EQUIPOS_SEDE[[#This Row],[Concepto]]="❌ No Conforme",2,"")</f>
        <v>2</v>
      </c>
      <c r="R114" s="13">
        <f>IF(EQUIPOS_SEDE[[#This Row],[SAP]]&gt;49000000,1,2)</f>
        <v>1</v>
      </c>
    </row>
    <row r="115" spans="1:18" s="14" customFormat="1" x14ac:dyDescent="0.3">
      <c r="A115" s="8" t="str">
        <f>IFERROR(IF(EQUIPOS_SEDE[[#This Row],[Condición/Status]]=1,"✔","🚫"),"")</f>
        <v>✔</v>
      </c>
      <c r="B115" s="9">
        <v>44763</v>
      </c>
      <c r="C115" s="10">
        <v>50016019</v>
      </c>
      <c r="D115" s="11" t="s">
        <v>223</v>
      </c>
      <c r="E115" s="10" t="s">
        <v>18</v>
      </c>
      <c r="F115" s="10" t="s">
        <v>97</v>
      </c>
      <c r="G115" s="10" t="s">
        <v>40</v>
      </c>
      <c r="H115" s="10">
        <v>541</v>
      </c>
      <c r="I115" s="10"/>
      <c r="J115" s="10"/>
      <c r="K115" s="10" t="s">
        <v>21</v>
      </c>
      <c r="L115" s="10" t="s">
        <v>222</v>
      </c>
      <c r="M115" s="12">
        <v>49011207</v>
      </c>
      <c r="N115" s="10"/>
      <c r="O115" s="15">
        <v>49011848</v>
      </c>
      <c r="P115" s="10"/>
      <c r="Q115" s="13">
        <f>IF(EQUIPOS_SEDE[[#This Row],[Concepto]]="❌ No Conforme",2,"")</f>
        <v>2</v>
      </c>
      <c r="R115" s="13">
        <f>IF(EQUIPOS_SEDE[[#This Row],[SAP]]&gt;49000000,1,2)</f>
        <v>1</v>
      </c>
    </row>
    <row r="116" spans="1:18" s="14" customFormat="1" x14ac:dyDescent="0.3">
      <c r="A116" s="8" t="str">
        <f>IFERROR(IF(EQUIPOS_SEDE[[#This Row],[Condición/Status]]=1,"✔","🚫"),"")</f>
        <v>✔</v>
      </c>
      <c r="B116" s="9">
        <v>44763</v>
      </c>
      <c r="C116" s="10">
        <v>50014995</v>
      </c>
      <c r="D116" s="11" t="s">
        <v>224</v>
      </c>
      <c r="E116" s="10" t="s">
        <v>18</v>
      </c>
      <c r="F116" s="10" t="s">
        <v>221</v>
      </c>
      <c r="G116" s="10" t="s">
        <v>25</v>
      </c>
      <c r="H116" s="10">
        <v>541</v>
      </c>
      <c r="I116" s="10"/>
      <c r="J116" s="10"/>
      <c r="K116" s="10" t="s">
        <v>21</v>
      </c>
      <c r="L116" s="10" t="s">
        <v>222</v>
      </c>
      <c r="M116" s="12">
        <v>49011207</v>
      </c>
      <c r="N116" s="10"/>
      <c r="O116" s="15">
        <v>49011848</v>
      </c>
      <c r="P116" s="10"/>
      <c r="Q116" s="13">
        <f>IF(EQUIPOS_SEDE[[#This Row],[Concepto]]="❌ No Conforme",2,"")</f>
        <v>2</v>
      </c>
      <c r="R116" s="13">
        <f>IF(EQUIPOS_SEDE[[#This Row],[SAP]]&gt;49000000,1,2)</f>
        <v>1</v>
      </c>
    </row>
    <row r="117" spans="1:18" s="14" customFormat="1" x14ac:dyDescent="0.3">
      <c r="A117" s="8" t="str">
        <f>IFERROR(IF(EQUIPOS_SEDE[[#This Row],[Condición/Status]]=1,"✔","🚫"),"")</f>
        <v>✔</v>
      </c>
      <c r="B117" s="9">
        <v>44763</v>
      </c>
      <c r="C117" s="10">
        <v>50017024</v>
      </c>
      <c r="D117" s="11">
        <v>3333</v>
      </c>
      <c r="E117" s="10" t="s">
        <v>76</v>
      </c>
      <c r="F117" s="10" t="s">
        <v>225</v>
      </c>
      <c r="G117" s="10" t="s">
        <v>78</v>
      </c>
      <c r="H117" s="10">
        <v>541</v>
      </c>
      <c r="I117" s="10"/>
      <c r="J117" s="10"/>
      <c r="K117" s="10" t="s">
        <v>32</v>
      </c>
      <c r="L117" s="10"/>
      <c r="M117" s="12">
        <v>49011234</v>
      </c>
      <c r="N117" s="10"/>
      <c r="O117" s="15" t="str">
        <f>IF(EQUIPOS_SEDE[[#This Row],[Condición/322]]=2,"🚫 Pendiente Movimiento","")</f>
        <v/>
      </c>
      <c r="P117" s="10"/>
      <c r="Q117" s="13" t="str">
        <f>IF(EQUIPOS_SEDE[[#This Row],[Concepto]]="❌ No Conforme",2,"")</f>
        <v/>
      </c>
      <c r="R117" s="13">
        <f>IF(EQUIPOS_SEDE[[#This Row],[SAP]]&gt;49000000,1,2)</f>
        <v>1</v>
      </c>
    </row>
    <row r="118" spans="1:18" s="14" customFormat="1" x14ac:dyDescent="0.3">
      <c r="A118" s="8" t="str">
        <f>IFERROR(IF(EQUIPOS_SEDE[[#This Row],[Condición/Status]]=1,"✔","🚫"),"")</f>
        <v>✔</v>
      </c>
      <c r="B118" s="9">
        <v>44763</v>
      </c>
      <c r="C118" s="10">
        <v>50016207</v>
      </c>
      <c r="D118" s="11">
        <v>2754</v>
      </c>
      <c r="E118" s="10" t="s">
        <v>76</v>
      </c>
      <c r="F118" s="10" t="s">
        <v>226</v>
      </c>
      <c r="G118" s="10" t="s">
        <v>78</v>
      </c>
      <c r="H118" s="10">
        <v>541</v>
      </c>
      <c r="I118" s="10"/>
      <c r="J118" s="10"/>
      <c r="K118" s="10" t="s">
        <v>32</v>
      </c>
      <c r="L118" s="10"/>
      <c r="M118" s="12">
        <v>49011239</v>
      </c>
      <c r="N118" s="10"/>
      <c r="O118" s="15" t="str">
        <f>IF(EQUIPOS_SEDE[[#This Row],[Condición/322]]=2,"🚫 Pendiente Movimiento","")</f>
        <v/>
      </c>
      <c r="P118" s="10"/>
      <c r="Q118" s="13" t="str">
        <f>IF(EQUIPOS_SEDE[[#This Row],[Concepto]]="❌ No Conforme",2,"")</f>
        <v/>
      </c>
      <c r="R118" s="13">
        <f>IF(EQUIPOS_SEDE[[#This Row],[SAP]]&gt;49000000,1,2)</f>
        <v>1</v>
      </c>
    </row>
    <row r="119" spans="1:18" s="14" customFormat="1" x14ac:dyDescent="0.3">
      <c r="A119" s="8" t="str">
        <f>IFERROR(IF(EQUIPOS_SEDE[[#This Row],[Condición/Status]]=1,"✔","🚫"),"")</f>
        <v>✔</v>
      </c>
      <c r="B119" s="9">
        <v>44763</v>
      </c>
      <c r="C119" s="10">
        <v>50016207</v>
      </c>
      <c r="D119" s="11">
        <v>2756</v>
      </c>
      <c r="E119" s="10" t="s">
        <v>76</v>
      </c>
      <c r="F119" s="10" t="s">
        <v>227</v>
      </c>
      <c r="G119" s="10" t="s">
        <v>78</v>
      </c>
      <c r="H119" s="10">
        <v>541</v>
      </c>
      <c r="I119" s="10"/>
      <c r="J119" s="10"/>
      <c r="K119" s="10" t="s">
        <v>32</v>
      </c>
      <c r="L119" s="10"/>
      <c r="M119" s="12">
        <v>49011240</v>
      </c>
      <c r="N119" s="10"/>
      <c r="O119" s="15" t="str">
        <f>IF(EQUIPOS_SEDE[[#This Row],[Condición/322]]=2,"🚫 Pendiente Movimiento","")</f>
        <v/>
      </c>
      <c r="P119" s="10"/>
      <c r="Q119" s="13" t="str">
        <f>IF(EQUIPOS_SEDE[[#This Row],[Concepto]]="❌ No Conforme",2,"")</f>
        <v/>
      </c>
      <c r="R119" s="13">
        <f>IF(EQUIPOS_SEDE[[#This Row],[SAP]]&gt;49000000,1,2)</f>
        <v>1</v>
      </c>
    </row>
    <row r="120" spans="1:18" s="14" customFormat="1" x14ac:dyDescent="0.3">
      <c r="A120" s="8" t="str">
        <f>IFERROR(IF(EQUIPOS_SEDE[[#This Row],[Condición/Status]]=1,"✔","🚫"),"")</f>
        <v>✔</v>
      </c>
      <c r="B120" s="9">
        <v>44763</v>
      </c>
      <c r="C120" s="10">
        <v>50016207</v>
      </c>
      <c r="D120" s="11">
        <v>2816</v>
      </c>
      <c r="E120" s="10" t="s">
        <v>76</v>
      </c>
      <c r="F120" s="10" t="s">
        <v>228</v>
      </c>
      <c r="G120" s="10" t="s">
        <v>78</v>
      </c>
      <c r="H120" s="10">
        <v>541</v>
      </c>
      <c r="I120" s="10"/>
      <c r="J120" s="10"/>
      <c r="K120" s="10" t="s">
        <v>32</v>
      </c>
      <c r="L120" s="10"/>
      <c r="M120" s="12">
        <v>49011241</v>
      </c>
      <c r="N120" s="10"/>
      <c r="O120" s="15" t="str">
        <f>IF(EQUIPOS_SEDE[[#This Row],[Condición/322]]=2,"🚫 Pendiente Movimiento","")</f>
        <v/>
      </c>
      <c r="P120" s="10"/>
      <c r="Q120" s="13" t="str">
        <f>IF(EQUIPOS_SEDE[[#This Row],[Concepto]]="❌ No Conforme",2,"")</f>
        <v/>
      </c>
      <c r="R120" s="13">
        <f>IF(EQUIPOS_SEDE[[#This Row],[SAP]]&gt;49000000,1,2)</f>
        <v>1</v>
      </c>
    </row>
    <row r="121" spans="1:18" s="14" customFormat="1" x14ac:dyDescent="0.3">
      <c r="A121" s="8" t="str">
        <f>IFERROR(IF(EQUIPOS_SEDE[[#This Row],[Condición/Status]]=1,"✔","🚫"),"")</f>
        <v>✔</v>
      </c>
      <c r="B121" s="9">
        <v>44763</v>
      </c>
      <c r="C121" s="10">
        <v>50016207</v>
      </c>
      <c r="D121" s="11">
        <v>2780</v>
      </c>
      <c r="E121" s="10" t="s">
        <v>76</v>
      </c>
      <c r="F121" s="10" t="s">
        <v>229</v>
      </c>
      <c r="G121" s="10" t="s">
        <v>78</v>
      </c>
      <c r="H121" s="10">
        <v>541</v>
      </c>
      <c r="I121" s="10"/>
      <c r="J121" s="10"/>
      <c r="K121" s="10" t="s">
        <v>32</v>
      </c>
      <c r="L121" s="10"/>
      <c r="M121" s="12">
        <v>49011243</v>
      </c>
      <c r="N121" s="10"/>
      <c r="O121" s="15" t="str">
        <f>IF(EQUIPOS_SEDE[[#This Row],[Condición/322]]=2,"🚫 Pendiente Movimiento","")</f>
        <v/>
      </c>
      <c r="P121" s="10"/>
      <c r="Q121" s="13" t="str">
        <f>IF(EQUIPOS_SEDE[[#This Row],[Concepto]]="❌ No Conforme",2,"")</f>
        <v/>
      </c>
      <c r="R121" s="13">
        <f>IF(EQUIPOS_SEDE[[#This Row],[SAP]]&gt;49000000,1,2)</f>
        <v>1</v>
      </c>
    </row>
    <row r="122" spans="1:18" s="14" customFormat="1" x14ac:dyDescent="0.3">
      <c r="A122" s="8" t="str">
        <f>IFERROR(IF(EQUIPOS_SEDE[[#This Row],[Condición/Status]]=1,"✔","🚫"),"")</f>
        <v>✔</v>
      </c>
      <c r="B122" s="9">
        <v>44763</v>
      </c>
      <c r="C122" s="10">
        <v>50016834</v>
      </c>
      <c r="D122" s="11">
        <v>3420</v>
      </c>
      <c r="E122" s="10" t="s">
        <v>76</v>
      </c>
      <c r="F122" s="10" t="s">
        <v>230</v>
      </c>
      <c r="G122" s="10" t="s">
        <v>78</v>
      </c>
      <c r="H122" s="10">
        <v>541</v>
      </c>
      <c r="I122" s="10"/>
      <c r="J122" s="10"/>
      <c r="K122" s="10" t="s">
        <v>32</v>
      </c>
      <c r="L122" s="10"/>
      <c r="M122" s="12">
        <v>49011244</v>
      </c>
      <c r="N122" s="10"/>
      <c r="O122" s="15" t="str">
        <f>IF(EQUIPOS_SEDE[[#This Row],[Condición/322]]=2,"🚫 Pendiente Movimiento","")</f>
        <v/>
      </c>
      <c r="P122" s="10"/>
      <c r="Q122" s="13" t="str">
        <f>IF(EQUIPOS_SEDE[[#This Row],[Concepto]]="❌ No Conforme",2,"")</f>
        <v/>
      </c>
      <c r="R122" s="13">
        <f>IF(EQUIPOS_SEDE[[#This Row],[SAP]]&gt;49000000,1,2)</f>
        <v>1</v>
      </c>
    </row>
    <row r="123" spans="1:18" s="14" customFormat="1" x14ac:dyDescent="0.3">
      <c r="A123" s="8" t="str">
        <f>IFERROR(IF(EQUIPOS_SEDE[[#This Row],[Condición/Status]]=1,"✔","🚫"),"")</f>
        <v>✔</v>
      </c>
      <c r="B123" s="9">
        <v>44763</v>
      </c>
      <c r="C123" s="10">
        <v>50016207</v>
      </c>
      <c r="D123" s="11">
        <v>2840</v>
      </c>
      <c r="E123" s="10" t="s">
        <v>76</v>
      </c>
      <c r="F123" s="10" t="s">
        <v>231</v>
      </c>
      <c r="G123" s="10" t="s">
        <v>78</v>
      </c>
      <c r="H123" s="10">
        <v>541</v>
      </c>
      <c r="I123" s="10"/>
      <c r="J123" s="10"/>
      <c r="K123" s="10" t="s">
        <v>32</v>
      </c>
      <c r="L123" s="10"/>
      <c r="M123" s="12">
        <v>49011245</v>
      </c>
      <c r="N123" s="10"/>
      <c r="O123" s="15" t="str">
        <f>IF(EQUIPOS_SEDE[[#This Row],[Condición/322]]=2,"🚫 Pendiente Movimiento","")</f>
        <v/>
      </c>
      <c r="P123" s="10"/>
      <c r="Q123" s="13" t="str">
        <f>IF(EQUIPOS_SEDE[[#This Row],[Concepto]]="❌ No Conforme",2,"")</f>
        <v/>
      </c>
      <c r="R123" s="13">
        <f>IF(EQUIPOS_SEDE[[#This Row],[SAP]]&gt;49000000,1,2)</f>
        <v>1</v>
      </c>
    </row>
    <row r="124" spans="1:18" s="14" customFormat="1" x14ac:dyDescent="0.3">
      <c r="A124" s="8" t="str">
        <f>IFERROR(IF(EQUIPOS_SEDE[[#This Row],[Condición/Status]]=1,"✔","🚫"),"")</f>
        <v>✔</v>
      </c>
      <c r="B124" s="9">
        <v>44763</v>
      </c>
      <c r="C124" s="10">
        <v>50017044</v>
      </c>
      <c r="D124" s="11">
        <v>3379</v>
      </c>
      <c r="E124" s="10" t="s">
        <v>76</v>
      </c>
      <c r="F124" s="10" t="s">
        <v>189</v>
      </c>
      <c r="G124" s="10" t="s">
        <v>78</v>
      </c>
      <c r="H124" s="10">
        <v>541</v>
      </c>
      <c r="I124" s="10"/>
      <c r="J124" s="10"/>
      <c r="K124" s="10" t="s">
        <v>32</v>
      </c>
      <c r="L124" s="10"/>
      <c r="M124" s="12">
        <v>49011248</v>
      </c>
      <c r="N124" s="10"/>
      <c r="O124" s="15" t="str">
        <f>IF(EQUIPOS_SEDE[[#This Row],[Condición/322]]=2,"🚫 Pendiente Movimiento","")</f>
        <v/>
      </c>
      <c r="P124" s="10"/>
      <c r="Q124" s="13" t="str">
        <f>IF(EQUIPOS_SEDE[[#This Row],[Concepto]]="❌ No Conforme",2,"")</f>
        <v/>
      </c>
      <c r="R124" s="13">
        <f>IF(EQUIPOS_SEDE[[#This Row],[SAP]]&gt;49000000,1,2)</f>
        <v>1</v>
      </c>
    </row>
    <row r="125" spans="1:18" s="14" customFormat="1" x14ac:dyDescent="0.3">
      <c r="A125" s="8" t="str">
        <f>IFERROR(IF(EQUIPOS_SEDE[[#This Row],[Condición/Status]]=1,"✔","🚫"),"")</f>
        <v>✔</v>
      </c>
      <c r="B125" s="9">
        <v>44763</v>
      </c>
      <c r="C125" s="10">
        <v>50014719</v>
      </c>
      <c r="D125" s="11" t="s">
        <v>232</v>
      </c>
      <c r="E125" s="10" t="s">
        <v>76</v>
      </c>
      <c r="F125" s="10" t="s">
        <v>233</v>
      </c>
      <c r="G125" s="10" t="s">
        <v>78</v>
      </c>
      <c r="H125" s="10">
        <v>541</v>
      </c>
      <c r="I125" s="10"/>
      <c r="J125" s="10"/>
      <c r="K125" s="10" t="s">
        <v>32</v>
      </c>
      <c r="L125" s="10"/>
      <c r="M125" s="12">
        <v>49011249</v>
      </c>
      <c r="N125" s="10"/>
      <c r="O125" s="15" t="str">
        <f>IF(EQUIPOS_SEDE[[#This Row],[Condición/322]]=2,"🚫 Pendiente Movimiento","")</f>
        <v/>
      </c>
      <c r="P125" s="10"/>
      <c r="Q125" s="13" t="str">
        <f>IF(EQUIPOS_SEDE[[#This Row],[Concepto]]="❌ No Conforme",2,"")</f>
        <v/>
      </c>
      <c r="R125" s="13">
        <f>IF(EQUIPOS_SEDE[[#This Row],[SAP]]&gt;49000000,1,2)</f>
        <v>1</v>
      </c>
    </row>
    <row r="126" spans="1:18" s="14" customFormat="1" x14ac:dyDescent="0.3">
      <c r="A126" s="8" t="str">
        <f>IFERROR(IF(EQUIPOS_SEDE[[#This Row],[Condición/Status]]=1,"✔","🚫"),"")</f>
        <v>✔</v>
      </c>
      <c r="B126" s="9">
        <v>44763</v>
      </c>
      <c r="C126" s="10">
        <v>50016028</v>
      </c>
      <c r="D126" s="11">
        <v>2586</v>
      </c>
      <c r="E126" s="10" t="s">
        <v>76</v>
      </c>
      <c r="F126" s="10" t="s">
        <v>234</v>
      </c>
      <c r="G126" s="10" t="s">
        <v>78</v>
      </c>
      <c r="H126" s="10">
        <v>541</v>
      </c>
      <c r="I126" s="10"/>
      <c r="J126" s="10"/>
      <c r="K126" s="10" t="s">
        <v>32</v>
      </c>
      <c r="L126" s="10"/>
      <c r="M126" s="12">
        <v>49011251</v>
      </c>
      <c r="N126" s="10"/>
      <c r="O126" s="15" t="str">
        <f>IF(EQUIPOS_SEDE[[#This Row],[Condición/322]]=2,"🚫 Pendiente Movimiento","")</f>
        <v/>
      </c>
      <c r="P126" s="10"/>
      <c r="Q126" s="13" t="str">
        <f>IF(EQUIPOS_SEDE[[#This Row],[Concepto]]="❌ No Conforme",2,"")</f>
        <v/>
      </c>
      <c r="R126" s="13">
        <f>IF(EQUIPOS_SEDE[[#This Row],[SAP]]&gt;49000000,1,2)</f>
        <v>1</v>
      </c>
    </row>
    <row r="127" spans="1:18" s="14" customFormat="1" x14ac:dyDescent="0.3">
      <c r="A127" s="8" t="str">
        <f>IFERROR(IF(EQUIPOS_SEDE[[#This Row],[Condición/Status]]=1,"✔","🚫"),"")</f>
        <v>✔</v>
      </c>
      <c r="B127" s="9">
        <v>44763</v>
      </c>
      <c r="C127" s="10">
        <v>50016028</v>
      </c>
      <c r="D127" s="11">
        <v>2581</v>
      </c>
      <c r="E127" s="10" t="s">
        <v>76</v>
      </c>
      <c r="F127" s="10" t="s">
        <v>235</v>
      </c>
      <c r="G127" s="10" t="s">
        <v>78</v>
      </c>
      <c r="H127" s="10">
        <v>541</v>
      </c>
      <c r="I127" s="10"/>
      <c r="J127" s="10"/>
      <c r="K127" s="10" t="s">
        <v>32</v>
      </c>
      <c r="L127" s="10"/>
      <c r="M127" s="12">
        <v>49011254</v>
      </c>
      <c r="N127" s="10"/>
      <c r="O127" s="15" t="str">
        <f>IF(EQUIPOS_SEDE[[#This Row],[Condición/322]]=2,"🚫 Pendiente Movimiento","")</f>
        <v/>
      </c>
      <c r="P127" s="10"/>
      <c r="Q127" s="13" t="str">
        <f>IF(EQUIPOS_SEDE[[#This Row],[Concepto]]="❌ No Conforme",2,"")</f>
        <v/>
      </c>
      <c r="R127" s="13">
        <f>IF(EQUIPOS_SEDE[[#This Row],[SAP]]&gt;49000000,1,2)</f>
        <v>1</v>
      </c>
    </row>
    <row r="128" spans="1:18" s="14" customFormat="1" x14ac:dyDescent="0.3">
      <c r="A128" s="8" t="str">
        <f>IFERROR(IF(EQUIPOS_SEDE[[#This Row],[Condición/Status]]=1,"✔","🚫"),"")</f>
        <v>✔</v>
      </c>
      <c r="B128" s="9">
        <v>44763</v>
      </c>
      <c r="C128" s="10">
        <v>50016419</v>
      </c>
      <c r="D128" s="11">
        <v>2975</v>
      </c>
      <c r="E128" s="10" t="s">
        <v>76</v>
      </c>
      <c r="F128" s="10" t="s">
        <v>228</v>
      </c>
      <c r="G128" s="10" t="s">
        <v>78</v>
      </c>
      <c r="H128" s="10">
        <v>541</v>
      </c>
      <c r="I128" s="10"/>
      <c r="J128" s="10"/>
      <c r="K128" s="10" t="s">
        <v>32</v>
      </c>
      <c r="L128" s="10"/>
      <c r="M128" s="12">
        <v>49011255</v>
      </c>
      <c r="N128" s="10"/>
      <c r="O128" s="15" t="str">
        <f>IF(EQUIPOS_SEDE[[#This Row],[Condición/322]]=2,"🚫 Pendiente Movimiento","")</f>
        <v/>
      </c>
      <c r="P128" s="10"/>
      <c r="Q128" s="13" t="str">
        <f>IF(EQUIPOS_SEDE[[#This Row],[Concepto]]="❌ No Conforme",2,"")</f>
        <v/>
      </c>
      <c r="R128" s="13">
        <f>IF(EQUIPOS_SEDE[[#This Row],[SAP]]&gt;49000000,1,2)</f>
        <v>1</v>
      </c>
    </row>
    <row r="129" spans="1:18" s="14" customFormat="1" x14ac:dyDescent="0.3">
      <c r="A129" s="8" t="str">
        <f>IFERROR(IF(EQUIPOS_SEDE[[#This Row],[Condición/Status]]=1,"✔","🚫"),"")</f>
        <v>✔</v>
      </c>
      <c r="B129" s="9">
        <v>44763</v>
      </c>
      <c r="C129" s="10">
        <v>50016419</v>
      </c>
      <c r="D129" s="11">
        <v>2989</v>
      </c>
      <c r="E129" s="10" t="s">
        <v>76</v>
      </c>
      <c r="F129" s="10" t="s">
        <v>231</v>
      </c>
      <c r="G129" s="10" t="s">
        <v>78</v>
      </c>
      <c r="H129" s="10">
        <v>541</v>
      </c>
      <c r="I129" s="10"/>
      <c r="J129" s="10"/>
      <c r="K129" s="10" t="s">
        <v>32</v>
      </c>
      <c r="L129" s="10"/>
      <c r="M129" s="12">
        <v>49011257</v>
      </c>
      <c r="N129" s="10"/>
      <c r="O129" s="15" t="str">
        <f>IF(EQUIPOS_SEDE[[#This Row],[Condición/322]]=2,"🚫 Pendiente Movimiento","")</f>
        <v/>
      </c>
      <c r="P129" s="10"/>
      <c r="Q129" s="13" t="str">
        <f>IF(EQUIPOS_SEDE[[#This Row],[Concepto]]="❌ No Conforme",2,"")</f>
        <v/>
      </c>
      <c r="R129" s="13">
        <f>IF(EQUIPOS_SEDE[[#This Row],[SAP]]&gt;49000000,1,2)</f>
        <v>1</v>
      </c>
    </row>
    <row r="130" spans="1:18" s="14" customFormat="1" x14ac:dyDescent="0.3">
      <c r="A130" s="8" t="str">
        <f>IFERROR(IF(EQUIPOS_SEDE[[#This Row],[Condición/Status]]=1,"✔","🚫"),"")</f>
        <v>✔</v>
      </c>
      <c r="B130" s="9">
        <v>44763</v>
      </c>
      <c r="C130" s="10">
        <v>50014719</v>
      </c>
      <c r="D130" s="11" t="s">
        <v>236</v>
      </c>
      <c r="E130" s="10" t="s">
        <v>76</v>
      </c>
      <c r="F130" s="10" t="s">
        <v>237</v>
      </c>
      <c r="G130" s="10" t="s">
        <v>78</v>
      </c>
      <c r="H130" s="10">
        <v>541</v>
      </c>
      <c r="I130" s="10"/>
      <c r="J130" s="10"/>
      <c r="K130" s="10" t="s">
        <v>32</v>
      </c>
      <c r="L130" s="10"/>
      <c r="M130" s="12">
        <v>49011258</v>
      </c>
      <c r="N130" s="10"/>
      <c r="O130" s="15" t="str">
        <f>IF(EQUIPOS_SEDE[[#This Row],[Condición/322]]=2,"🚫 Pendiente Movimiento","")</f>
        <v/>
      </c>
      <c r="P130" s="10"/>
      <c r="Q130" s="13" t="str">
        <f>IF(EQUIPOS_SEDE[[#This Row],[Concepto]]="❌ No Conforme",2,"")</f>
        <v/>
      </c>
      <c r="R130" s="13">
        <f>IF(EQUIPOS_SEDE[[#This Row],[SAP]]&gt;49000000,1,2)</f>
        <v>1</v>
      </c>
    </row>
    <row r="131" spans="1:18" s="14" customFormat="1" x14ac:dyDescent="0.3">
      <c r="A131" s="8" t="str">
        <f>IFERROR(IF(EQUIPOS_SEDE[[#This Row],[Condición/Status]]=1,"✔","🚫"),"")</f>
        <v>✔</v>
      </c>
      <c r="B131" s="9">
        <v>44763</v>
      </c>
      <c r="C131" s="10">
        <v>50016419</v>
      </c>
      <c r="D131" s="11">
        <v>3050</v>
      </c>
      <c r="E131" s="10" t="s">
        <v>76</v>
      </c>
      <c r="F131" s="10" t="s">
        <v>229</v>
      </c>
      <c r="G131" s="10" t="s">
        <v>78</v>
      </c>
      <c r="H131" s="10">
        <v>541</v>
      </c>
      <c r="I131" s="10"/>
      <c r="J131" s="10"/>
      <c r="K131" s="10" t="s">
        <v>32</v>
      </c>
      <c r="L131" s="10"/>
      <c r="M131" s="12">
        <v>49011259</v>
      </c>
      <c r="N131" s="10"/>
      <c r="O131" s="15" t="str">
        <f>IF(EQUIPOS_SEDE[[#This Row],[Condición/322]]=2,"🚫 Pendiente Movimiento","")</f>
        <v/>
      </c>
      <c r="P131" s="10"/>
      <c r="Q131" s="13" t="str">
        <f>IF(EQUIPOS_SEDE[[#This Row],[Concepto]]="❌ No Conforme",2,"")</f>
        <v/>
      </c>
      <c r="R131" s="13">
        <f>IF(EQUIPOS_SEDE[[#This Row],[SAP]]&gt;49000000,1,2)</f>
        <v>1</v>
      </c>
    </row>
    <row r="132" spans="1:18" s="14" customFormat="1" x14ac:dyDescent="0.3">
      <c r="A132" s="8" t="str">
        <f>IFERROR(IF(EQUIPOS_SEDE[[#This Row],[Condición/Status]]=1,"✔","🚫"),"")</f>
        <v>✔</v>
      </c>
      <c r="B132" s="9">
        <v>44763</v>
      </c>
      <c r="C132" s="10">
        <v>50017043</v>
      </c>
      <c r="D132" s="11">
        <v>3375</v>
      </c>
      <c r="E132" s="10" t="s">
        <v>76</v>
      </c>
      <c r="F132" s="10" t="s">
        <v>238</v>
      </c>
      <c r="G132" s="10" t="s">
        <v>78</v>
      </c>
      <c r="H132" s="10">
        <v>541</v>
      </c>
      <c r="I132" s="10"/>
      <c r="J132" s="10"/>
      <c r="K132" s="10" t="s">
        <v>32</v>
      </c>
      <c r="L132" s="10" t="s">
        <v>239</v>
      </c>
      <c r="M132" s="12">
        <v>49011261</v>
      </c>
      <c r="N132" s="10"/>
      <c r="O132" s="15" t="str">
        <f>IF(EQUIPOS_SEDE[[#This Row],[Condición/322]]=2,"🚫 Pendiente Movimiento","")</f>
        <v/>
      </c>
      <c r="P132" s="10"/>
      <c r="Q132" s="13" t="str">
        <f>IF(EQUIPOS_SEDE[[#This Row],[Concepto]]="❌ No Conforme",2,"")</f>
        <v/>
      </c>
      <c r="R132" s="13">
        <f>IF(EQUIPOS_SEDE[[#This Row],[SAP]]&gt;49000000,1,2)</f>
        <v>1</v>
      </c>
    </row>
    <row r="133" spans="1:18" s="14" customFormat="1" x14ac:dyDescent="0.3">
      <c r="A133" s="8" t="str">
        <f>IFERROR(IF(EQUIPOS_SEDE[[#This Row],[Condición/Status]]=1,"✔","🚫"),"")</f>
        <v>✔</v>
      </c>
      <c r="B133" s="9">
        <v>44763</v>
      </c>
      <c r="C133" s="10">
        <v>50016546</v>
      </c>
      <c r="D133" s="11">
        <v>352921118320002</v>
      </c>
      <c r="E133" s="10" t="s">
        <v>18</v>
      </c>
      <c r="F133" s="10" t="s">
        <v>240</v>
      </c>
      <c r="G133" s="10" t="s">
        <v>25</v>
      </c>
      <c r="H133" s="10">
        <v>541</v>
      </c>
      <c r="I133" s="10"/>
      <c r="J133" s="10"/>
      <c r="K133" s="10" t="s">
        <v>32</v>
      </c>
      <c r="L133" s="10" t="s">
        <v>241</v>
      </c>
      <c r="M133" s="12">
        <v>49011207</v>
      </c>
      <c r="N133" s="10"/>
      <c r="O133" s="15" t="str">
        <f>IF(EQUIPOS_SEDE[[#This Row],[Condición/322]]=2,"🚫 Pendiente Movimiento","")</f>
        <v/>
      </c>
      <c r="P133" s="10"/>
      <c r="Q133" s="13" t="str">
        <f>IF(EQUIPOS_SEDE[[#This Row],[Concepto]]="❌ No Conforme",2,"")</f>
        <v/>
      </c>
      <c r="R133" s="13">
        <f>IF(EQUIPOS_SEDE[[#This Row],[SAP]]&gt;49000000,1,2)</f>
        <v>1</v>
      </c>
    </row>
    <row r="134" spans="1:18" s="14" customFormat="1" x14ac:dyDescent="0.3">
      <c r="A134" s="8" t="str">
        <f>IFERROR(IF(EQUIPOS_SEDE[[#This Row],[Condición/Status]]=1,"✔","🚫"),"")</f>
        <v>✔</v>
      </c>
      <c r="B134" s="9">
        <v>44763</v>
      </c>
      <c r="C134" s="10">
        <v>50015518</v>
      </c>
      <c r="D134" s="11">
        <v>352989093396792</v>
      </c>
      <c r="E134" s="10" t="s">
        <v>18</v>
      </c>
      <c r="F134" s="10" t="s">
        <v>240</v>
      </c>
      <c r="G134" s="10" t="s">
        <v>25</v>
      </c>
      <c r="H134" s="10">
        <v>541</v>
      </c>
      <c r="I134" s="10"/>
      <c r="J134" s="10"/>
      <c r="K134" s="10" t="s">
        <v>32</v>
      </c>
      <c r="L134" s="10" t="s">
        <v>241</v>
      </c>
      <c r="M134" s="12">
        <v>49011207</v>
      </c>
      <c r="N134" s="10"/>
      <c r="O134" s="15" t="str">
        <f>IF(EQUIPOS_SEDE[[#This Row],[Condición/322]]=2,"🚫 Pendiente Movimiento","")</f>
        <v/>
      </c>
      <c r="P134" s="10"/>
      <c r="Q134" s="13" t="str">
        <f>IF(EQUIPOS_SEDE[[#This Row],[Concepto]]="❌ No Conforme",2,"")</f>
        <v/>
      </c>
      <c r="R134" s="13">
        <f>IF(EQUIPOS_SEDE[[#This Row],[SAP]]&gt;49000000,1,2)</f>
        <v>1</v>
      </c>
    </row>
    <row r="135" spans="1:18" s="14" customFormat="1" x14ac:dyDescent="0.3">
      <c r="A135" s="8" t="str">
        <f>IFERROR(IF(EQUIPOS_SEDE[[#This Row],[Condición/Status]]=1,"✔","🚫"),"")</f>
        <v>✔</v>
      </c>
      <c r="B135" s="9">
        <v>44763</v>
      </c>
      <c r="C135" s="10">
        <v>50014719</v>
      </c>
      <c r="D135" s="11" t="s">
        <v>242</v>
      </c>
      <c r="E135" s="10" t="s">
        <v>18</v>
      </c>
      <c r="F135" s="10" t="s">
        <v>243</v>
      </c>
      <c r="G135" s="10" t="s">
        <v>25</v>
      </c>
      <c r="H135" s="10">
        <v>541</v>
      </c>
      <c r="I135" s="10"/>
      <c r="J135" s="10"/>
      <c r="K135" s="10" t="s">
        <v>32</v>
      </c>
      <c r="L135" s="10"/>
      <c r="M135" s="12">
        <v>49011264</v>
      </c>
      <c r="N135" s="10"/>
      <c r="O135" s="15" t="str">
        <f>IF(EQUIPOS_SEDE[[#This Row],[Condición/322]]=2,"🚫 Pendiente Movimiento","")</f>
        <v/>
      </c>
      <c r="P135" s="10"/>
      <c r="Q135" s="13" t="str">
        <f>IF(EQUIPOS_SEDE[[#This Row],[Concepto]]="❌ No Conforme",2,"")</f>
        <v/>
      </c>
      <c r="R135" s="13">
        <f>IF(EQUIPOS_SEDE[[#This Row],[SAP]]&gt;49000000,1,2)</f>
        <v>1</v>
      </c>
    </row>
    <row r="136" spans="1:18" s="14" customFormat="1" x14ac:dyDescent="0.3">
      <c r="A136" s="8" t="str">
        <f>IFERROR(IF(EQUIPOS_SEDE[[#This Row],[Condición/Status]]=1,"✔","🚫"),"")</f>
        <v>✔</v>
      </c>
      <c r="B136" s="9">
        <v>44763</v>
      </c>
      <c r="C136" s="10">
        <v>50016207</v>
      </c>
      <c r="D136" s="11" t="s">
        <v>244</v>
      </c>
      <c r="E136" s="10" t="s">
        <v>18</v>
      </c>
      <c r="F136" s="10">
        <v>4064</v>
      </c>
      <c r="G136" s="10" t="s">
        <v>25</v>
      </c>
      <c r="H136" s="10">
        <v>541</v>
      </c>
      <c r="I136" s="10"/>
      <c r="J136" s="10"/>
      <c r="K136" s="10" t="s">
        <v>32</v>
      </c>
      <c r="L136" s="10"/>
      <c r="M136" s="12">
        <v>49011207</v>
      </c>
      <c r="N136" s="10"/>
      <c r="O136" s="15" t="str">
        <f>IF(EQUIPOS_SEDE[[#This Row],[Condición/322]]=2,"🚫 Pendiente Movimiento","")</f>
        <v/>
      </c>
      <c r="P136" s="10"/>
      <c r="Q136" s="13" t="str">
        <f>IF(EQUIPOS_SEDE[[#This Row],[Concepto]]="❌ No Conforme",2,"")</f>
        <v/>
      </c>
      <c r="R136" s="13">
        <f>IF(EQUIPOS_SEDE[[#This Row],[SAP]]&gt;49000000,1,2)</f>
        <v>1</v>
      </c>
    </row>
    <row r="137" spans="1:18" s="14" customFormat="1" x14ac:dyDescent="0.3">
      <c r="A137" s="8" t="str">
        <f>IFERROR(IF(EQUIPOS_SEDE[[#This Row],[Condición/Status]]=1,"✔","🚫"),"")</f>
        <v>✔</v>
      </c>
      <c r="B137" s="9">
        <v>44763</v>
      </c>
      <c r="C137" s="10">
        <v>50014995</v>
      </c>
      <c r="D137" s="11" t="s">
        <v>245</v>
      </c>
      <c r="E137" s="10" t="s">
        <v>18</v>
      </c>
      <c r="F137" s="10" t="s">
        <v>246</v>
      </c>
      <c r="G137" s="10" t="s">
        <v>25</v>
      </c>
      <c r="H137" s="10">
        <v>541</v>
      </c>
      <c r="I137" s="10"/>
      <c r="J137" s="10"/>
      <c r="K137" s="10" t="s">
        <v>32</v>
      </c>
      <c r="L137" s="10"/>
      <c r="M137" s="12">
        <v>49011207</v>
      </c>
      <c r="N137" s="10"/>
      <c r="O137" s="15" t="str">
        <f>IF(EQUIPOS_SEDE[[#This Row],[Condición/322]]=2,"🚫 Pendiente Movimiento","")</f>
        <v/>
      </c>
      <c r="P137" s="10"/>
      <c r="Q137" s="13" t="str">
        <f>IF(EQUIPOS_SEDE[[#This Row],[Concepto]]="❌ No Conforme",2,"")</f>
        <v/>
      </c>
      <c r="R137" s="13">
        <f>IF(EQUIPOS_SEDE[[#This Row],[SAP]]&gt;49000000,1,2)</f>
        <v>1</v>
      </c>
    </row>
    <row r="138" spans="1:18" s="14" customFormat="1" x14ac:dyDescent="0.3">
      <c r="A138" s="8" t="str">
        <f>IFERROR(IF(EQUIPOS_SEDE[[#This Row],[Condición/Status]]=1,"✔","🚫"),"")</f>
        <v>✔</v>
      </c>
      <c r="B138" s="9">
        <v>44763</v>
      </c>
      <c r="C138" s="10">
        <v>50014719</v>
      </c>
      <c r="D138" s="11" t="s">
        <v>247</v>
      </c>
      <c r="E138" s="10" t="s">
        <v>18</v>
      </c>
      <c r="F138" s="10" t="s">
        <v>248</v>
      </c>
      <c r="G138" s="10" t="s">
        <v>25</v>
      </c>
      <c r="H138" s="10">
        <v>541</v>
      </c>
      <c r="I138" s="10"/>
      <c r="J138" s="10"/>
      <c r="K138" s="10" t="s">
        <v>32</v>
      </c>
      <c r="L138" s="10"/>
      <c r="M138" s="12">
        <v>49011207</v>
      </c>
      <c r="N138" s="10"/>
      <c r="O138" s="15" t="str">
        <f>IF(EQUIPOS_SEDE[[#This Row],[Condición/322]]=2,"🚫 Pendiente Movimiento","")</f>
        <v/>
      </c>
      <c r="P138" s="10"/>
      <c r="Q138" s="13" t="str">
        <f>IF(EQUIPOS_SEDE[[#This Row],[Concepto]]="❌ No Conforme",2,"")</f>
        <v/>
      </c>
      <c r="R138" s="13">
        <f>IF(EQUIPOS_SEDE[[#This Row],[SAP]]&gt;49000000,1,2)</f>
        <v>1</v>
      </c>
    </row>
    <row r="139" spans="1:18" s="14" customFormat="1" x14ac:dyDescent="0.3">
      <c r="A139" s="8" t="str">
        <f>IFERROR(IF(EQUIPOS_SEDE[[#This Row],[Condición/Status]]=1,"✔","🚫"),"")</f>
        <v>✔</v>
      </c>
      <c r="B139" s="9">
        <v>44763</v>
      </c>
      <c r="C139" s="10">
        <v>50016207</v>
      </c>
      <c r="D139" s="11" t="s">
        <v>249</v>
      </c>
      <c r="E139" s="10" t="s">
        <v>18</v>
      </c>
      <c r="F139" s="10" t="s">
        <v>250</v>
      </c>
      <c r="G139" s="10" t="s">
        <v>25</v>
      </c>
      <c r="H139" s="10">
        <v>541</v>
      </c>
      <c r="I139" s="10"/>
      <c r="J139" s="10"/>
      <c r="K139" s="10" t="s">
        <v>32</v>
      </c>
      <c r="L139" s="10"/>
      <c r="M139" s="12">
        <v>49011207</v>
      </c>
      <c r="N139" s="10"/>
      <c r="O139" s="15" t="str">
        <f>IF(EQUIPOS_SEDE[[#This Row],[Condición/322]]=2,"🚫 Pendiente Movimiento","")</f>
        <v/>
      </c>
      <c r="P139" s="10"/>
      <c r="Q139" s="13" t="str">
        <f>IF(EQUIPOS_SEDE[[#This Row],[Concepto]]="❌ No Conforme",2,"")</f>
        <v/>
      </c>
      <c r="R139" s="13">
        <f>IF(EQUIPOS_SEDE[[#This Row],[SAP]]&gt;49000000,1,2)</f>
        <v>1</v>
      </c>
    </row>
    <row r="140" spans="1:18" s="14" customFormat="1" x14ac:dyDescent="0.3">
      <c r="A140" s="8" t="str">
        <f>IFERROR(IF(EQUIPOS_SEDE[[#This Row],[Condición/Status]]=1,"✔","🚫"),"")</f>
        <v>✔</v>
      </c>
      <c r="B140" s="9">
        <v>44763</v>
      </c>
      <c r="C140" s="10">
        <v>50016809</v>
      </c>
      <c r="D140" s="11" t="s">
        <v>251</v>
      </c>
      <c r="E140" s="10" t="s">
        <v>18</v>
      </c>
      <c r="F140" s="10">
        <v>2090</v>
      </c>
      <c r="G140" s="10" t="s">
        <v>25</v>
      </c>
      <c r="H140" s="10">
        <v>541</v>
      </c>
      <c r="I140" s="10"/>
      <c r="J140" s="10"/>
      <c r="K140" s="10" t="s">
        <v>32</v>
      </c>
      <c r="L140" s="10"/>
      <c r="M140" s="12">
        <v>49011207</v>
      </c>
      <c r="N140" s="10"/>
      <c r="O140" s="15" t="str">
        <f>IF(EQUIPOS_SEDE[[#This Row],[Condición/322]]=2,"🚫 Pendiente Movimiento","")</f>
        <v/>
      </c>
      <c r="P140" s="10"/>
      <c r="Q140" s="13" t="str">
        <f>IF(EQUIPOS_SEDE[[#This Row],[Concepto]]="❌ No Conforme",2,"")</f>
        <v/>
      </c>
      <c r="R140" s="13">
        <f>IF(EQUIPOS_SEDE[[#This Row],[SAP]]&gt;49000000,1,2)</f>
        <v>1</v>
      </c>
    </row>
    <row r="141" spans="1:18" s="14" customFormat="1" x14ac:dyDescent="0.3">
      <c r="A141" s="8" t="str">
        <f>IFERROR(IF(EQUIPOS_SEDE[[#This Row],[Condición/Status]]=1,"✔","🚫"),"")</f>
        <v>✔</v>
      </c>
      <c r="B141" s="9">
        <v>44763</v>
      </c>
      <c r="C141" s="10">
        <v>50016419</v>
      </c>
      <c r="D141" s="11" t="s">
        <v>252</v>
      </c>
      <c r="E141" s="10" t="s">
        <v>18</v>
      </c>
      <c r="F141" s="10">
        <v>4064</v>
      </c>
      <c r="G141" s="10" t="s">
        <v>25</v>
      </c>
      <c r="H141" s="10">
        <v>541</v>
      </c>
      <c r="I141" s="10"/>
      <c r="J141" s="10"/>
      <c r="K141" s="10" t="s">
        <v>32</v>
      </c>
      <c r="L141" s="10" t="s">
        <v>253</v>
      </c>
      <c r="M141" s="12">
        <v>49011207</v>
      </c>
      <c r="N141" s="10"/>
      <c r="O141" s="15" t="str">
        <f>IF(EQUIPOS_SEDE[[#This Row],[Condición/322]]=2,"🚫 Pendiente Movimiento","")</f>
        <v/>
      </c>
      <c r="P141" s="10"/>
      <c r="Q141" s="13" t="str">
        <f>IF(EQUIPOS_SEDE[[#This Row],[Concepto]]="❌ No Conforme",2,"")</f>
        <v/>
      </c>
      <c r="R141" s="13">
        <f>IF(EQUIPOS_SEDE[[#This Row],[SAP]]&gt;49000000,1,2)</f>
        <v>1</v>
      </c>
    </row>
    <row r="142" spans="1:18" s="14" customFormat="1" x14ac:dyDescent="0.3">
      <c r="A142" s="8" t="str">
        <f>IFERROR(IF(EQUIPOS_SEDE[[#This Row],[Condición/Status]]=1,"✔","🚫"),"")</f>
        <v>✔</v>
      </c>
      <c r="B142" s="9">
        <v>44763</v>
      </c>
      <c r="C142" s="10">
        <v>50016419</v>
      </c>
      <c r="D142" s="11" t="s">
        <v>254</v>
      </c>
      <c r="E142" s="10" t="s">
        <v>18</v>
      </c>
      <c r="F142" s="10" t="s">
        <v>255</v>
      </c>
      <c r="G142" s="10" t="s">
        <v>25</v>
      </c>
      <c r="H142" s="10">
        <v>541</v>
      </c>
      <c r="I142" s="10"/>
      <c r="J142" s="10"/>
      <c r="K142" s="10" t="s">
        <v>32</v>
      </c>
      <c r="L142" s="10"/>
      <c r="M142" s="12">
        <v>49011207</v>
      </c>
      <c r="N142" s="10"/>
      <c r="O142" s="15" t="str">
        <f>IF(EQUIPOS_SEDE[[#This Row],[Condición/322]]=2,"🚫 Pendiente Movimiento","")</f>
        <v/>
      </c>
      <c r="P142" s="10"/>
      <c r="Q142" s="13" t="str">
        <f>IF(EQUIPOS_SEDE[[#This Row],[Concepto]]="❌ No Conforme",2,"")</f>
        <v/>
      </c>
      <c r="R142" s="13">
        <f>IF(EQUIPOS_SEDE[[#This Row],[SAP]]&gt;49000000,1,2)</f>
        <v>1</v>
      </c>
    </row>
    <row r="143" spans="1:18" s="14" customFormat="1" x14ac:dyDescent="0.3">
      <c r="A143" s="8" t="str">
        <f>IFERROR(IF(EQUIPOS_SEDE[[#This Row],[Condición/Status]]=1,"✔","🚫"),"")</f>
        <v>✔</v>
      </c>
      <c r="B143" s="9">
        <v>44763</v>
      </c>
      <c r="C143" s="10">
        <v>50016419</v>
      </c>
      <c r="D143" s="11" t="s">
        <v>256</v>
      </c>
      <c r="E143" s="10" t="s">
        <v>18</v>
      </c>
      <c r="F143" s="10" t="s">
        <v>257</v>
      </c>
      <c r="G143" s="10" t="s">
        <v>25</v>
      </c>
      <c r="H143" s="10">
        <v>541</v>
      </c>
      <c r="I143" s="10"/>
      <c r="J143" s="10"/>
      <c r="K143" s="10" t="s">
        <v>32</v>
      </c>
      <c r="L143" s="10"/>
      <c r="M143" s="12">
        <v>49011207</v>
      </c>
      <c r="N143" s="10"/>
      <c r="O143" s="15" t="str">
        <f>IF(EQUIPOS_SEDE[[#This Row],[Condición/322]]=2,"🚫 Pendiente Movimiento","")</f>
        <v/>
      </c>
      <c r="P143" s="10"/>
      <c r="Q143" s="13" t="str">
        <f>IF(EQUIPOS_SEDE[[#This Row],[Concepto]]="❌ No Conforme",2,"")</f>
        <v/>
      </c>
      <c r="R143" s="13">
        <f>IF(EQUIPOS_SEDE[[#This Row],[SAP]]&gt;49000000,1,2)</f>
        <v>1</v>
      </c>
    </row>
    <row r="144" spans="1:18" s="14" customFormat="1" x14ac:dyDescent="0.3">
      <c r="A144" s="8" t="str">
        <f>IFERROR(IF(EQUIPOS_SEDE[[#This Row],[Condición/Status]]=1,"✔","🚫"),"")</f>
        <v>✔</v>
      </c>
      <c r="B144" s="9">
        <v>44763</v>
      </c>
      <c r="C144" s="10">
        <v>50016419</v>
      </c>
      <c r="D144" s="11" t="s">
        <v>258</v>
      </c>
      <c r="E144" s="10" t="s">
        <v>18</v>
      </c>
      <c r="F144" s="10" t="s">
        <v>250</v>
      </c>
      <c r="G144" s="10" t="s">
        <v>25</v>
      </c>
      <c r="H144" s="10">
        <v>541</v>
      </c>
      <c r="I144" s="10"/>
      <c r="J144" s="10"/>
      <c r="K144" s="10" t="s">
        <v>32</v>
      </c>
      <c r="L144" s="10"/>
      <c r="M144" s="12">
        <v>49011207</v>
      </c>
      <c r="N144" s="10"/>
      <c r="O144" s="15" t="str">
        <f>IF(EQUIPOS_SEDE[[#This Row],[Condición/322]]=2,"🚫 Pendiente Movimiento","")</f>
        <v/>
      </c>
      <c r="P144" s="10"/>
      <c r="Q144" s="13" t="str">
        <f>IF(EQUIPOS_SEDE[[#This Row],[Concepto]]="❌ No Conforme",2,"")</f>
        <v/>
      </c>
      <c r="R144" s="13">
        <f>IF(EQUIPOS_SEDE[[#This Row],[SAP]]&gt;49000000,1,2)</f>
        <v>1</v>
      </c>
    </row>
    <row r="145" spans="1:18" s="14" customFormat="1" x14ac:dyDescent="0.3">
      <c r="A145" s="8" t="str">
        <f>IFERROR(IF(EQUIPOS_SEDE[[#This Row],[Condición/Status]]=1,"✔","🚫"),"")</f>
        <v>✔</v>
      </c>
      <c r="B145" s="9">
        <v>44769</v>
      </c>
      <c r="C145" s="10">
        <v>50014721</v>
      </c>
      <c r="D145" s="11" t="s">
        <v>259</v>
      </c>
      <c r="E145" s="10" t="s">
        <v>76</v>
      </c>
      <c r="F145" s="10" t="s">
        <v>260</v>
      </c>
      <c r="G145" s="10" t="s">
        <v>78</v>
      </c>
      <c r="H145" s="10">
        <v>201</v>
      </c>
      <c r="I145" s="10"/>
      <c r="J145" s="10"/>
      <c r="K145" s="10" t="s">
        <v>32</v>
      </c>
      <c r="L145" s="10" t="s">
        <v>261</v>
      </c>
      <c r="M145" s="12">
        <v>49011717</v>
      </c>
      <c r="N145" s="10"/>
      <c r="O145" s="15" t="str">
        <f>IF(EQUIPOS_SEDE[[#This Row],[Condición/322]]=2,"🚫 Pendiente Movimiento","")</f>
        <v/>
      </c>
      <c r="P145" s="10"/>
      <c r="Q145" s="13" t="str">
        <f>IF(EQUIPOS_SEDE[[#This Row],[Concepto]]="❌ No Conforme",2,"")</f>
        <v/>
      </c>
      <c r="R145" s="13">
        <f>IF(EQUIPOS_SEDE[[#This Row],[SAP]]&gt;49000000,1,2)</f>
        <v>1</v>
      </c>
    </row>
    <row r="146" spans="1:18" s="14" customFormat="1" x14ac:dyDescent="0.3">
      <c r="A146" s="8" t="str">
        <f>IFERROR(IF(EQUIPOS_SEDE[[#This Row],[Condición/Status]]=1,"✔","🚫"),"")</f>
        <v>✔</v>
      </c>
      <c r="B146" s="9">
        <v>44769</v>
      </c>
      <c r="C146" s="10">
        <v>50015444</v>
      </c>
      <c r="D146" s="11">
        <v>2334</v>
      </c>
      <c r="E146" s="10" t="s">
        <v>76</v>
      </c>
      <c r="F146" s="10" t="s">
        <v>262</v>
      </c>
      <c r="G146" s="10" t="s">
        <v>78</v>
      </c>
      <c r="H146" s="10">
        <v>541</v>
      </c>
      <c r="I146" s="10"/>
      <c r="J146" s="10"/>
      <c r="K146" s="10" t="s">
        <v>32</v>
      </c>
      <c r="L146" s="10" t="s">
        <v>33</v>
      </c>
      <c r="M146" s="12">
        <v>49011712</v>
      </c>
      <c r="N146" s="10"/>
      <c r="O146" s="15" t="str">
        <f>IF(EQUIPOS_SEDE[[#This Row],[Condición/322]]=2,"🚫 Pendiente Movimiento","")</f>
        <v/>
      </c>
      <c r="P146" s="10"/>
      <c r="Q146" s="13" t="str">
        <f>IF(EQUIPOS_SEDE[[#This Row],[Concepto]]="❌ No Conforme",2,"")</f>
        <v/>
      </c>
      <c r="R146" s="13">
        <f>IF(EQUIPOS_SEDE[[#This Row],[SAP]]&gt;49000000,1,2)</f>
        <v>1</v>
      </c>
    </row>
    <row r="147" spans="1:18" s="14" customFormat="1" x14ac:dyDescent="0.3">
      <c r="A147" s="8" t="str">
        <f>IFERROR(IF(EQUIPOS_SEDE[[#This Row],[Condición/Status]]=1,"✔","🚫"),"")</f>
        <v>✔</v>
      </c>
      <c r="B147" s="9">
        <v>44769</v>
      </c>
      <c r="C147" s="10">
        <v>50016028</v>
      </c>
      <c r="D147" s="11">
        <v>2597</v>
      </c>
      <c r="E147" s="10" t="s">
        <v>76</v>
      </c>
      <c r="F147" s="10" t="s">
        <v>263</v>
      </c>
      <c r="G147" s="10" t="s">
        <v>78</v>
      </c>
      <c r="H147" s="10">
        <v>541</v>
      </c>
      <c r="I147" s="10"/>
      <c r="J147" s="10"/>
      <c r="K147" s="10" t="s">
        <v>32</v>
      </c>
      <c r="L147" s="10" t="s">
        <v>33</v>
      </c>
      <c r="M147" s="12">
        <v>49011713</v>
      </c>
      <c r="N147" s="10"/>
      <c r="O147" s="15" t="str">
        <f>IF(EQUIPOS_SEDE[[#This Row],[Condición/322]]=2,"🚫 Pendiente Movimiento","")</f>
        <v/>
      </c>
      <c r="P147" s="10"/>
      <c r="Q147" s="13" t="str">
        <f>IF(EQUIPOS_SEDE[[#This Row],[Concepto]]="❌ No Conforme",2,"")</f>
        <v/>
      </c>
      <c r="R147" s="13">
        <f>IF(EQUIPOS_SEDE[[#This Row],[SAP]]&gt;49000000,1,2)</f>
        <v>1</v>
      </c>
    </row>
    <row r="148" spans="1:18" s="14" customFormat="1" x14ac:dyDescent="0.3">
      <c r="A148" s="8" t="str">
        <f>IFERROR(IF(EQUIPOS_SEDE[[#This Row],[Condición/Status]]=1,"✔","🚫"),"")</f>
        <v>✔</v>
      </c>
      <c r="B148" s="9">
        <v>44769</v>
      </c>
      <c r="C148" s="10">
        <v>50016028</v>
      </c>
      <c r="D148" s="11">
        <v>2552</v>
      </c>
      <c r="E148" s="10" t="s">
        <v>76</v>
      </c>
      <c r="F148" s="10" t="s">
        <v>264</v>
      </c>
      <c r="G148" s="10" t="s">
        <v>78</v>
      </c>
      <c r="H148" s="10">
        <v>541</v>
      </c>
      <c r="I148" s="10"/>
      <c r="J148" s="10"/>
      <c r="K148" s="10" t="s">
        <v>32</v>
      </c>
      <c r="L148" s="10" t="s">
        <v>33</v>
      </c>
      <c r="M148" s="12">
        <v>49011715</v>
      </c>
      <c r="N148" s="10"/>
      <c r="O148" s="15" t="str">
        <f>IF(EQUIPOS_SEDE[[#This Row],[Condición/322]]=2,"🚫 Pendiente Movimiento","")</f>
        <v/>
      </c>
      <c r="P148" s="10"/>
      <c r="Q148" s="13" t="str">
        <f>IF(EQUIPOS_SEDE[[#This Row],[Concepto]]="❌ No Conforme",2,"")</f>
        <v/>
      </c>
      <c r="R148" s="13">
        <f>IF(EQUIPOS_SEDE[[#This Row],[SAP]]&gt;49000000,1,2)</f>
        <v>1</v>
      </c>
    </row>
    <row r="149" spans="1:18" s="14" customFormat="1" x14ac:dyDescent="0.3">
      <c r="A149" s="8" t="str">
        <f>IFERROR(IF(EQUIPOS_SEDE[[#This Row],[Condición/Status]]=1,"✔","🚫"),"")</f>
        <v>✔</v>
      </c>
      <c r="B149" s="9">
        <v>44769</v>
      </c>
      <c r="C149" s="10">
        <v>50016028</v>
      </c>
      <c r="D149" s="11" t="s">
        <v>265</v>
      </c>
      <c r="E149" s="10" t="s">
        <v>18</v>
      </c>
      <c r="F149" s="10" t="s">
        <v>266</v>
      </c>
      <c r="G149" s="10" t="s">
        <v>25</v>
      </c>
      <c r="H149" s="10">
        <v>541</v>
      </c>
      <c r="I149" s="10"/>
      <c r="J149" s="10"/>
      <c r="K149" s="10" t="s">
        <v>32</v>
      </c>
      <c r="L149" s="10" t="s">
        <v>33</v>
      </c>
      <c r="M149" s="12">
        <v>49011704</v>
      </c>
      <c r="N149" s="10"/>
      <c r="O149" s="15" t="str">
        <f>IF(EQUIPOS_SEDE[[#This Row],[Condición/322]]=2,"🚫 Pendiente Movimiento","")</f>
        <v/>
      </c>
      <c r="P149" s="10"/>
      <c r="Q149" s="13" t="str">
        <f>IF(EQUIPOS_SEDE[[#This Row],[Concepto]]="❌ No Conforme",2,"")</f>
        <v/>
      </c>
      <c r="R149" s="13">
        <f>IF(EQUIPOS_SEDE[[#This Row],[SAP]]&gt;49000000,1,2)</f>
        <v>1</v>
      </c>
    </row>
    <row r="150" spans="1:18" s="14" customFormat="1" x14ac:dyDescent="0.3">
      <c r="A150" s="8" t="str">
        <f>IFERROR(IF(EQUIPOS_SEDE[[#This Row],[Condición/Status]]=1,"✔","🚫"),"")</f>
        <v>✔</v>
      </c>
      <c r="B150" s="9">
        <v>44769</v>
      </c>
      <c r="C150" s="10">
        <v>50016207</v>
      </c>
      <c r="D150" s="11" t="s">
        <v>267</v>
      </c>
      <c r="E150" s="10" t="s">
        <v>18</v>
      </c>
      <c r="F150" s="10" t="s">
        <v>268</v>
      </c>
      <c r="G150" s="10" t="s">
        <v>25</v>
      </c>
      <c r="H150" s="10">
        <v>541</v>
      </c>
      <c r="I150" s="10"/>
      <c r="J150" s="10"/>
      <c r="K150" s="10" t="s">
        <v>32</v>
      </c>
      <c r="L150" s="10" t="s">
        <v>33</v>
      </c>
      <c r="M150" s="12">
        <v>49011707</v>
      </c>
      <c r="N150" s="10"/>
      <c r="O150" s="15" t="str">
        <f>IF(EQUIPOS_SEDE[[#This Row],[Condición/322]]=2,"🚫 Pendiente Movimiento","")</f>
        <v/>
      </c>
      <c r="P150" s="10"/>
      <c r="Q150" s="13" t="str">
        <f>IF(EQUIPOS_SEDE[[#This Row],[Concepto]]="❌ No Conforme",2,"")</f>
        <v/>
      </c>
      <c r="R150" s="13">
        <f>IF(EQUIPOS_SEDE[[#This Row],[SAP]]&gt;49000000,1,2)</f>
        <v>1</v>
      </c>
    </row>
    <row r="151" spans="1:18" s="14" customFormat="1" x14ac:dyDescent="0.3">
      <c r="A151" s="8" t="str">
        <f>IFERROR(IF(EQUIPOS_SEDE[[#This Row],[Condición/Status]]=1,"✔","🚫"),"")</f>
        <v>✔</v>
      </c>
      <c r="B151" s="9">
        <v>44769</v>
      </c>
      <c r="C151" s="10">
        <v>50016207</v>
      </c>
      <c r="D151" s="11" t="s">
        <v>196</v>
      </c>
      <c r="E151" s="10" t="s">
        <v>18</v>
      </c>
      <c r="F151" s="10" t="s">
        <v>269</v>
      </c>
      <c r="G151" s="10" t="s">
        <v>25</v>
      </c>
      <c r="H151" s="10">
        <v>541</v>
      </c>
      <c r="I151" s="10"/>
      <c r="J151" s="10"/>
      <c r="K151" s="10" t="s">
        <v>32</v>
      </c>
      <c r="L151" s="10" t="s">
        <v>33</v>
      </c>
      <c r="M151" s="12">
        <v>49011707</v>
      </c>
      <c r="N151" s="10"/>
      <c r="O151" s="15" t="str">
        <f>IF(EQUIPOS_SEDE[[#This Row],[Condición/322]]=2,"🚫 Pendiente Movimiento","")</f>
        <v/>
      </c>
      <c r="P151" s="10"/>
      <c r="Q151" s="13" t="str">
        <f>IF(EQUIPOS_SEDE[[#This Row],[Concepto]]="❌ No Conforme",2,"")</f>
        <v/>
      </c>
      <c r="R151" s="13">
        <f>IF(EQUIPOS_SEDE[[#This Row],[SAP]]&gt;49000000,1,2)</f>
        <v>1</v>
      </c>
    </row>
    <row r="152" spans="1:18" s="14" customFormat="1" x14ac:dyDescent="0.3">
      <c r="A152" s="8" t="str">
        <f>IFERROR(IF(EQUIPOS_SEDE[[#This Row],[Condición/Status]]=1,"✔","🚫"),"")</f>
        <v>✔</v>
      </c>
      <c r="B152" s="9">
        <v>44769</v>
      </c>
      <c r="C152" s="10">
        <v>50016419</v>
      </c>
      <c r="D152" s="11" t="s">
        <v>270</v>
      </c>
      <c r="E152" s="10" t="s">
        <v>18</v>
      </c>
      <c r="F152" s="10" t="s">
        <v>138</v>
      </c>
      <c r="G152" s="10" t="s">
        <v>25</v>
      </c>
      <c r="H152" s="10">
        <v>541</v>
      </c>
      <c r="I152" s="10">
        <v>1936</v>
      </c>
      <c r="J152" s="10"/>
      <c r="K152" s="10" t="s">
        <v>32</v>
      </c>
      <c r="L152" s="10" t="s">
        <v>33</v>
      </c>
      <c r="M152" s="12">
        <v>49011707</v>
      </c>
      <c r="N152" s="10"/>
      <c r="O152" s="15" t="str">
        <f>IF(EQUIPOS_SEDE[[#This Row],[Condición/322]]=2,"🚫 Pendiente Movimiento","")</f>
        <v/>
      </c>
      <c r="P152" s="10"/>
      <c r="Q152" s="13" t="str">
        <f>IF(EQUIPOS_SEDE[[#This Row],[Concepto]]="❌ No Conforme",2,"")</f>
        <v/>
      </c>
      <c r="R152" s="13">
        <f>IF(EQUIPOS_SEDE[[#This Row],[SAP]]&gt;49000000,1,2)</f>
        <v>1</v>
      </c>
    </row>
    <row r="153" spans="1:18" s="14" customFormat="1" x14ac:dyDescent="0.3">
      <c r="A153" s="8" t="str">
        <f>IFERROR(IF(EQUIPOS_SEDE[[#This Row],[Condición/Status]]=1,"✔","🚫"),"")</f>
        <v>✔</v>
      </c>
      <c r="B153" s="9">
        <v>44769</v>
      </c>
      <c r="C153" s="10">
        <v>50016027</v>
      </c>
      <c r="D153" s="11" t="s">
        <v>197</v>
      </c>
      <c r="E153" s="10" t="s">
        <v>18</v>
      </c>
      <c r="F153" s="10" t="s">
        <v>271</v>
      </c>
      <c r="G153" s="10" t="s">
        <v>25</v>
      </c>
      <c r="H153" s="10">
        <v>541</v>
      </c>
      <c r="I153" s="10"/>
      <c r="J153" s="10"/>
      <c r="K153" s="10" t="s">
        <v>32</v>
      </c>
      <c r="L153" s="10" t="s">
        <v>33</v>
      </c>
      <c r="M153" s="12">
        <v>49011707</v>
      </c>
      <c r="N153" s="10"/>
      <c r="O153" s="15" t="str">
        <f>IF(EQUIPOS_SEDE[[#This Row],[Condición/322]]=2,"🚫 Pendiente Movimiento","")</f>
        <v/>
      </c>
      <c r="P153" s="10"/>
      <c r="Q153" s="13" t="str">
        <f>IF(EQUIPOS_SEDE[[#This Row],[Concepto]]="❌ No Conforme",2,"")</f>
        <v/>
      </c>
      <c r="R153" s="13">
        <f>IF(EQUIPOS_SEDE[[#This Row],[SAP]]&gt;49000000,1,2)</f>
        <v>1</v>
      </c>
    </row>
    <row r="154" spans="1:18" s="14" customFormat="1" x14ac:dyDescent="0.3">
      <c r="A154" s="8" t="str">
        <f>IFERROR(IF(EQUIPOS_SEDE[[#This Row],[Condición/Status]]=1,"✔","🚫"),"")</f>
        <v>✔</v>
      </c>
      <c r="B154" s="9">
        <v>44769</v>
      </c>
      <c r="C154" s="10">
        <v>50016207</v>
      </c>
      <c r="D154" s="11" t="s">
        <v>272</v>
      </c>
      <c r="E154" s="10" t="s">
        <v>18</v>
      </c>
      <c r="F154" s="10" t="s">
        <v>273</v>
      </c>
      <c r="G154" s="10" t="s">
        <v>25</v>
      </c>
      <c r="H154" s="10">
        <v>541</v>
      </c>
      <c r="I154" s="10"/>
      <c r="J154" s="10"/>
      <c r="K154" s="10" t="s">
        <v>32</v>
      </c>
      <c r="L154" s="10" t="s">
        <v>33</v>
      </c>
      <c r="M154" s="12">
        <v>49011707</v>
      </c>
      <c r="N154" s="10"/>
      <c r="O154" s="15" t="str">
        <f>IF(EQUIPOS_SEDE[[#This Row],[Condición/322]]=2,"🚫 Pendiente Movimiento","")</f>
        <v/>
      </c>
      <c r="P154" s="10"/>
      <c r="Q154" s="13" t="str">
        <f>IF(EQUIPOS_SEDE[[#This Row],[Concepto]]="❌ No Conforme",2,"")</f>
        <v/>
      </c>
      <c r="R154" s="13">
        <f>IF(EQUIPOS_SEDE[[#This Row],[SAP]]&gt;49000000,1,2)</f>
        <v>1</v>
      </c>
    </row>
    <row r="155" spans="1:18" s="14" customFormat="1" x14ac:dyDescent="0.3">
      <c r="A155" s="8" t="str">
        <f>IFERROR(IF(EQUIPOS_SEDE[[#This Row],[Condición/Status]]=1,"✔","🚫"),"")</f>
        <v>✔</v>
      </c>
      <c r="B155" s="9">
        <v>44769</v>
      </c>
      <c r="C155" s="10">
        <v>50016028</v>
      </c>
      <c r="D155" s="11" t="s">
        <v>274</v>
      </c>
      <c r="E155" s="10" t="s">
        <v>18</v>
      </c>
      <c r="F155" s="10" t="s">
        <v>275</v>
      </c>
      <c r="G155" s="10" t="s">
        <v>25</v>
      </c>
      <c r="H155" s="10">
        <v>541</v>
      </c>
      <c r="I155" s="10">
        <v>1912</v>
      </c>
      <c r="J155" s="10"/>
      <c r="K155" s="10" t="s">
        <v>32</v>
      </c>
      <c r="L155" s="10" t="s">
        <v>33</v>
      </c>
      <c r="M155" s="12">
        <v>49011707</v>
      </c>
      <c r="N155" s="10"/>
      <c r="O155" s="15" t="str">
        <f>IF(EQUIPOS_SEDE[[#This Row],[Condición/322]]=2,"🚫 Pendiente Movimiento","")</f>
        <v/>
      </c>
      <c r="P155" s="10"/>
      <c r="Q155" s="13" t="str">
        <f>IF(EQUIPOS_SEDE[[#This Row],[Concepto]]="❌ No Conforme",2,"")</f>
        <v/>
      </c>
      <c r="R155" s="13">
        <f>IF(EQUIPOS_SEDE[[#This Row],[SAP]]&gt;49000000,1,2)</f>
        <v>1</v>
      </c>
    </row>
    <row r="156" spans="1:18" s="14" customFormat="1" x14ac:dyDescent="0.3">
      <c r="A156" s="8" t="str">
        <f>IFERROR(IF(EQUIPOS_SEDE[[#This Row],[Condición/Status]]=1,"✔","🚫"),"")</f>
        <v>✔</v>
      </c>
      <c r="B156" s="9">
        <v>44769</v>
      </c>
      <c r="C156" s="10">
        <v>50014719</v>
      </c>
      <c r="D156" s="11" t="s">
        <v>276</v>
      </c>
      <c r="E156" s="10" t="s">
        <v>18</v>
      </c>
      <c r="F156" s="10" t="s">
        <v>277</v>
      </c>
      <c r="G156" s="10" t="s">
        <v>25</v>
      </c>
      <c r="H156" s="10">
        <v>541</v>
      </c>
      <c r="I156" s="10">
        <v>1910</v>
      </c>
      <c r="J156" s="10"/>
      <c r="K156" s="10" t="s">
        <v>32</v>
      </c>
      <c r="L156" s="10" t="s">
        <v>33</v>
      </c>
      <c r="M156" s="12">
        <v>49011707</v>
      </c>
      <c r="N156" s="10"/>
      <c r="O156" s="15" t="str">
        <f>IF(EQUIPOS_SEDE[[#This Row],[Condición/322]]=2,"🚫 Pendiente Movimiento","")</f>
        <v/>
      </c>
      <c r="P156" s="10"/>
      <c r="Q156" s="13" t="str">
        <f>IF(EQUIPOS_SEDE[[#This Row],[Concepto]]="❌ No Conforme",2,"")</f>
        <v/>
      </c>
      <c r="R156" s="13">
        <f>IF(EQUIPOS_SEDE[[#This Row],[SAP]]&gt;49000000,1,2)</f>
        <v>1</v>
      </c>
    </row>
    <row r="157" spans="1:18" s="14" customFormat="1" x14ac:dyDescent="0.3">
      <c r="A157" s="8" t="str">
        <f>IFERROR(IF(EQUIPOS_SEDE[[#This Row],[Condición/Status]]=1,"✔","🚫"),"")</f>
        <v>✔</v>
      </c>
      <c r="B157" s="9">
        <v>44771</v>
      </c>
      <c r="C157" s="10">
        <v>50015444</v>
      </c>
      <c r="D157" s="11" t="s">
        <v>278</v>
      </c>
      <c r="E157" s="10" t="s">
        <v>18</v>
      </c>
      <c r="F157" s="10" t="s">
        <v>279</v>
      </c>
      <c r="G157" s="10" t="s">
        <v>25</v>
      </c>
      <c r="H157" s="10">
        <v>541</v>
      </c>
      <c r="I157" s="10"/>
      <c r="J157" s="10"/>
      <c r="K157" s="10" t="s">
        <v>21</v>
      </c>
      <c r="L157" s="10" t="s">
        <v>280</v>
      </c>
      <c r="M157" s="12">
        <v>49011857</v>
      </c>
      <c r="N157" s="10"/>
      <c r="O157" s="10">
        <v>49012574</v>
      </c>
      <c r="P157" s="10"/>
      <c r="Q157" s="13">
        <f>IF(EQUIPOS_SEDE[[#This Row],[Concepto]]="❌ No Conforme",2,"")</f>
        <v>2</v>
      </c>
      <c r="R157" s="13">
        <f>IF(EQUIPOS_SEDE[[#This Row],[SAP]]&gt;49000000,1,2)</f>
        <v>1</v>
      </c>
    </row>
    <row r="158" spans="1:18" s="14" customFormat="1" x14ac:dyDescent="0.3">
      <c r="A158" s="8" t="str">
        <f>IFERROR(IF(EQUIPOS_SEDE[[#This Row],[Condición/Status]]=1,"✔","🚫"),"")</f>
        <v>✔</v>
      </c>
      <c r="B158" s="9">
        <v>44771</v>
      </c>
      <c r="C158" s="10">
        <v>50016028</v>
      </c>
      <c r="D158" s="11" t="s">
        <v>281</v>
      </c>
      <c r="E158" s="10" t="s">
        <v>18</v>
      </c>
      <c r="F158" s="10" t="s">
        <v>97</v>
      </c>
      <c r="G158" s="10" t="s">
        <v>25</v>
      </c>
      <c r="H158" s="10">
        <v>541</v>
      </c>
      <c r="I158" s="10"/>
      <c r="J158" s="10"/>
      <c r="K158" s="10" t="s">
        <v>21</v>
      </c>
      <c r="L158" s="10" t="s">
        <v>282</v>
      </c>
      <c r="M158" s="12">
        <v>49011857</v>
      </c>
      <c r="N158" s="10"/>
      <c r="O158" s="10">
        <v>49012574</v>
      </c>
      <c r="P158" s="10"/>
      <c r="Q158" s="13">
        <f>IF(EQUIPOS_SEDE[[#This Row],[Concepto]]="❌ No Conforme",2,"")</f>
        <v>2</v>
      </c>
      <c r="R158" s="13">
        <f>IF(EQUIPOS_SEDE[[#This Row],[SAP]]&gt;49000000,1,2)</f>
        <v>1</v>
      </c>
    </row>
    <row r="159" spans="1:18" s="14" customFormat="1" x14ac:dyDescent="0.3">
      <c r="A159" s="8" t="str">
        <f>IFERROR(IF(EQUIPOS_SEDE[[#This Row],[Condición/Status]]=1,"✔","🚫"),"")</f>
        <v>✔</v>
      </c>
      <c r="B159" s="9">
        <v>44771</v>
      </c>
      <c r="C159" s="10">
        <v>50016028</v>
      </c>
      <c r="D159" s="11" t="s">
        <v>109</v>
      </c>
      <c r="E159" s="10" t="s">
        <v>18</v>
      </c>
      <c r="F159" s="10" t="s">
        <v>97</v>
      </c>
      <c r="G159" s="10" t="s">
        <v>25</v>
      </c>
      <c r="H159" s="10">
        <v>541</v>
      </c>
      <c r="I159" s="10"/>
      <c r="J159" s="10"/>
      <c r="K159" s="10" t="s">
        <v>21</v>
      </c>
      <c r="L159" s="10" t="s">
        <v>282</v>
      </c>
      <c r="M159" s="12">
        <v>49011857</v>
      </c>
      <c r="N159" s="10"/>
      <c r="O159" s="10">
        <v>49012574</v>
      </c>
      <c r="P159" s="10"/>
      <c r="Q159" s="13">
        <f>IF(EQUIPOS_SEDE[[#This Row],[Concepto]]="❌ No Conforme",2,"")</f>
        <v>2</v>
      </c>
      <c r="R159" s="13">
        <f>IF(EQUIPOS_SEDE[[#This Row],[SAP]]&gt;49000000,1,2)</f>
        <v>1</v>
      </c>
    </row>
    <row r="160" spans="1:18" s="14" customFormat="1" x14ac:dyDescent="0.3">
      <c r="A160" s="8" t="str">
        <f>IFERROR(IF(EQUIPOS_SEDE[[#This Row],[Condición/Status]]=1,"✔","🚫"),"")</f>
        <v>✔</v>
      </c>
      <c r="B160" s="9">
        <v>44771</v>
      </c>
      <c r="C160" s="10">
        <v>50014995</v>
      </c>
      <c r="D160" s="11" t="s">
        <v>283</v>
      </c>
      <c r="E160" s="10" t="s">
        <v>18</v>
      </c>
      <c r="F160" s="10" t="s">
        <v>284</v>
      </c>
      <c r="G160" s="10" t="s">
        <v>25</v>
      </c>
      <c r="H160" s="10">
        <v>541</v>
      </c>
      <c r="I160" s="10"/>
      <c r="J160" s="10"/>
      <c r="K160" s="10" t="s">
        <v>21</v>
      </c>
      <c r="L160" s="10" t="s">
        <v>282</v>
      </c>
      <c r="M160" s="12">
        <v>49011857</v>
      </c>
      <c r="N160" s="10"/>
      <c r="O160" s="10">
        <v>49012574</v>
      </c>
      <c r="P160" s="10"/>
      <c r="Q160" s="13">
        <f>IF(EQUIPOS_SEDE[[#This Row],[Concepto]]="❌ No Conforme",2,"")</f>
        <v>2</v>
      </c>
      <c r="R160" s="13">
        <f>IF(EQUIPOS_SEDE[[#This Row],[SAP]]&gt;49000000,1,2)</f>
        <v>1</v>
      </c>
    </row>
    <row r="161" spans="1:18" s="14" customFormat="1" x14ac:dyDescent="0.3">
      <c r="A161" s="8" t="str">
        <f>IFERROR(IF(EQUIPOS_SEDE[[#This Row],[Condición/Status]]=1,"✔","🚫"),"")</f>
        <v>✔</v>
      </c>
      <c r="B161" s="9">
        <v>44771</v>
      </c>
      <c r="C161" s="10">
        <v>50016028</v>
      </c>
      <c r="D161" s="11" t="s">
        <v>61</v>
      </c>
      <c r="E161" s="10" t="s">
        <v>18</v>
      </c>
      <c r="F161" s="10" t="s">
        <v>97</v>
      </c>
      <c r="G161" s="10" t="s">
        <v>25</v>
      </c>
      <c r="H161" s="10">
        <v>541</v>
      </c>
      <c r="I161" s="10"/>
      <c r="J161" s="10"/>
      <c r="K161" s="10" t="s">
        <v>21</v>
      </c>
      <c r="L161" s="10" t="s">
        <v>282</v>
      </c>
      <c r="M161" s="12">
        <v>49011857</v>
      </c>
      <c r="N161" s="10"/>
      <c r="O161" s="10">
        <v>49012574</v>
      </c>
      <c r="P161" s="10"/>
      <c r="Q161" s="13">
        <f>IF(EQUIPOS_SEDE[[#This Row],[Concepto]]="❌ No Conforme",2,"")</f>
        <v>2</v>
      </c>
      <c r="R161" s="13">
        <f>IF(EQUIPOS_SEDE[[#This Row],[SAP]]&gt;49000000,1,2)</f>
        <v>1</v>
      </c>
    </row>
    <row r="162" spans="1:18" s="14" customFormat="1" x14ac:dyDescent="0.3">
      <c r="A162" s="8" t="str">
        <f>IFERROR(IF(EQUIPOS_SEDE[[#This Row],[Condición/Status]]=1,"✔","🚫"),"")</f>
        <v>✔</v>
      </c>
      <c r="B162" s="9">
        <v>44771</v>
      </c>
      <c r="C162" s="10">
        <v>50016028</v>
      </c>
      <c r="D162" s="11" t="s">
        <v>70</v>
      </c>
      <c r="E162" s="10" t="s">
        <v>18</v>
      </c>
      <c r="F162" s="10" t="s">
        <v>97</v>
      </c>
      <c r="G162" s="10" t="s">
        <v>25</v>
      </c>
      <c r="H162" s="10">
        <v>541</v>
      </c>
      <c r="I162" s="10"/>
      <c r="J162" s="10"/>
      <c r="K162" s="10" t="s">
        <v>21</v>
      </c>
      <c r="L162" s="10" t="s">
        <v>285</v>
      </c>
      <c r="M162" s="12">
        <v>49011857</v>
      </c>
      <c r="N162" s="10"/>
      <c r="O162" s="10">
        <v>49012574</v>
      </c>
      <c r="P162" s="10"/>
      <c r="Q162" s="13">
        <f>IF(EQUIPOS_SEDE[[#This Row],[Concepto]]="❌ No Conforme",2,"")</f>
        <v>2</v>
      </c>
      <c r="R162" s="13">
        <f>IF(EQUIPOS_SEDE[[#This Row],[SAP]]&gt;49000000,1,2)</f>
        <v>1</v>
      </c>
    </row>
    <row r="163" spans="1:18" s="14" customFormat="1" x14ac:dyDescent="0.3">
      <c r="A163" s="8" t="str">
        <f>IFERROR(IF(EQUIPOS_SEDE[[#This Row],[Condición/Status]]=1,"✔","🚫"),"")</f>
        <v>✔</v>
      </c>
      <c r="B163" s="9">
        <v>44771</v>
      </c>
      <c r="C163" s="10">
        <v>50015444</v>
      </c>
      <c r="D163" s="11">
        <v>2328</v>
      </c>
      <c r="E163" s="10" t="s">
        <v>76</v>
      </c>
      <c r="F163" s="10" t="s">
        <v>286</v>
      </c>
      <c r="G163" s="10" t="s">
        <v>78</v>
      </c>
      <c r="H163" s="10">
        <v>541</v>
      </c>
      <c r="I163" s="10"/>
      <c r="J163" s="10"/>
      <c r="K163" s="10" t="s">
        <v>32</v>
      </c>
      <c r="L163" s="10"/>
      <c r="M163" s="12">
        <v>49011868</v>
      </c>
      <c r="N163" s="10"/>
      <c r="O163" s="15" t="str">
        <f>IF(EQUIPOS_SEDE[[#This Row],[Condición/322]]=2,"🚫 Pendiente Movimiento","")</f>
        <v/>
      </c>
      <c r="P163" s="10"/>
      <c r="Q163" s="13" t="str">
        <f>IF(EQUIPOS_SEDE[[#This Row],[Concepto]]="❌ No Conforme",2,"")</f>
        <v/>
      </c>
      <c r="R163" s="13">
        <f>IF(EQUIPOS_SEDE[[#This Row],[SAP]]&gt;49000000,1,2)</f>
        <v>1</v>
      </c>
    </row>
    <row r="164" spans="1:18" s="14" customFormat="1" x14ac:dyDescent="0.3">
      <c r="A164" s="8" t="str">
        <f>IFERROR(IF(EQUIPOS_SEDE[[#This Row],[Condición/Status]]=1,"✔","🚫"),"")</f>
        <v>🚫</v>
      </c>
      <c r="B164" s="9">
        <v>44771</v>
      </c>
      <c r="C164" s="10">
        <v>50015548</v>
      </c>
      <c r="D164" s="11">
        <v>2479</v>
      </c>
      <c r="E164" s="10" t="s">
        <v>76</v>
      </c>
      <c r="F164" s="10"/>
      <c r="G164" s="10"/>
      <c r="H164" s="10"/>
      <c r="I164" s="10"/>
      <c r="J164" s="10"/>
      <c r="K164" s="10"/>
      <c r="L164" s="10" t="s">
        <v>287</v>
      </c>
      <c r="M164" s="12"/>
      <c r="N164" s="10"/>
      <c r="O164" s="15" t="str">
        <f>IF(EQUIPOS_SEDE[[#This Row],[Condición/322]]=2,"🚫 Pendiente Movimiento","")</f>
        <v/>
      </c>
      <c r="P164" s="10"/>
      <c r="Q164" s="13" t="str">
        <f>IF(EQUIPOS_SEDE[[#This Row],[Concepto]]="❌ No Conforme",2,"")</f>
        <v/>
      </c>
      <c r="R164" s="13">
        <f>IF(EQUIPOS_SEDE[[#This Row],[SAP]]&gt;49000000,1,2)</f>
        <v>2</v>
      </c>
    </row>
    <row r="165" spans="1:18" s="14" customFormat="1" x14ac:dyDescent="0.3">
      <c r="A165" s="8" t="str">
        <f>IFERROR(IF(EQUIPOS_SEDE[[#This Row],[Condición/Status]]=1,"✔","🚫"),"")</f>
        <v>✔</v>
      </c>
      <c r="B165" s="9">
        <v>44771</v>
      </c>
      <c r="C165" s="10">
        <v>50015548</v>
      </c>
      <c r="D165" s="11" t="s">
        <v>288</v>
      </c>
      <c r="E165" s="10" t="s">
        <v>18</v>
      </c>
      <c r="F165" s="10" t="s">
        <v>289</v>
      </c>
      <c r="G165" s="10" t="s">
        <v>25</v>
      </c>
      <c r="H165" s="10">
        <v>201</v>
      </c>
      <c r="I165" s="10"/>
      <c r="J165" s="10"/>
      <c r="K165" s="10" t="s">
        <v>32</v>
      </c>
      <c r="L165" s="10" t="s">
        <v>290</v>
      </c>
      <c r="M165" s="12">
        <v>49011854</v>
      </c>
      <c r="N165" s="10"/>
      <c r="O165" s="15" t="str">
        <f>IF(EQUIPOS_SEDE[[#This Row],[Condición/322]]=2,"🚫 Pendiente Movimiento","")</f>
        <v/>
      </c>
      <c r="P165" s="10"/>
      <c r="Q165" s="13" t="str">
        <f>IF(EQUIPOS_SEDE[[#This Row],[Concepto]]="❌ No Conforme",2,"")</f>
        <v/>
      </c>
      <c r="R165" s="13">
        <f>IF(EQUIPOS_SEDE[[#This Row],[SAP]]&gt;49000000,1,2)</f>
        <v>1</v>
      </c>
    </row>
    <row r="166" spans="1:18" s="14" customFormat="1" x14ac:dyDescent="0.3">
      <c r="A166" s="8" t="str">
        <f>IFERROR(IF(EQUIPOS_SEDE[[#This Row],[Condición/Status]]=1,"✔","🚫"),"")</f>
        <v>✔</v>
      </c>
      <c r="B166" s="9">
        <v>44771</v>
      </c>
      <c r="C166" s="10">
        <v>50016027</v>
      </c>
      <c r="D166" s="11" t="s">
        <v>291</v>
      </c>
      <c r="E166" s="10" t="s">
        <v>18</v>
      </c>
      <c r="F166" s="10" t="s">
        <v>292</v>
      </c>
      <c r="G166" s="10" t="s">
        <v>25</v>
      </c>
      <c r="H166" s="10">
        <v>541</v>
      </c>
      <c r="I166" s="10"/>
      <c r="J166" s="10"/>
      <c r="K166" s="10" t="s">
        <v>32</v>
      </c>
      <c r="L166" s="10"/>
      <c r="M166" s="12">
        <v>49011857</v>
      </c>
      <c r="N166" s="10"/>
      <c r="O166" s="15" t="str">
        <f>IF(EQUIPOS_SEDE[[#This Row],[Condición/322]]=2,"🚫 Pendiente Movimiento","")</f>
        <v/>
      </c>
      <c r="P166" s="10"/>
      <c r="Q166" s="13" t="str">
        <f>IF(EQUIPOS_SEDE[[#This Row],[Concepto]]="❌ No Conforme",2,"")</f>
        <v/>
      </c>
      <c r="R166" s="13">
        <f>IF(EQUIPOS_SEDE[[#This Row],[SAP]]&gt;49000000,1,2)</f>
        <v>1</v>
      </c>
    </row>
    <row r="167" spans="1:18" s="14" customFormat="1" x14ac:dyDescent="0.3">
      <c r="A167" s="8" t="str">
        <f>IFERROR(IF(EQUIPOS_SEDE[[#This Row],[Condición/Status]]=1,"✔","🚫"),"")</f>
        <v>✔</v>
      </c>
      <c r="B167" s="9">
        <v>44771</v>
      </c>
      <c r="C167" s="10">
        <v>50016207</v>
      </c>
      <c r="D167" s="11" t="s">
        <v>293</v>
      </c>
      <c r="E167" s="10" t="s">
        <v>18</v>
      </c>
      <c r="F167" s="10" t="s">
        <v>221</v>
      </c>
      <c r="G167" s="10" t="s">
        <v>25</v>
      </c>
      <c r="H167" s="10">
        <v>541</v>
      </c>
      <c r="I167" s="10"/>
      <c r="J167" s="10"/>
      <c r="K167" s="10" t="s">
        <v>32</v>
      </c>
      <c r="L167" s="10"/>
      <c r="M167" s="12">
        <v>49011857</v>
      </c>
      <c r="N167" s="10"/>
      <c r="O167" s="15" t="str">
        <f>IF(EQUIPOS_SEDE[[#This Row],[Condición/322]]=2,"🚫 Pendiente Movimiento","")</f>
        <v/>
      </c>
      <c r="P167" s="10"/>
      <c r="Q167" s="13" t="str">
        <f>IF(EQUIPOS_SEDE[[#This Row],[Concepto]]="❌ No Conforme",2,"")</f>
        <v/>
      </c>
      <c r="R167" s="13">
        <f>IF(EQUIPOS_SEDE[[#This Row],[SAP]]&gt;49000000,1,2)</f>
        <v>1</v>
      </c>
    </row>
    <row r="168" spans="1:18" s="14" customFormat="1" x14ac:dyDescent="0.3">
      <c r="A168" s="8" t="str">
        <f>IFERROR(IF(EQUIPOS_SEDE[[#This Row],[Condición/Status]]=1,"✔","🚫"),"")</f>
        <v>✔</v>
      </c>
      <c r="B168" s="9">
        <v>44771</v>
      </c>
      <c r="C168" s="10">
        <v>50016028</v>
      </c>
      <c r="D168" s="11">
        <v>2565</v>
      </c>
      <c r="E168" s="10" t="s">
        <v>76</v>
      </c>
      <c r="F168" s="10" t="s">
        <v>294</v>
      </c>
      <c r="G168" s="10" t="s">
        <v>78</v>
      </c>
      <c r="H168" s="10">
        <v>541</v>
      </c>
      <c r="I168" s="10"/>
      <c r="J168" s="10"/>
      <c r="K168" s="10" t="s">
        <v>21</v>
      </c>
      <c r="L168" s="10" t="s">
        <v>295</v>
      </c>
      <c r="M168" s="12">
        <v>49011865</v>
      </c>
      <c r="N168" s="10"/>
      <c r="O168" s="10">
        <v>49012575</v>
      </c>
      <c r="P168" s="10"/>
      <c r="Q168" s="13">
        <f>IF(EQUIPOS_SEDE[[#This Row],[Concepto]]="❌ No Conforme",2,"")</f>
        <v>2</v>
      </c>
      <c r="R168" s="13">
        <f>IF(EQUIPOS_SEDE[[#This Row],[SAP]]&gt;49000000,1,2)</f>
        <v>1</v>
      </c>
    </row>
    <row r="169" spans="1:18" s="14" customFormat="1" x14ac:dyDescent="0.3">
      <c r="A169" s="8" t="str">
        <f>IFERROR(IF(EQUIPOS_SEDE[[#This Row],[Condición/Status]]=1,"✔","🚫"),"")</f>
        <v>✔</v>
      </c>
      <c r="B169" s="9">
        <v>44771</v>
      </c>
      <c r="C169" s="10">
        <v>50016028</v>
      </c>
      <c r="D169" s="11">
        <v>2602</v>
      </c>
      <c r="E169" s="10" t="s">
        <v>76</v>
      </c>
      <c r="F169" s="10" t="s">
        <v>296</v>
      </c>
      <c r="G169" s="10" t="s">
        <v>78</v>
      </c>
      <c r="H169" s="10">
        <v>541</v>
      </c>
      <c r="I169" s="10"/>
      <c r="J169" s="10"/>
      <c r="K169" s="10" t="s">
        <v>21</v>
      </c>
      <c r="L169" s="10" t="s">
        <v>297</v>
      </c>
      <c r="M169" s="12">
        <v>49011866</v>
      </c>
      <c r="N169" s="10"/>
      <c r="O169" s="10">
        <v>49012575</v>
      </c>
      <c r="P169" s="10"/>
      <c r="Q169" s="13">
        <f>IF(EQUIPOS_SEDE[[#This Row],[Concepto]]="❌ No Conforme",2,"")</f>
        <v>2</v>
      </c>
      <c r="R169" s="13">
        <f>IF(EQUIPOS_SEDE[[#This Row],[SAP]]&gt;49000000,1,2)</f>
        <v>1</v>
      </c>
    </row>
    <row r="170" spans="1:18" s="14" customFormat="1" x14ac:dyDescent="0.3">
      <c r="A170" s="8" t="str">
        <f>IFERROR(IF(EQUIPOS_SEDE[[#This Row],[Condición/Status]]=1,"✔","🚫"),"")</f>
        <v>✔</v>
      </c>
      <c r="B170" s="9">
        <v>44771</v>
      </c>
      <c r="C170" s="10">
        <v>50014995</v>
      </c>
      <c r="D170" s="11" t="s">
        <v>298</v>
      </c>
      <c r="E170" s="10" t="s">
        <v>18</v>
      </c>
      <c r="F170" s="10" t="s">
        <v>299</v>
      </c>
      <c r="G170" s="10" t="s">
        <v>25</v>
      </c>
      <c r="H170" s="10">
        <v>541</v>
      </c>
      <c r="I170" s="10"/>
      <c r="J170" s="10"/>
      <c r="K170" s="10" t="s">
        <v>32</v>
      </c>
      <c r="L170" s="10"/>
      <c r="M170" s="12">
        <v>49011857</v>
      </c>
      <c r="N170" s="10"/>
      <c r="O170" s="15" t="str">
        <f>IF(EQUIPOS_SEDE[[#This Row],[Condición/322]]=2,"🚫 Pendiente Movimiento","")</f>
        <v/>
      </c>
      <c r="P170" s="10"/>
      <c r="Q170" s="13" t="str">
        <f>IF(EQUIPOS_SEDE[[#This Row],[Concepto]]="❌ No Conforme",2,"")</f>
        <v/>
      </c>
      <c r="R170" s="13">
        <f>IF(EQUIPOS_SEDE[[#This Row],[SAP]]&gt;49000000,1,2)</f>
        <v>1</v>
      </c>
    </row>
    <row r="171" spans="1:18" s="14" customFormat="1" x14ac:dyDescent="0.3">
      <c r="A171" s="8" t="str">
        <f>IFERROR(IF(EQUIPOS_SEDE[[#This Row],[Condición/Status]]=1,"✔","🚫"),"")</f>
        <v>✔</v>
      </c>
      <c r="B171" s="9">
        <v>44771</v>
      </c>
      <c r="C171" s="10">
        <v>50016419</v>
      </c>
      <c r="D171" s="11" t="s">
        <v>300</v>
      </c>
      <c r="E171" s="10" t="s">
        <v>18</v>
      </c>
      <c r="F171" s="10" t="s">
        <v>301</v>
      </c>
      <c r="G171" s="10" t="s">
        <v>25</v>
      </c>
      <c r="H171" s="10">
        <v>541</v>
      </c>
      <c r="I171" s="10"/>
      <c r="J171" s="10"/>
      <c r="K171" s="10" t="s">
        <v>32</v>
      </c>
      <c r="L171" s="10"/>
      <c r="M171" s="12">
        <v>49011857</v>
      </c>
      <c r="N171" s="10"/>
      <c r="O171" s="15" t="str">
        <f>IF(EQUIPOS_SEDE[[#This Row],[Condición/322]]=2,"🚫 Pendiente Movimiento","")</f>
        <v/>
      </c>
      <c r="P171" s="10"/>
      <c r="Q171" s="13" t="str">
        <f>IF(EQUIPOS_SEDE[[#This Row],[Concepto]]="❌ No Conforme",2,"")</f>
        <v/>
      </c>
      <c r="R171" s="13">
        <f>IF(EQUIPOS_SEDE[[#This Row],[SAP]]&gt;49000000,1,2)</f>
        <v>1</v>
      </c>
    </row>
    <row r="172" spans="1:18" s="14" customFormat="1" x14ac:dyDescent="0.3">
      <c r="A172" s="8" t="str">
        <f>IFERROR(IF(EQUIPOS_SEDE[[#This Row],[Condición/Status]]=1,"✔","🚫"),"")</f>
        <v>✔</v>
      </c>
      <c r="B172" s="9">
        <v>44771</v>
      </c>
      <c r="C172" s="10">
        <v>50016419</v>
      </c>
      <c r="D172" s="11" t="s">
        <v>302</v>
      </c>
      <c r="E172" s="10" t="s">
        <v>18</v>
      </c>
      <c r="F172" s="10" t="s">
        <v>303</v>
      </c>
      <c r="G172" s="10" t="s">
        <v>25</v>
      </c>
      <c r="H172" s="10">
        <v>541</v>
      </c>
      <c r="I172" s="10"/>
      <c r="J172" s="10"/>
      <c r="K172" s="10" t="s">
        <v>32</v>
      </c>
      <c r="L172" s="10"/>
      <c r="M172" s="12">
        <v>49011857</v>
      </c>
      <c r="N172" s="10"/>
      <c r="O172" s="15" t="str">
        <f>IF(EQUIPOS_SEDE[[#This Row],[Condición/322]]=2,"🚫 Pendiente Movimiento","")</f>
        <v/>
      </c>
      <c r="P172" s="10"/>
      <c r="Q172" s="13" t="str">
        <f>IF(EQUIPOS_SEDE[[#This Row],[Concepto]]="❌ No Conforme",2,"")</f>
        <v/>
      </c>
      <c r="R172" s="13">
        <f>IF(EQUIPOS_SEDE[[#This Row],[SAP]]&gt;49000000,1,2)</f>
        <v>1</v>
      </c>
    </row>
    <row r="173" spans="1:18" s="14" customFormat="1" x14ac:dyDescent="0.3">
      <c r="A173" s="8" t="str">
        <f>IFERROR(IF(EQUIPOS_SEDE[[#This Row],[Condición/Status]]=1,"✔","🚫"),"")</f>
        <v>✔</v>
      </c>
      <c r="B173" s="9">
        <v>44771</v>
      </c>
      <c r="C173" s="10">
        <v>50014719</v>
      </c>
      <c r="D173" s="11" t="s">
        <v>304</v>
      </c>
      <c r="E173" s="10" t="s">
        <v>76</v>
      </c>
      <c r="F173" s="10" t="s">
        <v>305</v>
      </c>
      <c r="G173" s="10" t="s">
        <v>78</v>
      </c>
      <c r="H173" s="10">
        <v>541</v>
      </c>
      <c r="I173" s="10"/>
      <c r="J173" s="10"/>
      <c r="K173" s="10" t="s">
        <v>21</v>
      </c>
      <c r="L173" s="10" t="s">
        <v>306</v>
      </c>
      <c r="M173" s="12">
        <v>49011867</v>
      </c>
      <c r="N173" s="10"/>
      <c r="O173" s="10">
        <v>49012575</v>
      </c>
      <c r="P173" s="10"/>
      <c r="Q173" s="13">
        <f>IF(EQUIPOS_SEDE[[#This Row],[Concepto]]="❌ No Conforme",2,"")</f>
        <v>2</v>
      </c>
      <c r="R173" s="13">
        <f>IF(EQUIPOS_SEDE[[#This Row],[SAP]]&gt;49000000,1,2)</f>
        <v>1</v>
      </c>
    </row>
    <row r="174" spans="1:18" s="14" customFormat="1" x14ac:dyDescent="0.3">
      <c r="A174" s="8" t="str">
        <f>IFERROR(IF(EQUIPOS_SEDE[[#This Row],[Condición/Status]]=1,"✔","🚫"),"")</f>
        <v>✔</v>
      </c>
      <c r="B174" s="9">
        <v>44775</v>
      </c>
      <c r="C174" s="10">
        <v>50015444</v>
      </c>
      <c r="D174" s="11">
        <v>2343</v>
      </c>
      <c r="E174" s="10" t="s">
        <v>76</v>
      </c>
      <c r="F174" s="10" t="s">
        <v>307</v>
      </c>
      <c r="G174" s="10" t="s">
        <v>78</v>
      </c>
      <c r="H174" s="10">
        <v>541</v>
      </c>
      <c r="I174" s="10"/>
      <c r="J174" s="10"/>
      <c r="K174" s="10" t="s">
        <v>32</v>
      </c>
      <c r="L174" s="10"/>
      <c r="M174" s="12">
        <v>49012086</v>
      </c>
      <c r="N174" s="10"/>
      <c r="O174" s="15" t="str">
        <f>IF(EQUIPOS_SEDE[[#This Row],[Condición/322]]=2,"🚫 Pendiente Movimiento","")</f>
        <v/>
      </c>
      <c r="P174" s="10"/>
      <c r="Q174" s="13" t="str">
        <f>IF(EQUIPOS_SEDE[[#This Row],[Concepto]]="❌ No Conforme",2,"")</f>
        <v/>
      </c>
      <c r="R174" s="13">
        <f>IF(EQUIPOS_SEDE[[#This Row],[SAP]]&gt;49000000,1,2)</f>
        <v>1</v>
      </c>
    </row>
    <row r="175" spans="1:18" s="14" customFormat="1" x14ac:dyDescent="0.3">
      <c r="A175" s="8" t="str">
        <f>IFERROR(IF(EQUIPOS_SEDE[[#This Row],[Condición/Status]]=1,"✔","🚫"),"")</f>
        <v>✔</v>
      </c>
      <c r="B175" s="9">
        <v>44775</v>
      </c>
      <c r="C175" s="10">
        <v>50015444</v>
      </c>
      <c r="D175" s="11">
        <v>2331</v>
      </c>
      <c r="E175" s="10" t="s">
        <v>76</v>
      </c>
      <c r="F175" s="10" t="s">
        <v>308</v>
      </c>
      <c r="G175" s="10" t="s">
        <v>78</v>
      </c>
      <c r="H175" s="10">
        <v>541</v>
      </c>
      <c r="I175" s="10"/>
      <c r="J175" s="10"/>
      <c r="K175" s="10" t="s">
        <v>32</v>
      </c>
      <c r="L175" s="10"/>
      <c r="M175" s="12">
        <v>49012087</v>
      </c>
      <c r="N175" s="10"/>
      <c r="O175" s="15" t="str">
        <f>IF(EQUIPOS_SEDE[[#This Row],[Condición/322]]=2,"🚫 Pendiente Movimiento","")</f>
        <v/>
      </c>
      <c r="P175" s="10"/>
      <c r="Q175" s="13" t="str">
        <f>IF(EQUIPOS_SEDE[[#This Row],[Concepto]]="❌ No Conforme",2,"")</f>
        <v/>
      </c>
      <c r="R175" s="13">
        <f>IF(EQUIPOS_SEDE[[#This Row],[SAP]]&gt;49000000,1,2)</f>
        <v>1</v>
      </c>
    </row>
    <row r="176" spans="1:18" s="14" customFormat="1" x14ac:dyDescent="0.3">
      <c r="A176" s="8" t="str">
        <f>IFERROR(IF(EQUIPOS_SEDE[[#This Row],[Condición/Status]]=1,"✔","🚫"),"")</f>
        <v>✔</v>
      </c>
      <c r="B176" s="9">
        <v>44775</v>
      </c>
      <c r="C176" s="10">
        <v>50014721</v>
      </c>
      <c r="D176" s="11" t="s">
        <v>309</v>
      </c>
      <c r="E176" s="10" t="s">
        <v>76</v>
      </c>
      <c r="F176" s="10" t="s">
        <v>310</v>
      </c>
      <c r="G176" s="10" t="s">
        <v>78</v>
      </c>
      <c r="H176" s="10">
        <v>541</v>
      </c>
      <c r="I176" s="10"/>
      <c r="J176" s="10"/>
      <c r="K176" s="10" t="s">
        <v>32</v>
      </c>
      <c r="L176" s="10" t="s">
        <v>311</v>
      </c>
      <c r="M176" s="12">
        <v>49012103</v>
      </c>
      <c r="N176" s="10"/>
      <c r="O176" s="15" t="str">
        <f>IF(EQUIPOS_SEDE[[#This Row],[Condición/322]]=2,"🚫 Pendiente Movimiento","")</f>
        <v/>
      </c>
      <c r="P176" s="10"/>
      <c r="Q176" s="13" t="str">
        <f>IF(EQUIPOS_SEDE[[#This Row],[Concepto]]="❌ No Conforme",2,"")</f>
        <v/>
      </c>
      <c r="R176" s="13">
        <f>IF(EQUIPOS_SEDE[[#This Row],[SAP]]&gt;49000000,1,2)</f>
        <v>1</v>
      </c>
    </row>
    <row r="177" spans="1:18" s="14" customFormat="1" x14ac:dyDescent="0.3">
      <c r="A177" s="8" t="str">
        <f>IFERROR(IF(EQUIPOS_SEDE[[#This Row],[Condición/Status]]=1,"✔","🚫"),"")</f>
        <v>✔</v>
      </c>
      <c r="B177" s="9">
        <v>44775</v>
      </c>
      <c r="C177" s="10">
        <v>50014721</v>
      </c>
      <c r="D177" s="11" t="s">
        <v>312</v>
      </c>
      <c r="E177" s="10" t="s">
        <v>76</v>
      </c>
      <c r="F177" s="10" t="s">
        <v>313</v>
      </c>
      <c r="G177" s="10" t="s">
        <v>78</v>
      </c>
      <c r="H177" s="10">
        <v>541</v>
      </c>
      <c r="I177" s="10"/>
      <c r="J177" s="10"/>
      <c r="K177" s="10" t="s">
        <v>32</v>
      </c>
      <c r="L177" s="10" t="s">
        <v>311</v>
      </c>
      <c r="M177" s="12">
        <v>49012104</v>
      </c>
      <c r="N177" s="10"/>
      <c r="O177" s="15" t="str">
        <f>IF(EQUIPOS_SEDE[[#This Row],[Condición/322]]=2,"🚫 Pendiente Movimiento","")</f>
        <v/>
      </c>
      <c r="P177" s="10"/>
      <c r="Q177" s="13" t="str">
        <f>IF(EQUIPOS_SEDE[[#This Row],[Concepto]]="❌ No Conforme",2,"")</f>
        <v/>
      </c>
      <c r="R177" s="13">
        <f>IF(EQUIPOS_SEDE[[#This Row],[SAP]]&gt;49000000,1,2)</f>
        <v>1</v>
      </c>
    </row>
    <row r="178" spans="1:18" s="14" customFormat="1" x14ac:dyDescent="0.3">
      <c r="A178" s="8" t="str">
        <f>IFERROR(IF(EQUIPOS_SEDE[[#This Row],[Condición/Status]]=1,"✔","🚫"),"")</f>
        <v>✔</v>
      </c>
      <c r="B178" s="9">
        <v>44775</v>
      </c>
      <c r="C178" s="10">
        <v>50014721</v>
      </c>
      <c r="D178" s="11" t="s">
        <v>314</v>
      </c>
      <c r="E178" s="10" t="s">
        <v>76</v>
      </c>
      <c r="F178" s="10" t="s">
        <v>308</v>
      </c>
      <c r="G178" s="10" t="s">
        <v>78</v>
      </c>
      <c r="H178" s="10">
        <v>541</v>
      </c>
      <c r="I178" s="10"/>
      <c r="J178" s="10"/>
      <c r="K178" s="10" t="s">
        <v>32</v>
      </c>
      <c r="L178" s="10" t="s">
        <v>311</v>
      </c>
      <c r="M178" s="12">
        <v>49012087</v>
      </c>
      <c r="N178" s="10"/>
      <c r="O178" s="15" t="str">
        <f>IF(EQUIPOS_SEDE[[#This Row],[Condición/322]]=2,"🚫 Pendiente Movimiento","")</f>
        <v/>
      </c>
      <c r="P178" s="10"/>
      <c r="Q178" s="13" t="str">
        <f>IF(EQUIPOS_SEDE[[#This Row],[Concepto]]="❌ No Conforme",2,"")</f>
        <v/>
      </c>
      <c r="R178" s="13">
        <f>IF(EQUIPOS_SEDE[[#This Row],[SAP]]&gt;49000000,1,2)</f>
        <v>1</v>
      </c>
    </row>
    <row r="179" spans="1:18" s="14" customFormat="1" x14ac:dyDescent="0.3">
      <c r="A179" s="8" t="str">
        <f>IFERROR(IF(EQUIPOS_SEDE[[#This Row],[Condición/Status]]=1,"✔","🚫"),"")</f>
        <v>✔</v>
      </c>
      <c r="B179" s="9">
        <v>44775</v>
      </c>
      <c r="C179" s="10">
        <v>50014721</v>
      </c>
      <c r="D179" s="11" t="s">
        <v>315</v>
      </c>
      <c r="E179" s="10" t="s">
        <v>76</v>
      </c>
      <c r="F179" s="10" t="s">
        <v>316</v>
      </c>
      <c r="G179" s="10" t="s">
        <v>78</v>
      </c>
      <c r="H179" s="10">
        <v>541</v>
      </c>
      <c r="I179" s="10"/>
      <c r="J179" s="10"/>
      <c r="K179" s="10" t="s">
        <v>32</v>
      </c>
      <c r="L179" s="10" t="s">
        <v>311</v>
      </c>
      <c r="M179" s="12">
        <v>49012105</v>
      </c>
      <c r="N179" s="10"/>
      <c r="O179" s="15" t="str">
        <f>IF(EQUIPOS_SEDE[[#This Row],[Condición/322]]=2,"🚫 Pendiente Movimiento","")</f>
        <v/>
      </c>
      <c r="P179" s="10"/>
      <c r="Q179" s="13" t="str">
        <f>IF(EQUIPOS_SEDE[[#This Row],[Concepto]]="❌ No Conforme",2,"")</f>
        <v/>
      </c>
      <c r="R179" s="13">
        <f>IF(EQUIPOS_SEDE[[#This Row],[SAP]]&gt;49000000,1,2)</f>
        <v>1</v>
      </c>
    </row>
    <row r="180" spans="1:18" s="14" customFormat="1" x14ac:dyDescent="0.3">
      <c r="A180" s="8" t="str">
        <f>IFERROR(IF(EQUIPOS_SEDE[[#This Row],[Condición/Status]]=1,"✔","🚫"),"")</f>
        <v>✔</v>
      </c>
      <c r="B180" s="9">
        <v>44775</v>
      </c>
      <c r="C180" s="10">
        <v>50016207</v>
      </c>
      <c r="D180" s="11" t="s">
        <v>317</v>
      </c>
      <c r="E180" s="10" t="s">
        <v>18</v>
      </c>
      <c r="F180" s="10">
        <v>3275</v>
      </c>
      <c r="G180" s="10" t="s">
        <v>25</v>
      </c>
      <c r="H180" s="10">
        <v>541</v>
      </c>
      <c r="I180" s="10">
        <v>1846</v>
      </c>
      <c r="J180" s="10"/>
      <c r="K180" s="10" t="s">
        <v>32</v>
      </c>
      <c r="L180" s="10"/>
      <c r="M180" s="12">
        <v>49012169</v>
      </c>
      <c r="N180" s="10"/>
      <c r="O180" s="15" t="str">
        <f>IF(EQUIPOS_SEDE[[#This Row],[Condición/322]]=2,"🚫 Pendiente Movimiento","")</f>
        <v/>
      </c>
      <c r="P180" s="10"/>
      <c r="Q180" s="13" t="str">
        <f>IF(EQUIPOS_SEDE[[#This Row],[Concepto]]="❌ No Conforme",2,"")</f>
        <v/>
      </c>
      <c r="R180" s="13">
        <f>IF(EQUIPOS_SEDE[[#This Row],[SAP]]&gt;49000000,1,2)</f>
        <v>1</v>
      </c>
    </row>
    <row r="181" spans="1:18" s="14" customFormat="1" x14ac:dyDescent="0.3">
      <c r="A181" s="8" t="str">
        <f>IFERROR(IF(EQUIPOS_SEDE[[#This Row],[Condición/Status]]=1,"✔","🚫"),"")</f>
        <v>✔</v>
      </c>
      <c r="B181" s="9">
        <v>44775</v>
      </c>
      <c r="C181" s="10">
        <v>50016207</v>
      </c>
      <c r="D181" s="11" t="s">
        <v>318</v>
      </c>
      <c r="E181" s="10" t="s">
        <v>18</v>
      </c>
      <c r="F181" s="10" t="s">
        <v>319</v>
      </c>
      <c r="G181" s="10" t="s">
        <v>25</v>
      </c>
      <c r="H181" s="10">
        <v>541</v>
      </c>
      <c r="I181" s="10">
        <v>1953</v>
      </c>
      <c r="J181" s="10"/>
      <c r="K181" s="10" t="s">
        <v>32</v>
      </c>
      <c r="L181" s="10"/>
      <c r="M181" s="12">
        <v>49012169</v>
      </c>
      <c r="N181" s="10"/>
      <c r="O181" s="15" t="str">
        <f>IF(EQUIPOS_SEDE[[#This Row],[Condición/322]]=2,"🚫 Pendiente Movimiento","")</f>
        <v/>
      </c>
      <c r="P181" s="10"/>
      <c r="Q181" s="13" t="str">
        <f>IF(EQUIPOS_SEDE[[#This Row],[Concepto]]="❌ No Conforme",2,"")</f>
        <v/>
      </c>
      <c r="R181" s="13">
        <f>IF(EQUIPOS_SEDE[[#This Row],[SAP]]&gt;49000000,1,2)</f>
        <v>1</v>
      </c>
    </row>
    <row r="182" spans="1:18" s="14" customFormat="1" x14ac:dyDescent="0.3">
      <c r="A182" s="8" t="str">
        <f>IFERROR(IF(EQUIPOS_SEDE[[#This Row],[Condición/Status]]=1,"✔","🚫"),"")</f>
        <v>✔</v>
      </c>
      <c r="B182" s="9">
        <v>44775</v>
      </c>
      <c r="C182" s="10">
        <v>50014995</v>
      </c>
      <c r="D182" s="11" t="s">
        <v>320</v>
      </c>
      <c r="E182" s="10" t="s">
        <v>18</v>
      </c>
      <c r="F182" s="10" t="s">
        <v>321</v>
      </c>
      <c r="G182" s="10" t="s">
        <v>25</v>
      </c>
      <c r="H182" s="10">
        <v>201</v>
      </c>
      <c r="I182" s="10"/>
      <c r="J182" s="10"/>
      <c r="K182" s="10" t="s">
        <v>32</v>
      </c>
      <c r="L182" s="10"/>
      <c r="M182" s="12">
        <v>49012107</v>
      </c>
      <c r="N182" s="10"/>
      <c r="O182" s="15" t="str">
        <f>IF(EQUIPOS_SEDE[[#This Row],[Condición/322]]=2,"🚫 Pendiente Movimiento","")</f>
        <v/>
      </c>
      <c r="P182" s="10"/>
      <c r="Q182" s="13" t="str">
        <f>IF(EQUIPOS_SEDE[[#This Row],[Concepto]]="❌ No Conforme",2,"")</f>
        <v/>
      </c>
      <c r="R182" s="13">
        <f>IF(EQUIPOS_SEDE[[#This Row],[SAP]]&gt;49000000,1,2)</f>
        <v>1</v>
      </c>
    </row>
    <row r="183" spans="1:18" s="14" customFormat="1" x14ac:dyDescent="0.3">
      <c r="A183" s="8" t="str">
        <f>IFERROR(IF(EQUIPOS_SEDE[[#This Row],[Condición/Status]]=1,"✔","🚫"),"")</f>
        <v>✔</v>
      </c>
      <c r="B183" s="9">
        <v>44775</v>
      </c>
      <c r="C183" s="10">
        <v>50016019</v>
      </c>
      <c r="D183" s="11" t="s">
        <v>322</v>
      </c>
      <c r="E183" s="10" t="s">
        <v>18</v>
      </c>
      <c r="F183" s="10" t="s">
        <v>268</v>
      </c>
      <c r="G183" s="10" t="s">
        <v>25</v>
      </c>
      <c r="H183" s="10">
        <v>541</v>
      </c>
      <c r="I183" s="10"/>
      <c r="J183" s="10"/>
      <c r="K183" s="10" t="s">
        <v>32</v>
      </c>
      <c r="L183" s="10"/>
      <c r="M183" s="12">
        <v>49012169</v>
      </c>
      <c r="N183" s="10"/>
      <c r="O183" s="15" t="str">
        <f>IF(EQUIPOS_SEDE[[#This Row],[Condición/322]]=2,"🚫 Pendiente Movimiento","")</f>
        <v/>
      </c>
      <c r="P183" s="10"/>
      <c r="Q183" s="13" t="str">
        <f>IF(EQUIPOS_SEDE[[#This Row],[Concepto]]="❌ No Conforme",2,"")</f>
        <v/>
      </c>
      <c r="R183" s="13">
        <f>IF(EQUIPOS_SEDE[[#This Row],[SAP]]&gt;49000000,1,2)</f>
        <v>1</v>
      </c>
    </row>
    <row r="184" spans="1:18" s="14" customFormat="1" x14ac:dyDescent="0.3">
      <c r="A184" s="8" t="str">
        <f>IFERROR(IF(EQUIPOS_SEDE[[#This Row],[Condición/Status]]=1,"✔","🚫"),"")</f>
        <v>✔</v>
      </c>
      <c r="B184" s="9">
        <v>44775</v>
      </c>
      <c r="C184" s="10">
        <v>50016207</v>
      </c>
      <c r="D184" s="11" t="s">
        <v>323</v>
      </c>
      <c r="E184" s="10" t="s">
        <v>18</v>
      </c>
      <c r="F184" s="10" t="s">
        <v>138</v>
      </c>
      <c r="G184" s="10" t="s">
        <v>25</v>
      </c>
      <c r="H184" s="10">
        <v>541</v>
      </c>
      <c r="I184" s="10">
        <v>1936</v>
      </c>
      <c r="J184" s="10"/>
      <c r="K184" s="10" t="s">
        <v>32</v>
      </c>
      <c r="L184" s="10"/>
      <c r="M184" s="12">
        <v>49012169</v>
      </c>
      <c r="N184" s="10"/>
      <c r="O184" s="15" t="str">
        <f>IF(EQUIPOS_SEDE[[#This Row],[Condición/322]]=2,"🚫 Pendiente Movimiento","")</f>
        <v/>
      </c>
      <c r="P184" s="10"/>
      <c r="Q184" s="13" t="str">
        <f>IF(EQUIPOS_SEDE[[#This Row],[Concepto]]="❌ No Conforme",2,"")</f>
        <v/>
      </c>
      <c r="R184" s="13">
        <f>IF(EQUIPOS_SEDE[[#This Row],[SAP]]&gt;49000000,1,2)</f>
        <v>1</v>
      </c>
    </row>
    <row r="185" spans="1:18" s="14" customFormat="1" x14ac:dyDescent="0.3">
      <c r="A185" s="8" t="str">
        <f>IFERROR(IF(EQUIPOS_SEDE[[#This Row],[Condición/Status]]=1,"✔","🚫"),"")</f>
        <v>✔</v>
      </c>
      <c r="B185" s="9">
        <v>44775</v>
      </c>
      <c r="C185" s="10">
        <v>50014995</v>
      </c>
      <c r="D185" s="11" t="s">
        <v>324</v>
      </c>
      <c r="E185" s="10" t="s">
        <v>18</v>
      </c>
      <c r="F185" s="10" t="s">
        <v>325</v>
      </c>
      <c r="G185" s="10" t="s">
        <v>25</v>
      </c>
      <c r="H185" s="10">
        <v>541</v>
      </c>
      <c r="I185" s="10">
        <v>1603</v>
      </c>
      <c r="J185" s="10"/>
      <c r="K185" s="10" t="s">
        <v>32</v>
      </c>
      <c r="L185" s="10"/>
      <c r="M185" s="12">
        <v>49012169</v>
      </c>
      <c r="N185" s="10"/>
      <c r="O185" s="15" t="str">
        <f>IF(EQUIPOS_SEDE[[#This Row],[Condición/322]]=2,"🚫 Pendiente Movimiento","")</f>
        <v/>
      </c>
      <c r="P185" s="10"/>
      <c r="Q185" s="13" t="str">
        <f>IF(EQUIPOS_SEDE[[#This Row],[Concepto]]="❌ No Conforme",2,"")</f>
        <v/>
      </c>
      <c r="R185" s="13">
        <f>IF(EQUIPOS_SEDE[[#This Row],[SAP]]&gt;49000000,1,2)</f>
        <v>1</v>
      </c>
    </row>
    <row r="186" spans="1:18" s="14" customFormat="1" x14ac:dyDescent="0.3">
      <c r="A186" s="8" t="str">
        <f>IFERROR(IF(EQUIPOS_SEDE[[#This Row],[Condición/Status]]=1,"✔","🚫"),"")</f>
        <v>✔</v>
      </c>
      <c r="B186" s="9">
        <v>44775</v>
      </c>
      <c r="C186" s="10">
        <v>50016027</v>
      </c>
      <c r="D186" s="11" t="s">
        <v>326</v>
      </c>
      <c r="E186" s="10" t="s">
        <v>18</v>
      </c>
      <c r="F186" s="10" t="s">
        <v>292</v>
      </c>
      <c r="G186" s="10" t="s">
        <v>25</v>
      </c>
      <c r="H186" s="10">
        <v>541</v>
      </c>
      <c r="I186" s="10"/>
      <c r="J186" s="10"/>
      <c r="K186" s="10" t="s">
        <v>32</v>
      </c>
      <c r="L186" s="10"/>
      <c r="M186" s="12">
        <v>49012169</v>
      </c>
      <c r="N186" s="10"/>
      <c r="O186" s="15" t="str">
        <f>IF(EQUIPOS_SEDE[[#This Row],[Condición/322]]=2,"🚫 Pendiente Movimiento","")</f>
        <v/>
      </c>
      <c r="P186" s="10"/>
      <c r="Q186" s="13" t="str">
        <f>IF(EQUIPOS_SEDE[[#This Row],[Concepto]]="❌ No Conforme",2,"")</f>
        <v/>
      </c>
      <c r="R186" s="13">
        <f>IF(EQUIPOS_SEDE[[#This Row],[SAP]]&gt;49000000,1,2)</f>
        <v>1</v>
      </c>
    </row>
    <row r="187" spans="1:18" s="14" customFormat="1" x14ac:dyDescent="0.3">
      <c r="A187" s="8" t="str">
        <f>IFERROR(IF(EQUIPOS_SEDE[[#This Row],[Condición/Status]]=1,"✔","🚫"),"")</f>
        <v>✔</v>
      </c>
      <c r="B187" s="9">
        <v>44775</v>
      </c>
      <c r="C187" s="10">
        <v>50016419</v>
      </c>
      <c r="D187" s="11" t="s">
        <v>327</v>
      </c>
      <c r="E187" s="10" t="s">
        <v>18</v>
      </c>
      <c r="F187" s="10" t="s">
        <v>319</v>
      </c>
      <c r="G187" s="10" t="s">
        <v>25</v>
      </c>
      <c r="H187" s="10">
        <v>541</v>
      </c>
      <c r="I187" s="10">
        <v>1953</v>
      </c>
      <c r="J187" s="10"/>
      <c r="K187" s="10" t="s">
        <v>32</v>
      </c>
      <c r="L187" s="10"/>
      <c r="M187" s="12">
        <v>49012169</v>
      </c>
      <c r="N187" s="10"/>
      <c r="O187" s="15" t="str">
        <f>IF(EQUIPOS_SEDE[[#This Row],[Condición/322]]=2,"🚫 Pendiente Movimiento","")</f>
        <v/>
      </c>
      <c r="P187" s="10"/>
      <c r="Q187" s="13" t="str">
        <f>IF(EQUIPOS_SEDE[[#This Row],[Concepto]]="❌ No Conforme",2,"")</f>
        <v/>
      </c>
      <c r="R187" s="13">
        <f>IF(EQUIPOS_SEDE[[#This Row],[SAP]]&gt;49000000,1,2)</f>
        <v>1</v>
      </c>
    </row>
    <row r="188" spans="1:18" s="14" customFormat="1" x14ac:dyDescent="0.3">
      <c r="A188" s="8" t="str">
        <f>IFERROR(IF(EQUIPOS_SEDE[[#This Row],[Condición/Status]]=1,"✔","🚫"),"")</f>
        <v>✔</v>
      </c>
      <c r="B188" s="9">
        <v>44775</v>
      </c>
      <c r="C188" s="10">
        <v>50016419</v>
      </c>
      <c r="D188" s="11" t="s">
        <v>328</v>
      </c>
      <c r="E188" s="10" t="s">
        <v>18</v>
      </c>
      <c r="F188" s="10">
        <v>3275</v>
      </c>
      <c r="G188" s="10" t="s">
        <v>25</v>
      </c>
      <c r="H188" s="10">
        <v>541</v>
      </c>
      <c r="I188" s="10">
        <v>1846</v>
      </c>
      <c r="J188" s="10"/>
      <c r="K188" s="10" t="s">
        <v>32</v>
      </c>
      <c r="L188" s="10"/>
      <c r="M188" s="12">
        <v>49012169</v>
      </c>
      <c r="N188" s="10"/>
      <c r="O188" s="15" t="str">
        <f>IF(EQUIPOS_SEDE[[#This Row],[Condición/322]]=2,"🚫 Pendiente Movimiento","")</f>
        <v/>
      </c>
      <c r="P188" s="10"/>
      <c r="Q188" s="13" t="str">
        <f>IF(EQUIPOS_SEDE[[#This Row],[Concepto]]="❌ No Conforme",2,"")</f>
        <v/>
      </c>
      <c r="R188" s="13">
        <f>IF(EQUIPOS_SEDE[[#This Row],[SAP]]&gt;49000000,1,2)</f>
        <v>1</v>
      </c>
    </row>
    <row r="189" spans="1:18" s="14" customFormat="1" x14ac:dyDescent="0.3">
      <c r="A189" s="8" t="str">
        <f>IFERROR(IF(EQUIPOS_SEDE[[#This Row],[Condición/Status]]=1,"✔","🚫"),"")</f>
        <v>✔</v>
      </c>
      <c r="B189" s="9">
        <v>44775</v>
      </c>
      <c r="C189" s="10">
        <v>50016419</v>
      </c>
      <c r="D189" s="11" t="s">
        <v>329</v>
      </c>
      <c r="E189" s="10" t="s">
        <v>18</v>
      </c>
      <c r="F189" s="10" t="s">
        <v>330</v>
      </c>
      <c r="G189" s="10" t="s">
        <v>25</v>
      </c>
      <c r="H189" s="10">
        <v>541</v>
      </c>
      <c r="I189" s="10"/>
      <c r="J189" s="10"/>
      <c r="K189" s="10" t="s">
        <v>32</v>
      </c>
      <c r="L189" s="10"/>
      <c r="M189" s="12">
        <v>49012169</v>
      </c>
      <c r="N189" s="10"/>
      <c r="O189" s="15" t="str">
        <f>IF(EQUIPOS_SEDE[[#This Row],[Condición/322]]=2,"🚫 Pendiente Movimiento","")</f>
        <v/>
      </c>
      <c r="P189" s="10"/>
      <c r="Q189" s="13" t="str">
        <f>IF(EQUIPOS_SEDE[[#This Row],[Concepto]]="❌ No Conforme",2,"")</f>
        <v/>
      </c>
      <c r="R189" s="13">
        <f>IF(EQUIPOS_SEDE[[#This Row],[SAP]]&gt;49000000,1,2)</f>
        <v>1</v>
      </c>
    </row>
    <row r="190" spans="1:18" s="14" customFormat="1" x14ac:dyDescent="0.3">
      <c r="A190" s="8" t="str">
        <f>IFERROR(IF(EQUIPOS_SEDE[[#This Row],[Condición/Status]]=1,"✔","🚫"),"")</f>
        <v>✔</v>
      </c>
      <c r="B190" s="9">
        <v>44775</v>
      </c>
      <c r="C190" s="10">
        <v>50011525</v>
      </c>
      <c r="D190" s="11" t="s">
        <v>331</v>
      </c>
      <c r="E190" s="10" t="s">
        <v>18</v>
      </c>
      <c r="F190" s="10" t="s">
        <v>332</v>
      </c>
      <c r="G190" s="10" t="s">
        <v>29</v>
      </c>
      <c r="H190" s="10">
        <v>541</v>
      </c>
      <c r="I190" s="10">
        <v>1727</v>
      </c>
      <c r="J190" s="10"/>
      <c r="K190" s="10" t="s">
        <v>32</v>
      </c>
      <c r="L190" s="10"/>
      <c r="M190" s="12">
        <v>49012169</v>
      </c>
      <c r="N190" s="10"/>
      <c r="O190" s="15" t="str">
        <f>IF(EQUIPOS_SEDE[[#This Row],[Condición/322]]=2,"🚫 Pendiente Movimiento","")</f>
        <v/>
      </c>
      <c r="P190" s="10"/>
      <c r="Q190" s="13" t="str">
        <f>IF(EQUIPOS_SEDE[[#This Row],[Concepto]]="❌ No Conforme",2,"")</f>
        <v/>
      </c>
      <c r="R190" s="13">
        <f>IF(EQUIPOS_SEDE[[#This Row],[SAP]]&gt;49000000,1,2)</f>
        <v>1</v>
      </c>
    </row>
    <row r="191" spans="1:18" s="14" customFormat="1" x14ac:dyDescent="0.3">
      <c r="A191" s="8" t="str">
        <f>IFERROR(IF(EQUIPOS_SEDE[[#This Row],[Condición/Status]]=1,"✔","🚫"),"")</f>
        <v>✔</v>
      </c>
      <c r="B191" s="9">
        <v>44778</v>
      </c>
      <c r="C191" s="10">
        <v>50011529</v>
      </c>
      <c r="D191" s="11" t="s">
        <v>333</v>
      </c>
      <c r="E191" s="10" t="s">
        <v>18</v>
      </c>
      <c r="F191" s="10" t="s">
        <v>334</v>
      </c>
      <c r="G191" s="10" t="s">
        <v>29</v>
      </c>
      <c r="H191" s="10">
        <v>541</v>
      </c>
      <c r="I191" s="10"/>
      <c r="J191" s="10"/>
      <c r="K191" s="10" t="s">
        <v>21</v>
      </c>
      <c r="L191" s="10"/>
      <c r="M191" s="12">
        <v>49012293</v>
      </c>
      <c r="N191" s="10"/>
      <c r="O191" s="10">
        <v>49012574</v>
      </c>
      <c r="P191" s="10" t="s">
        <v>335</v>
      </c>
      <c r="Q191" s="13">
        <f>IF(EQUIPOS_SEDE[[#This Row],[Concepto]]="❌ No Conforme",2,"")</f>
        <v>2</v>
      </c>
      <c r="R191" s="13">
        <f>IF(EQUIPOS_SEDE[[#This Row],[SAP]]&gt;49000000,1,2)</f>
        <v>1</v>
      </c>
    </row>
    <row r="192" spans="1:18" s="14" customFormat="1" x14ac:dyDescent="0.3">
      <c r="A192" s="8" t="str">
        <f>IFERROR(IF(EQUIPOS_SEDE[[#This Row],[Condición/Status]]=1,"✔","🚫"),"")</f>
        <v>✔</v>
      </c>
      <c r="B192" s="9">
        <v>44778</v>
      </c>
      <c r="C192" s="10">
        <v>50016809</v>
      </c>
      <c r="D192" s="11" t="s">
        <v>336</v>
      </c>
      <c r="E192" s="10" t="s">
        <v>18</v>
      </c>
      <c r="F192" s="10" t="s">
        <v>337</v>
      </c>
      <c r="G192" s="10" t="s">
        <v>29</v>
      </c>
      <c r="H192" s="10">
        <v>541</v>
      </c>
      <c r="I192" s="10"/>
      <c r="J192" s="10"/>
      <c r="K192" s="10" t="s">
        <v>32</v>
      </c>
      <c r="L192" s="10"/>
      <c r="M192" s="12">
        <v>49012293</v>
      </c>
      <c r="N192" s="10"/>
      <c r="O192" s="15" t="str">
        <f>IF(EQUIPOS_SEDE[[#This Row],[Condición/322]]=2,"🚫 Pendiente Movimiento","")</f>
        <v/>
      </c>
      <c r="P192" s="10"/>
      <c r="Q192" s="13" t="str">
        <f>IF(EQUIPOS_SEDE[[#This Row],[Concepto]]="❌ No Conforme",2,"")</f>
        <v/>
      </c>
      <c r="R192" s="13">
        <f>IF(EQUIPOS_SEDE[[#This Row],[SAP]]&gt;49000000,1,2)</f>
        <v>1</v>
      </c>
    </row>
    <row r="193" spans="1:18" s="14" customFormat="1" x14ac:dyDescent="0.3">
      <c r="A193" s="8" t="str">
        <f>IFERROR(IF(EQUIPOS_SEDE[[#This Row],[Condición/Status]]=1,"✔","🚫"),"")</f>
        <v>✔</v>
      </c>
      <c r="B193" s="9">
        <v>44778</v>
      </c>
      <c r="C193" s="10">
        <v>50016419</v>
      </c>
      <c r="D193" s="11" t="s">
        <v>338</v>
      </c>
      <c r="E193" s="10" t="s">
        <v>18</v>
      </c>
      <c r="F193" s="10">
        <v>3862</v>
      </c>
      <c r="G193" s="10" t="s">
        <v>29</v>
      </c>
      <c r="H193" s="10">
        <v>541</v>
      </c>
      <c r="I193" s="10"/>
      <c r="J193" s="10"/>
      <c r="K193" s="10" t="s">
        <v>32</v>
      </c>
      <c r="L193" s="10"/>
      <c r="M193" s="12">
        <v>49012293</v>
      </c>
      <c r="N193" s="10"/>
      <c r="O193" s="15" t="str">
        <f>IF(EQUIPOS_SEDE[[#This Row],[Condición/322]]=2,"🚫 Pendiente Movimiento","")</f>
        <v/>
      </c>
      <c r="P193" s="10"/>
      <c r="Q193" s="13" t="str">
        <f>IF(EQUIPOS_SEDE[[#This Row],[Concepto]]="❌ No Conforme",2,"")</f>
        <v/>
      </c>
      <c r="R193" s="13">
        <f>IF(EQUIPOS_SEDE[[#This Row],[SAP]]&gt;49000000,1,2)</f>
        <v>1</v>
      </c>
    </row>
    <row r="194" spans="1:18" s="14" customFormat="1" x14ac:dyDescent="0.3">
      <c r="A194" s="8" t="str">
        <f>IFERROR(IF(EQUIPOS_SEDE[[#This Row],[Condición/Status]]=1,"✔","🚫"),"")</f>
        <v>✔</v>
      </c>
      <c r="B194" s="9">
        <v>44778</v>
      </c>
      <c r="C194" s="10">
        <v>50016207</v>
      </c>
      <c r="D194" s="11" t="s">
        <v>339</v>
      </c>
      <c r="E194" s="10" t="s">
        <v>18</v>
      </c>
      <c r="F194" s="10">
        <v>4212</v>
      </c>
      <c r="G194" s="10" t="s">
        <v>29</v>
      </c>
      <c r="H194" s="10">
        <v>541</v>
      </c>
      <c r="I194" s="10"/>
      <c r="J194" s="10"/>
      <c r="K194" s="10" t="s">
        <v>32</v>
      </c>
      <c r="L194" s="10"/>
      <c r="M194" s="12">
        <v>49012293</v>
      </c>
      <c r="N194" s="10"/>
      <c r="O194" s="15" t="str">
        <f>IF(EQUIPOS_SEDE[[#This Row],[Condición/322]]=2,"🚫 Pendiente Movimiento","")</f>
        <v/>
      </c>
      <c r="P194" s="10"/>
      <c r="Q194" s="13" t="str">
        <f>IF(EQUIPOS_SEDE[[#This Row],[Concepto]]="❌ No Conforme",2,"")</f>
        <v/>
      </c>
      <c r="R194" s="13">
        <f>IF(EQUIPOS_SEDE[[#This Row],[SAP]]&gt;49000000,1,2)</f>
        <v>1</v>
      </c>
    </row>
    <row r="195" spans="1:18" s="14" customFormat="1" x14ac:dyDescent="0.3">
      <c r="A195" s="8" t="str">
        <f>IFERROR(IF(EQUIPOS_SEDE[[#This Row],[Condición/Status]]=1,"✔","🚫"),"")</f>
        <v>✔</v>
      </c>
      <c r="B195" s="9">
        <v>44778</v>
      </c>
      <c r="C195" s="10">
        <v>50014719</v>
      </c>
      <c r="D195" s="11" t="s">
        <v>340</v>
      </c>
      <c r="E195" s="10" t="s">
        <v>76</v>
      </c>
      <c r="F195" s="10" t="s">
        <v>341</v>
      </c>
      <c r="G195" s="10" t="s">
        <v>78</v>
      </c>
      <c r="H195" s="10">
        <v>541</v>
      </c>
      <c r="I195" s="10"/>
      <c r="J195" s="10"/>
      <c r="K195" s="10" t="s">
        <v>32</v>
      </c>
      <c r="L195" s="10"/>
      <c r="M195" s="12">
        <v>49012268</v>
      </c>
      <c r="N195" s="10"/>
      <c r="O195" s="15" t="str">
        <f>IF(EQUIPOS_SEDE[[#This Row],[Condición/322]]=2,"🚫 Pendiente Movimiento","")</f>
        <v/>
      </c>
      <c r="P195" s="10"/>
      <c r="Q195" s="13" t="str">
        <f>IF(EQUIPOS_SEDE[[#This Row],[Concepto]]="❌ No Conforme",2,"")</f>
        <v/>
      </c>
      <c r="R195" s="13">
        <f>IF(EQUIPOS_SEDE[[#This Row],[SAP]]&gt;49000000,1,2)</f>
        <v>1</v>
      </c>
    </row>
    <row r="196" spans="1:18" s="14" customFormat="1" x14ac:dyDescent="0.3">
      <c r="A196" s="8" t="str">
        <f>IFERROR(IF(EQUIPOS_SEDE[[#This Row],[Condición/Status]]=1,"✔","🚫"),"")</f>
        <v>✔</v>
      </c>
      <c r="B196" s="9">
        <v>44778</v>
      </c>
      <c r="C196" s="10">
        <v>50016028</v>
      </c>
      <c r="D196" s="11">
        <v>2607</v>
      </c>
      <c r="E196" s="10" t="s">
        <v>76</v>
      </c>
      <c r="F196" s="10" t="s">
        <v>342</v>
      </c>
      <c r="G196" s="10" t="s">
        <v>78</v>
      </c>
      <c r="H196" s="10">
        <v>541</v>
      </c>
      <c r="I196" s="10"/>
      <c r="J196" s="10"/>
      <c r="K196" s="10" t="s">
        <v>32</v>
      </c>
      <c r="L196" s="10"/>
      <c r="M196" s="12">
        <v>49012269</v>
      </c>
      <c r="N196" s="10"/>
      <c r="O196" s="15" t="str">
        <f>IF(EQUIPOS_SEDE[[#This Row],[Condición/322]]=2,"🚫 Pendiente Movimiento","")</f>
        <v/>
      </c>
      <c r="P196" s="10"/>
      <c r="Q196" s="13" t="str">
        <f>IF(EQUIPOS_SEDE[[#This Row],[Concepto]]="❌ No Conforme",2,"")</f>
        <v/>
      </c>
      <c r="R196" s="13">
        <f>IF(EQUIPOS_SEDE[[#This Row],[SAP]]&gt;49000000,1,2)</f>
        <v>1</v>
      </c>
    </row>
    <row r="197" spans="1:18" s="14" customFormat="1" x14ac:dyDescent="0.3">
      <c r="A197" s="8" t="str">
        <f>IFERROR(IF(EQUIPOS_SEDE[[#This Row],[Condición/Status]]=1,"✔","🚫"),"")</f>
        <v>✔</v>
      </c>
      <c r="B197" s="9">
        <v>44778</v>
      </c>
      <c r="C197" s="10">
        <v>50015522</v>
      </c>
      <c r="D197" s="11">
        <v>2408</v>
      </c>
      <c r="E197" s="10" t="s">
        <v>76</v>
      </c>
      <c r="F197" s="10" t="s">
        <v>185</v>
      </c>
      <c r="G197" s="10" t="s">
        <v>78</v>
      </c>
      <c r="H197" s="10">
        <v>541</v>
      </c>
      <c r="I197" s="10"/>
      <c r="J197" s="10"/>
      <c r="K197" s="10" t="s">
        <v>32</v>
      </c>
      <c r="L197" s="10"/>
      <c r="M197" s="12">
        <v>49012280</v>
      </c>
      <c r="N197" s="10"/>
      <c r="O197" s="15" t="str">
        <f>IF(EQUIPOS_SEDE[[#This Row],[Condición/322]]=2,"🚫 Pendiente Movimiento","")</f>
        <v/>
      </c>
      <c r="P197" s="10"/>
      <c r="Q197" s="13" t="str">
        <f>IF(EQUIPOS_SEDE[[#This Row],[Concepto]]="❌ No Conforme",2,"")</f>
        <v/>
      </c>
      <c r="R197" s="13">
        <f>IF(EQUIPOS_SEDE[[#This Row],[SAP]]&gt;49000000,1,2)</f>
        <v>1</v>
      </c>
    </row>
    <row r="198" spans="1:18" s="14" customFormat="1" x14ac:dyDescent="0.3">
      <c r="A198" s="8" t="str">
        <f>IFERROR(IF(EQUIPOS_SEDE[[#This Row],[Condición/Status]]=1,"✔","🚫"),"")</f>
        <v>✔</v>
      </c>
      <c r="B198" s="9">
        <v>44778</v>
      </c>
      <c r="C198" s="10">
        <v>50014995</v>
      </c>
      <c r="D198" s="11" t="s">
        <v>343</v>
      </c>
      <c r="E198" s="10" t="s">
        <v>18</v>
      </c>
      <c r="F198" s="10" t="s">
        <v>344</v>
      </c>
      <c r="G198" s="10" t="s">
        <v>29</v>
      </c>
      <c r="H198" s="10">
        <v>315</v>
      </c>
      <c r="I198" s="10"/>
      <c r="J198" s="10"/>
      <c r="K198" s="10" t="s">
        <v>32</v>
      </c>
      <c r="L198" s="10"/>
      <c r="M198" s="12">
        <v>49012319</v>
      </c>
      <c r="N198" s="10"/>
      <c r="O198" s="15" t="str">
        <f>IF(EQUIPOS_SEDE[[#This Row],[Condición/322]]=2,"🚫 Pendiente Movimiento","")</f>
        <v/>
      </c>
      <c r="P198" s="10"/>
      <c r="Q198" s="13" t="str">
        <f>IF(EQUIPOS_SEDE[[#This Row],[Concepto]]="❌ No Conforme",2,"")</f>
        <v/>
      </c>
      <c r="R198" s="13">
        <f>IF(EQUIPOS_SEDE[[#This Row],[SAP]]&gt;49000000,1,2)</f>
        <v>1</v>
      </c>
    </row>
    <row r="199" spans="1:18" s="14" customFormat="1" x14ac:dyDescent="0.3">
      <c r="A199" s="8" t="str">
        <f>IFERROR(IF(EQUIPOS_SEDE[[#This Row],[Condición/Status]]=1,"✔","🚫"),"")</f>
        <v>✔</v>
      </c>
      <c r="B199" s="9">
        <v>44778</v>
      </c>
      <c r="C199" s="10">
        <v>50014719</v>
      </c>
      <c r="D199" s="11" t="s">
        <v>345</v>
      </c>
      <c r="E199" s="10" t="s">
        <v>18</v>
      </c>
      <c r="F199" s="10" t="s">
        <v>346</v>
      </c>
      <c r="G199" s="10" t="s">
        <v>29</v>
      </c>
      <c r="H199" s="10">
        <v>541</v>
      </c>
      <c r="I199" s="10">
        <v>2058</v>
      </c>
      <c r="J199" s="10"/>
      <c r="K199" s="10" t="s">
        <v>32</v>
      </c>
      <c r="L199" s="10"/>
      <c r="M199" s="12">
        <v>49012317</v>
      </c>
      <c r="N199" s="10"/>
      <c r="O199" s="15" t="str">
        <f>IF(EQUIPOS_SEDE[[#This Row],[Condición/322]]=2,"🚫 Pendiente Movimiento","")</f>
        <v/>
      </c>
      <c r="P199" s="10"/>
      <c r="Q199" s="13" t="str">
        <f>IF(EQUIPOS_SEDE[[#This Row],[Concepto]]="❌ No Conforme",2,"")</f>
        <v/>
      </c>
      <c r="R199" s="13">
        <f>IF(EQUIPOS_SEDE[[#This Row],[SAP]]&gt;49000000,1,2)</f>
        <v>1</v>
      </c>
    </row>
    <row r="200" spans="1:18" s="14" customFormat="1" x14ac:dyDescent="0.3">
      <c r="A200" s="8" t="str">
        <f>IFERROR(IF(EQUIPOS_SEDE[[#This Row],[Condición/Status]]=1,"✔","🚫"),"")</f>
        <v>✔</v>
      </c>
      <c r="B200" s="9">
        <v>44778</v>
      </c>
      <c r="C200" s="10">
        <v>50016019</v>
      </c>
      <c r="D200" s="11" t="s">
        <v>347</v>
      </c>
      <c r="E200" s="10" t="s">
        <v>18</v>
      </c>
      <c r="F200" s="10">
        <v>10000133</v>
      </c>
      <c r="G200" s="10" t="s">
        <v>29</v>
      </c>
      <c r="H200" s="10">
        <v>541</v>
      </c>
      <c r="I200" s="10">
        <v>2070</v>
      </c>
      <c r="J200" s="10"/>
      <c r="K200" s="10" t="s">
        <v>32</v>
      </c>
      <c r="L200" s="10"/>
      <c r="M200" s="12">
        <v>49012318</v>
      </c>
      <c r="N200" s="10"/>
      <c r="O200" s="15" t="str">
        <f>IF(EQUIPOS_SEDE[[#This Row],[Condición/322]]=2,"🚫 Pendiente Movimiento","")</f>
        <v/>
      </c>
      <c r="P200" s="10"/>
      <c r="Q200" s="13" t="str">
        <f>IF(EQUIPOS_SEDE[[#This Row],[Concepto]]="❌ No Conforme",2,"")</f>
        <v/>
      </c>
      <c r="R200" s="13">
        <f>IF(EQUIPOS_SEDE[[#This Row],[SAP]]&gt;49000000,1,2)</f>
        <v>1</v>
      </c>
    </row>
    <row r="201" spans="1:18" s="14" customFormat="1" x14ac:dyDescent="0.3">
      <c r="A201" s="8" t="str">
        <f>IFERROR(IF(EQUIPOS_SEDE[[#This Row],[Condición/Status]]=1,"✔","🚫"),"")</f>
        <v>✔</v>
      </c>
      <c r="B201" s="9">
        <v>44782</v>
      </c>
      <c r="C201" s="10">
        <v>50016126</v>
      </c>
      <c r="D201" s="11" t="s">
        <v>348</v>
      </c>
      <c r="E201" s="10" t="s">
        <v>18</v>
      </c>
      <c r="F201" s="10" t="s">
        <v>321</v>
      </c>
      <c r="G201" s="10" t="s">
        <v>29</v>
      </c>
      <c r="H201" s="10">
        <v>201</v>
      </c>
      <c r="I201" s="10"/>
      <c r="J201" s="10"/>
      <c r="K201" s="10" t="s">
        <v>32</v>
      </c>
      <c r="L201" s="10"/>
      <c r="M201" s="12">
        <v>49012477</v>
      </c>
      <c r="N201" s="10"/>
      <c r="O201" s="15" t="str">
        <f>IF(EQUIPOS_SEDE[[#This Row],[Condición/322]]=2,"🚫 Pendiente Movimiento","")</f>
        <v/>
      </c>
      <c r="P201" s="10"/>
      <c r="Q201" s="13" t="str">
        <f>IF(EQUIPOS_SEDE[[#This Row],[Concepto]]="❌ No Conforme",2,"")</f>
        <v/>
      </c>
      <c r="R201" s="13">
        <f>IF(EQUIPOS_SEDE[[#This Row],[SAP]]&gt;49000000,1,2)</f>
        <v>1</v>
      </c>
    </row>
    <row r="202" spans="1:18" s="14" customFormat="1" x14ac:dyDescent="0.3">
      <c r="A202" s="8" t="str">
        <f>IFERROR(IF(EQUIPOS_SEDE[[#This Row],[Condición/Status]]=1,"✔","🚫"),"")</f>
        <v>✔</v>
      </c>
      <c r="B202" s="9">
        <v>44782</v>
      </c>
      <c r="C202" s="10">
        <v>50016207</v>
      </c>
      <c r="D202" s="11">
        <v>2833</v>
      </c>
      <c r="E202" s="10" t="s">
        <v>76</v>
      </c>
      <c r="F202" s="10" t="s">
        <v>349</v>
      </c>
      <c r="G202" s="10" t="s">
        <v>78</v>
      </c>
      <c r="H202" s="10">
        <v>541</v>
      </c>
      <c r="I202" s="10"/>
      <c r="J202" s="10"/>
      <c r="K202" s="10" t="s">
        <v>32</v>
      </c>
      <c r="L202" s="10"/>
      <c r="M202" s="12">
        <v>49012578</v>
      </c>
      <c r="N202" s="10"/>
      <c r="O202" s="15" t="str">
        <f>IF(EQUIPOS_SEDE[[#This Row],[Condición/322]]=2,"🚫 Pendiente Movimiento","")</f>
        <v/>
      </c>
      <c r="P202" s="10"/>
      <c r="Q202" s="13" t="str">
        <f>IF(EQUIPOS_SEDE[[#This Row],[Concepto]]="❌ No Conforme",2,"")</f>
        <v/>
      </c>
      <c r="R202" s="13">
        <f>IF(EQUIPOS_SEDE[[#This Row],[SAP]]&gt;49000000,1,2)</f>
        <v>1</v>
      </c>
    </row>
    <row r="203" spans="1:18" s="14" customFormat="1" x14ac:dyDescent="0.3">
      <c r="A203" s="8" t="str">
        <f>IFERROR(IF(EQUIPOS_SEDE[[#This Row],[Condición/Status]]=1,"✔","🚫"),"")</f>
        <v>✔</v>
      </c>
      <c r="B203" s="9">
        <v>44782</v>
      </c>
      <c r="C203" s="10">
        <v>50016207</v>
      </c>
      <c r="D203" s="11">
        <v>2756</v>
      </c>
      <c r="E203" s="10" t="s">
        <v>76</v>
      </c>
      <c r="F203" s="10" t="s">
        <v>350</v>
      </c>
      <c r="G203" s="10" t="s">
        <v>78</v>
      </c>
      <c r="H203" s="10">
        <v>541</v>
      </c>
      <c r="I203" s="10"/>
      <c r="J203" s="10"/>
      <c r="K203" s="10" t="s">
        <v>32</v>
      </c>
      <c r="L203" s="10"/>
      <c r="M203" s="12">
        <v>49012579</v>
      </c>
      <c r="N203" s="10"/>
      <c r="O203" s="15" t="str">
        <f>IF(EQUIPOS_SEDE[[#This Row],[Condición/322]]=2,"🚫 Pendiente Movimiento","")</f>
        <v/>
      </c>
      <c r="P203" s="10"/>
      <c r="Q203" s="13" t="str">
        <f>IF(EQUIPOS_SEDE[[#This Row],[Concepto]]="❌ No Conforme",2,"")</f>
        <v/>
      </c>
      <c r="R203" s="13">
        <f>IF(EQUIPOS_SEDE[[#This Row],[SAP]]&gt;49000000,1,2)</f>
        <v>1</v>
      </c>
    </row>
    <row r="204" spans="1:18" s="14" customFormat="1" x14ac:dyDescent="0.3">
      <c r="A204" s="8" t="str">
        <f>IFERROR(IF(EQUIPOS_SEDE[[#This Row],[Condición/Status]]=1,"✔","🚫"),"")</f>
        <v>✔</v>
      </c>
      <c r="B204" s="9">
        <v>44782</v>
      </c>
      <c r="C204" s="10">
        <v>50014721</v>
      </c>
      <c r="D204" s="11" t="s">
        <v>351</v>
      </c>
      <c r="E204" s="10" t="s">
        <v>76</v>
      </c>
      <c r="F204" s="10" t="s">
        <v>352</v>
      </c>
      <c r="G204" s="10" t="s">
        <v>78</v>
      </c>
      <c r="H204" s="10">
        <v>541</v>
      </c>
      <c r="I204" s="10"/>
      <c r="J204" s="10"/>
      <c r="K204" s="10" t="s">
        <v>32</v>
      </c>
      <c r="L204" s="16" t="s">
        <v>353</v>
      </c>
      <c r="M204" s="12">
        <v>49012580</v>
      </c>
      <c r="N204" s="10"/>
      <c r="O204" s="15" t="str">
        <f>IF(EQUIPOS_SEDE[[#This Row],[Condición/322]]=2,"🚫 Pendiente Movimiento","")</f>
        <v/>
      </c>
      <c r="P204" s="10"/>
      <c r="Q204" s="13" t="str">
        <f>IF(EQUIPOS_SEDE[[#This Row],[Concepto]]="❌ No Conforme",2,"")</f>
        <v/>
      </c>
      <c r="R204" s="13">
        <f>IF(EQUIPOS_SEDE[[#This Row],[SAP]]&gt;49000000,1,2)</f>
        <v>1</v>
      </c>
    </row>
    <row r="205" spans="1:18" s="14" customFormat="1" x14ac:dyDescent="0.3">
      <c r="A205" s="8" t="str">
        <f>IFERROR(IF(EQUIPOS_SEDE[[#This Row],[Condición/Status]]=1,"✔","🚫"),"")</f>
        <v>✔</v>
      </c>
      <c r="B205" s="9">
        <v>44782</v>
      </c>
      <c r="C205" s="10">
        <v>50016419</v>
      </c>
      <c r="D205" s="11" t="s">
        <v>354</v>
      </c>
      <c r="E205" s="10" t="s">
        <v>18</v>
      </c>
      <c r="F205" s="10" t="s">
        <v>355</v>
      </c>
      <c r="G205" s="10" t="s">
        <v>25</v>
      </c>
      <c r="H205" s="10">
        <v>541</v>
      </c>
      <c r="I205" s="10"/>
      <c r="J205" s="10"/>
      <c r="K205" s="10" t="s">
        <v>32</v>
      </c>
      <c r="L205" s="10"/>
      <c r="M205" s="12">
        <v>49012572</v>
      </c>
      <c r="N205" s="10"/>
      <c r="O205" s="15" t="str">
        <f>IF(EQUIPOS_SEDE[[#This Row],[Condición/322]]=2,"🚫 Pendiente Movimiento","")</f>
        <v/>
      </c>
      <c r="P205" s="10"/>
      <c r="Q205" s="13" t="str">
        <f>IF(EQUIPOS_SEDE[[#This Row],[Concepto]]="❌ No Conforme",2,"")</f>
        <v/>
      </c>
      <c r="R205" s="13">
        <f>IF(EQUIPOS_SEDE[[#This Row],[SAP]]&gt;49000000,1,2)</f>
        <v>1</v>
      </c>
    </row>
    <row r="206" spans="1:18" s="14" customFormat="1" x14ac:dyDescent="0.3">
      <c r="A206" s="8" t="str">
        <f>IFERROR(IF(EQUIPOS_SEDE[[#This Row],[Condición/Status]]=1,"✔","🚫"),"")</f>
        <v>✔</v>
      </c>
      <c r="B206" s="9">
        <v>44782</v>
      </c>
      <c r="C206" s="10">
        <v>50016419</v>
      </c>
      <c r="D206" s="11">
        <v>3025</v>
      </c>
      <c r="E206" s="10" t="s">
        <v>76</v>
      </c>
      <c r="F206" s="10" t="s">
        <v>349</v>
      </c>
      <c r="G206" s="10" t="s">
        <v>78</v>
      </c>
      <c r="H206" s="10">
        <v>541</v>
      </c>
      <c r="I206" s="10"/>
      <c r="J206" s="10"/>
      <c r="K206" s="10" t="s">
        <v>32</v>
      </c>
      <c r="L206" s="10"/>
      <c r="M206" s="12">
        <v>49012577</v>
      </c>
      <c r="N206" s="10"/>
      <c r="O206" s="15" t="str">
        <f>IF(EQUIPOS_SEDE[[#This Row],[Condición/322]]=2,"🚫 Pendiente Movimiento","")</f>
        <v/>
      </c>
      <c r="P206" s="10"/>
      <c r="Q206" s="13" t="str">
        <f>IF(EQUIPOS_SEDE[[#This Row],[Concepto]]="❌ No Conforme",2,"")</f>
        <v/>
      </c>
      <c r="R206" s="13">
        <f>IF(EQUIPOS_SEDE[[#This Row],[SAP]]&gt;49000000,1,2)</f>
        <v>1</v>
      </c>
    </row>
    <row r="207" spans="1:18" s="14" customFormat="1" x14ac:dyDescent="0.3">
      <c r="A207" s="8" t="str">
        <f>IFERROR(IF(EQUIPOS_SEDE[[#This Row],[Condición/Status]]=1,"✔","🚫"),"")</f>
        <v>✔</v>
      </c>
      <c r="B207" s="9">
        <v>44782</v>
      </c>
      <c r="C207" s="10">
        <v>50013463</v>
      </c>
      <c r="D207" s="11" t="s">
        <v>356</v>
      </c>
      <c r="E207" s="10" t="s">
        <v>76</v>
      </c>
      <c r="F207" s="10" t="s">
        <v>341</v>
      </c>
      <c r="G207" s="10" t="s">
        <v>78</v>
      </c>
      <c r="H207" s="10">
        <v>541</v>
      </c>
      <c r="I207" s="10"/>
      <c r="J207" s="10"/>
      <c r="K207" s="10" t="s">
        <v>32</v>
      </c>
      <c r="L207" s="10"/>
      <c r="M207" s="12">
        <v>49012581</v>
      </c>
      <c r="N207" s="10"/>
      <c r="O207" s="15" t="str">
        <f>IF(EQUIPOS_SEDE[[#This Row],[Condición/322]]=2,"🚫 Pendiente Movimiento","")</f>
        <v/>
      </c>
      <c r="P207" s="10"/>
      <c r="Q207" s="13" t="str">
        <f>IF(EQUIPOS_SEDE[[#This Row],[Concepto]]="❌ No Conforme",2,"")</f>
        <v/>
      </c>
      <c r="R207" s="13">
        <f>IF(EQUIPOS_SEDE[[#This Row],[SAP]]&gt;49000000,1,2)</f>
        <v>1</v>
      </c>
    </row>
    <row r="208" spans="1:18" s="14" customFormat="1" x14ac:dyDescent="0.3">
      <c r="A208" s="8" t="str">
        <f>IFERROR(IF(EQUIPOS_SEDE[[#This Row],[Condición/Status]]=1,"✔","🚫"),"")</f>
        <v>✔</v>
      </c>
      <c r="B208" s="9">
        <v>44782</v>
      </c>
      <c r="C208" s="10">
        <v>50013463</v>
      </c>
      <c r="D208" s="11" t="s">
        <v>357</v>
      </c>
      <c r="E208" s="10" t="s">
        <v>76</v>
      </c>
      <c r="F208" s="10" t="s">
        <v>341</v>
      </c>
      <c r="G208" s="10" t="s">
        <v>78</v>
      </c>
      <c r="H208" s="10">
        <v>541</v>
      </c>
      <c r="I208" s="10"/>
      <c r="J208" s="10"/>
      <c r="K208" s="10" t="s">
        <v>32</v>
      </c>
      <c r="L208" s="10"/>
      <c r="M208" s="12">
        <v>49012581</v>
      </c>
      <c r="N208" s="10"/>
      <c r="O208" s="15" t="str">
        <f>IF(EQUIPOS_SEDE[[#This Row],[Condición/322]]=2,"🚫 Pendiente Movimiento","")</f>
        <v/>
      </c>
      <c r="P208" s="10"/>
      <c r="Q208" s="13" t="str">
        <f>IF(EQUIPOS_SEDE[[#This Row],[Concepto]]="❌ No Conforme",2,"")</f>
        <v/>
      </c>
      <c r="R208" s="13">
        <f>IF(EQUIPOS_SEDE[[#This Row],[SAP]]&gt;49000000,1,2)</f>
        <v>1</v>
      </c>
    </row>
    <row r="209" spans="1:18" s="14" customFormat="1" x14ac:dyDescent="0.3">
      <c r="A209" s="8" t="str">
        <f>IFERROR(IF(EQUIPOS_SEDE[[#This Row],[Condición/Status]]=1,"✔","🚫"),"")</f>
        <v>✔</v>
      </c>
      <c r="B209" s="9">
        <v>44782</v>
      </c>
      <c r="C209" s="10">
        <v>50016459</v>
      </c>
      <c r="D209" s="11" t="s">
        <v>358</v>
      </c>
      <c r="E209" s="10" t="s">
        <v>18</v>
      </c>
      <c r="F209" s="10" t="s">
        <v>359</v>
      </c>
      <c r="G209" s="10" t="s">
        <v>29</v>
      </c>
      <c r="H209" s="10">
        <v>541</v>
      </c>
      <c r="I209" s="10">
        <v>2146</v>
      </c>
      <c r="J209" s="10"/>
      <c r="K209" s="10" t="s">
        <v>32</v>
      </c>
      <c r="L209" s="10" t="s">
        <v>360</v>
      </c>
      <c r="M209" s="12">
        <v>49012606</v>
      </c>
      <c r="N209" s="10"/>
      <c r="O209" s="15" t="str">
        <f>IF(EQUIPOS_SEDE[[#This Row],[Condición/322]]=2,"🚫 Pendiente Movimiento","")</f>
        <v/>
      </c>
      <c r="P209" s="10"/>
      <c r="Q209" s="13" t="str">
        <f>IF(EQUIPOS_SEDE[[#This Row],[Concepto]]="❌ No Conforme",2,"")</f>
        <v/>
      </c>
      <c r="R209" s="13">
        <f>IF(EQUIPOS_SEDE[[#This Row],[SAP]]&gt;49000000,1,2)</f>
        <v>1</v>
      </c>
    </row>
    <row r="210" spans="1:18" s="14" customFormat="1" x14ac:dyDescent="0.3">
      <c r="A210" s="8" t="str">
        <f>IFERROR(IF(EQUIPOS_SEDE[[#This Row],[Condición/Status]]=1,"✔","🚫"),"")</f>
        <v>✔</v>
      </c>
      <c r="B210" s="9">
        <v>44782</v>
      </c>
      <c r="C210" s="10">
        <v>50012200</v>
      </c>
      <c r="D210" s="11" t="s">
        <v>361</v>
      </c>
      <c r="E210" s="10" t="s">
        <v>18</v>
      </c>
      <c r="F210" s="10" t="s">
        <v>362</v>
      </c>
      <c r="G210" s="10" t="s">
        <v>29</v>
      </c>
      <c r="H210" s="10">
        <v>315</v>
      </c>
      <c r="I210" s="10">
        <v>2147</v>
      </c>
      <c r="J210" s="10"/>
      <c r="K210" s="10" t="s">
        <v>21</v>
      </c>
      <c r="L210" s="10" t="s">
        <v>22</v>
      </c>
      <c r="M210" s="12">
        <v>49012656</v>
      </c>
      <c r="N210" s="10"/>
      <c r="O210" s="10">
        <v>49012671</v>
      </c>
      <c r="P210" s="10"/>
      <c r="Q210" s="13">
        <f>IF(EQUIPOS_SEDE[[#This Row],[Concepto]]="❌ No Conforme",2,"")</f>
        <v>2</v>
      </c>
      <c r="R210" s="13">
        <f>IF(EQUIPOS_SEDE[[#This Row],[SAP]]&gt;49000000,1,2)</f>
        <v>1</v>
      </c>
    </row>
    <row r="211" spans="1:18" s="14" customFormat="1" x14ac:dyDescent="0.3">
      <c r="A211" s="8" t="str">
        <f>IFERROR(IF(EQUIPOS_SEDE[[#This Row],[Condición/Status]]=1,"✔","🚫"),"")</f>
        <v>✔</v>
      </c>
      <c r="B211" s="9">
        <v>44784</v>
      </c>
      <c r="C211" s="10">
        <v>50016126</v>
      </c>
      <c r="D211" s="11" t="s">
        <v>321</v>
      </c>
      <c r="E211" s="10" t="s">
        <v>18</v>
      </c>
      <c r="F211" s="10" t="s">
        <v>363</v>
      </c>
      <c r="G211" s="10" t="s">
        <v>29</v>
      </c>
      <c r="H211" s="10">
        <v>201</v>
      </c>
      <c r="I211" s="10"/>
      <c r="J211" s="10"/>
      <c r="K211" s="10" t="s">
        <v>32</v>
      </c>
      <c r="L211" s="10"/>
      <c r="M211" s="12">
        <v>49012701</v>
      </c>
      <c r="N211" s="10"/>
      <c r="O211" s="15" t="str">
        <f>IF(EQUIPOS_SEDE[[#This Row],[Condición/322]]=2,"🚫 Pendiente Movimiento","")</f>
        <v/>
      </c>
      <c r="P211" s="10"/>
      <c r="Q211" s="13" t="str">
        <f>IF(EQUIPOS_SEDE[[#This Row],[Concepto]]="❌ No Conforme",2,"")</f>
        <v/>
      </c>
      <c r="R211" s="13">
        <f>IF(EQUIPOS_SEDE[[#This Row],[SAP]]&gt;49000000,1,2)</f>
        <v>1</v>
      </c>
    </row>
    <row r="212" spans="1:18" s="14" customFormat="1" x14ac:dyDescent="0.3">
      <c r="A212" s="8" t="str">
        <f>IFERROR(IF(EQUIPOS_SEDE[[#This Row],[Condición/Status]]=1,"✔","🚫"),"")</f>
        <v>✔</v>
      </c>
      <c r="B212" s="9">
        <v>44785</v>
      </c>
      <c r="C212" s="10">
        <v>50012652</v>
      </c>
      <c r="D212" s="11" t="s">
        <v>17</v>
      </c>
      <c r="E212" s="10" t="s">
        <v>18</v>
      </c>
      <c r="F212" s="10" t="s">
        <v>19</v>
      </c>
      <c r="G212" s="10" t="s">
        <v>20</v>
      </c>
      <c r="H212" s="10">
        <v>201</v>
      </c>
      <c r="I212" s="10"/>
      <c r="J212" s="10"/>
      <c r="K212" s="10" t="s">
        <v>21</v>
      </c>
      <c r="L212" s="10" t="s">
        <v>22</v>
      </c>
      <c r="M212" s="12">
        <v>49013611</v>
      </c>
      <c r="N212" s="10">
        <v>49013625</v>
      </c>
      <c r="O212" s="15">
        <v>49013643</v>
      </c>
      <c r="P212" s="10"/>
      <c r="Q212" s="13">
        <f>IF(EQUIPOS_SEDE[[#This Row],[Concepto]]="❌ No Conforme",2,"")</f>
        <v>2</v>
      </c>
      <c r="R212" s="13">
        <f>IF(EQUIPOS_SEDE[[#This Row],[SAP]]&gt;49000000,1,2)</f>
        <v>1</v>
      </c>
    </row>
    <row r="213" spans="1:18" s="14" customFormat="1" x14ac:dyDescent="0.3">
      <c r="A213" s="8" t="str">
        <f>IFERROR(IF(EQUIPOS_SEDE[[#This Row],[Condición/Status]]=1,"✔","🚫"),"")</f>
        <v>✔</v>
      </c>
      <c r="B213" s="9">
        <v>44785</v>
      </c>
      <c r="C213" s="10">
        <v>50012341</v>
      </c>
      <c r="D213" s="11" t="s">
        <v>23</v>
      </c>
      <c r="E213" s="10" t="s">
        <v>18</v>
      </c>
      <c r="F213" s="10" t="s">
        <v>24</v>
      </c>
      <c r="G213" s="10" t="s">
        <v>25</v>
      </c>
      <c r="H213" s="10">
        <v>201</v>
      </c>
      <c r="I213" s="10"/>
      <c r="J213" s="10"/>
      <c r="K213" s="10" t="s">
        <v>21</v>
      </c>
      <c r="L213" s="10" t="s">
        <v>22</v>
      </c>
      <c r="M213" s="12">
        <v>49013611</v>
      </c>
      <c r="N213" s="10"/>
      <c r="O213" s="15">
        <v>49013643</v>
      </c>
      <c r="P213" s="10"/>
      <c r="Q213" s="13">
        <f>IF(EQUIPOS_SEDE[[#This Row],[Concepto]]="❌ No Conforme",2,"")</f>
        <v>2</v>
      </c>
      <c r="R213" s="13">
        <f>IF(EQUIPOS_SEDE[[#This Row],[SAP]]&gt;49000000,1,2)</f>
        <v>1</v>
      </c>
    </row>
    <row r="214" spans="1:18" s="14" customFormat="1" x14ac:dyDescent="0.3">
      <c r="A214" s="8" t="str">
        <f>IFERROR(IF(EQUIPOS_SEDE[[#This Row],[Condición/Status]]=1,"✔","🚫"),"")</f>
        <v>✔</v>
      </c>
      <c r="B214" s="9">
        <v>44785</v>
      </c>
      <c r="C214" s="10">
        <v>50012343</v>
      </c>
      <c r="D214" s="11" t="s">
        <v>26</v>
      </c>
      <c r="E214" s="10" t="s">
        <v>18</v>
      </c>
      <c r="F214" s="10" t="s">
        <v>19</v>
      </c>
      <c r="G214" s="10" t="s">
        <v>20</v>
      </c>
      <c r="H214" s="10">
        <v>201</v>
      </c>
      <c r="I214" s="10"/>
      <c r="J214" s="10"/>
      <c r="K214" s="10" t="s">
        <v>21</v>
      </c>
      <c r="L214" s="10" t="s">
        <v>22</v>
      </c>
      <c r="M214" s="12">
        <v>49013611</v>
      </c>
      <c r="N214" s="10">
        <v>49013625</v>
      </c>
      <c r="O214" s="15">
        <v>49013643</v>
      </c>
      <c r="P214" s="10"/>
      <c r="Q214" s="13">
        <f>IF(EQUIPOS_SEDE[[#This Row],[Concepto]]="❌ No Conforme",2,"")</f>
        <v>2</v>
      </c>
      <c r="R214" s="13">
        <f>IF(EQUIPOS_SEDE[[#This Row],[SAP]]&gt;49000000,1,2)</f>
        <v>1</v>
      </c>
    </row>
    <row r="215" spans="1:18" s="14" customFormat="1" x14ac:dyDescent="0.3">
      <c r="A215" s="8" t="str">
        <f>IFERROR(IF(EQUIPOS_SEDE[[#This Row],[Condición/Status]]=1,"✔","🚫"),"")</f>
        <v>✔</v>
      </c>
      <c r="B215" s="9">
        <v>44785</v>
      </c>
      <c r="C215" s="10">
        <v>50012341</v>
      </c>
      <c r="D215" s="11" t="s">
        <v>27</v>
      </c>
      <c r="E215" s="10" t="s">
        <v>18</v>
      </c>
      <c r="F215" s="10" t="s">
        <v>28</v>
      </c>
      <c r="G215" s="10" t="s">
        <v>29</v>
      </c>
      <c r="H215" s="10">
        <v>541</v>
      </c>
      <c r="I215" s="10"/>
      <c r="J215" s="10"/>
      <c r="K215" s="10" t="s">
        <v>21</v>
      </c>
      <c r="L215" s="10" t="s">
        <v>22</v>
      </c>
      <c r="M215" s="12">
        <v>49013621</v>
      </c>
      <c r="N215" s="10"/>
      <c r="O215" s="15">
        <v>49013643</v>
      </c>
      <c r="P215" s="10"/>
      <c r="Q215" s="13">
        <f>IF(EQUIPOS_SEDE[[#This Row],[Concepto]]="❌ No Conforme",2,"")</f>
        <v>2</v>
      </c>
      <c r="R215" s="13">
        <f>IF(EQUIPOS_SEDE[[#This Row],[SAP]]&gt;49000000,1,2)</f>
        <v>1</v>
      </c>
    </row>
    <row r="216" spans="1:18" s="14" customFormat="1" x14ac:dyDescent="0.3">
      <c r="A216" s="8" t="str">
        <f>IFERROR(IF(EQUIPOS_SEDE[[#This Row],[Condición/Status]]=1,"✔","🚫"),"")</f>
        <v>✔</v>
      </c>
      <c r="B216" s="9">
        <v>44785</v>
      </c>
      <c r="C216" s="10">
        <v>50012200</v>
      </c>
      <c r="D216" s="11" t="s">
        <v>364</v>
      </c>
      <c r="E216" s="10" t="s">
        <v>18</v>
      </c>
      <c r="F216" s="10" t="s">
        <v>24</v>
      </c>
      <c r="G216" s="10" t="s">
        <v>25</v>
      </c>
      <c r="H216" s="10">
        <v>201</v>
      </c>
      <c r="I216" s="10"/>
      <c r="J216" s="10"/>
      <c r="K216" s="10" t="s">
        <v>21</v>
      </c>
      <c r="L216" s="10" t="s">
        <v>22</v>
      </c>
      <c r="M216" s="12">
        <v>49013314</v>
      </c>
      <c r="N216" s="10"/>
      <c r="O216" s="15">
        <v>49013315</v>
      </c>
      <c r="P216" s="15">
        <v>49013316</v>
      </c>
      <c r="Q216" s="13">
        <f>IF(EQUIPOS_SEDE[[#This Row],[Concepto]]="❌ No Conforme",2,"")</f>
        <v>2</v>
      </c>
      <c r="R216" s="13">
        <f>IF(EQUIPOS_SEDE[[#This Row],[SAP]]&gt;49000000,1,2)</f>
        <v>1</v>
      </c>
    </row>
    <row r="217" spans="1:18" s="14" customFormat="1" x14ac:dyDescent="0.3">
      <c r="A217" s="8" t="str">
        <f>IFERROR(IF(EQUIPOS_SEDE[[#This Row],[Condición/Status]]=1,"✔","🚫"),"")</f>
        <v>✔</v>
      </c>
      <c r="B217" s="9">
        <v>44785</v>
      </c>
      <c r="C217" s="10">
        <v>50012200</v>
      </c>
      <c r="D217" s="11" t="s">
        <v>365</v>
      </c>
      <c r="E217" s="10" t="s">
        <v>18</v>
      </c>
      <c r="F217" s="10" t="s">
        <v>24</v>
      </c>
      <c r="G217" s="10" t="s">
        <v>25</v>
      </c>
      <c r="H217" s="10">
        <v>201</v>
      </c>
      <c r="I217" s="10"/>
      <c r="J217" s="10"/>
      <c r="K217" s="10" t="s">
        <v>21</v>
      </c>
      <c r="L217" s="10" t="s">
        <v>22</v>
      </c>
      <c r="M217" s="17">
        <v>49013314</v>
      </c>
      <c r="N217" s="10"/>
      <c r="O217" s="15">
        <v>49013315</v>
      </c>
      <c r="P217" s="10">
        <v>49013316</v>
      </c>
      <c r="Q217" s="13">
        <f>IF(EQUIPOS_SEDE[[#This Row],[Concepto]]="❌ No Conforme",2,"")</f>
        <v>2</v>
      </c>
      <c r="R217" s="13">
        <f>IF(EQUIPOS_SEDE[[#This Row],[SAP]]&gt;49000000,1,2)</f>
        <v>1</v>
      </c>
    </row>
    <row r="218" spans="1:18" s="14" customFormat="1" x14ac:dyDescent="0.3">
      <c r="A218" s="8" t="str">
        <f>IFERROR(IF(EQUIPOS_SEDE[[#This Row],[Condición/Status]]=1,"✔","🚫"),"")</f>
        <v>✔</v>
      </c>
      <c r="B218" s="9">
        <v>44785</v>
      </c>
      <c r="C218" s="10">
        <v>50012341</v>
      </c>
      <c r="D218" s="11" t="s">
        <v>368</v>
      </c>
      <c r="E218" s="10" t="s">
        <v>18</v>
      </c>
      <c r="F218" s="10" t="s">
        <v>369</v>
      </c>
      <c r="G218" s="10" t="s">
        <v>25</v>
      </c>
      <c r="H218" s="10">
        <v>541</v>
      </c>
      <c r="I218" s="10"/>
      <c r="J218" s="10"/>
      <c r="K218" s="10" t="s">
        <v>32</v>
      </c>
      <c r="L218" s="10" t="s">
        <v>370</v>
      </c>
      <c r="M218" s="12">
        <v>49012799</v>
      </c>
      <c r="N218" s="10"/>
      <c r="O218" s="15" t="str">
        <f>IF(EQUIPOS_SEDE[[#This Row],[Condición/322]]=2,"🚫 Pendiente Movimiento","")</f>
        <v/>
      </c>
      <c r="P218" s="10"/>
      <c r="Q218" s="13" t="str">
        <f>IF(EQUIPOS_SEDE[[#This Row],[Concepto]]="❌ No Conforme",2,"")</f>
        <v/>
      </c>
      <c r="R218" s="13">
        <f>IF(EQUIPOS_SEDE[[#This Row],[SAP]]&gt;49000000,1,2)</f>
        <v>1</v>
      </c>
    </row>
    <row r="219" spans="1:18" s="14" customFormat="1" x14ac:dyDescent="0.3">
      <c r="A219" s="8" t="str">
        <f>IFERROR(IF(EQUIPOS_SEDE[[#This Row],[Condición/Status]]=1,"✔","🚫"),"")</f>
        <v>✔</v>
      </c>
      <c r="B219" s="9">
        <v>44789</v>
      </c>
      <c r="C219" s="10">
        <v>50016028</v>
      </c>
      <c r="D219" s="11">
        <v>2623</v>
      </c>
      <c r="E219" s="10" t="s">
        <v>76</v>
      </c>
      <c r="F219" s="10" t="s">
        <v>366</v>
      </c>
      <c r="G219" s="10" t="s">
        <v>78</v>
      </c>
      <c r="H219" s="10">
        <v>541</v>
      </c>
      <c r="I219" s="10"/>
      <c r="J219" s="10"/>
      <c r="K219" s="10" t="s">
        <v>21</v>
      </c>
      <c r="L219" s="10" t="s">
        <v>367</v>
      </c>
      <c r="M219" s="12">
        <v>49012870</v>
      </c>
      <c r="N219" s="10"/>
      <c r="O219" s="10">
        <v>49012876</v>
      </c>
      <c r="P219" s="10"/>
      <c r="Q219" s="13">
        <f>IF(EQUIPOS_SEDE[[#This Row],[Concepto]]="❌ No Conforme",2,"")</f>
        <v>2</v>
      </c>
      <c r="R219" s="13">
        <f>IF(EQUIPOS_SEDE[[#This Row],[SAP]]&gt;49000000,1,2)</f>
        <v>1</v>
      </c>
    </row>
    <row r="220" spans="1:18" s="14" customFormat="1" x14ac:dyDescent="0.3">
      <c r="A220" s="8" t="str">
        <f>IFERROR(IF(EQUIPOS_SEDE[[#This Row],[Condición/Status]]=1,"✔","🚫"),"")</f>
        <v>✔</v>
      </c>
      <c r="B220" s="9">
        <v>44789</v>
      </c>
      <c r="C220" s="10">
        <v>50016099</v>
      </c>
      <c r="D220" s="11">
        <v>2665</v>
      </c>
      <c r="E220" s="10" t="s">
        <v>76</v>
      </c>
      <c r="F220" s="10" t="s">
        <v>77</v>
      </c>
      <c r="G220" s="10" t="s">
        <v>78</v>
      </c>
      <c r="H220" s="10">
        <v>541</v>
      </c>
      <c r="I220" s="10"/>
      <c r="J220" s="10"/>
      <c r="K220" s="10" t="s">
        <v>32</v>
      </c>
      <c r="L220" s="10" t="s">
        <v>371</v>
      </c>
      <c r="M220" s="12">
        <v>49012871</v>
      </c>
      <c r="N220" s="10"/>
      <c r="O220" s="15" t="str">
        <f>IF(EQUIPOS_SEDE[[#This Row],[Condición/322]]=2,"🚫 Pendiente Movimiento","")</f>
        <v/>
      </c>
      <c r="P220" s="10"/>
      <c r="Q220" s="13" t="str">
        <f>IF(EQUIPOS_SEDE[[#This Row],[Concepto]]="❌ No Conforme",2,"")</f>
        <v/>
      </c>
      <c r="R220" s="13">
        <f>IF(EQUIPOS_SEDE[[#This Row],[SAP]]&gt;49000000,1,2)</f>
        <v>1</v>
      </c>
    </row>
    <row r="221" spans="1:18" s="14" customFormat="1" x14ac:dyDescent="0.3">
      <c r="A221" s="8" t="str">
        <f>IFERROR(IF(EQUIPOS_SEDE[[#This Row],[Condición/Status]]=1,"✔","🚫"),"")</f>
        <v>✔</v>
      </c>
      <c r="B221" s="9">
        <v>44789</v>
      </c>
      <c r="C221" s="10">
        <v>50016207</v>
      </c>
      <c r="D221" s="11" t="s">
        <v>372</v>
      </c>
      <c r="E221" s="10" t="s">
        <v>18</v>
      </c>
      <c r="F221" s="10" t="s">
        <v>373</v>
      </c>
      <c r="G221" s="10" t="s">
        <v>29</v>
      </c>
      <c r="H221" s="10">
        <v>541</v>
      </c>
      <c r="I221" s="10">
        <v>2093</v>
      </c>
      <c r="J221" s="10"/>
      <c r="K221" s="10" t="s">
        <v>32</v>
      </c>
      <c r="L221" s="10" t="s">
        <v>33</v>
      </c>
      <c r="M221" s="12">
        <v>49012877</v>
      </c>
      <c r="N221" s="10"/>
      <c r="O221" s="15" t="str">
        <f>IF(EQUIPOS_SEDE[[#This Row],[Condición/322]]=2,"🚫 Pendiente Movimiento","")</f>
        <v/>
      </c>
      <c r="P221" s="10"/>
      <c r="Q221" s="13" t="str">
        <f>IF(EQUIPOS_SEDE[[#This Row],[Concepto]]="❌ No Conforme",2,"")</f>
        <v/>
      </c>
      <c r="R221" s="13">
        <f>IF(EQUIPOS_SEDE[[#This Row],[SAP]]&gt;49000000,1,2)</f>
        <v>1</v>
      </c>
    </row>
    <row r="222" spans="1:18" s="14" customFormat="1" x14ac:dyDescent="0.3">
      <c r="A222" s="8" t="str">
        <f>IFERROR(IF(EQUIPOS_SEDE[[#This Row],[Condición/Status]]=1,"✔","🚫"),"")</f>
        <v>✔</v>
      </c>
      <c r="B222" s="9">
        <v>44789</v>
      </c>
      <c r="C222" s="10">
        <v>50014995</v>
      </c>
      <c r="D222" s="11" t="s">
        <v>374</v>
      </c>
      <c r="E222" s="10" t="s">
        <v>18</v>
      </c>
      <c r="F222" s="10" t="s">
        <v>221</v>
      </c>
      <c r="G222" s="10" t="s">
        <v>29</v>
      </c>
      <c r="H222" s="10">
        <v>541</v>
      </c>
      <c r="I222" s="10"/>
      <c r="J222" s="10"/>
      <c r="K222" s="10" t="s">
        <v>32</v>
      </c>
      <c r="L222" s="10" t="s">
        <v>33</v>
      </c>
      <c r="M222" s="12">
        <v>49012877</v>
      </c>
      <c r="N222" s="10"/>
      <c r="O222" s="15" t="str">
        <f>IF(EQUIPOS_SEDE[[#This Row],[Condición/322]]=2,"🚫 Pendiente Movimiento","")</f>
        <v/>
      </c>
      <c r="P222" s="10"/>
      <c r="Q222" s="13" t="str">
        <f>IF(EQUIPOS_SEDE[[#This Row],[Concepto]]="❌ No Conforme",2,"")</f>
        <v/>
      </c>
      <c r="R222" s="13">
        <f>IF(EQUIPOS_SEDE[[#This Row],[SAP]]&gt;49000000,1,2)</f>
        <v>1</v>
      </c>
    </row>
    <row r="223" spans="1:18" s="14" customFormat="1" x14ac:dyDescent="0.3">
      <c r="A223" s="8" t="str">
        <f>IFERROR(IF(EQUIPOS_SEDE[[#This Row],[Condición/Status]]=1,"✔","🚫"),"")</f>
        <v>✔</v>
      </c>
      <c r="B223" s="9">
        <v>44789</v>
      </c>
      <c r="C223" s="10">
        <v>50016207</v>
      </c>
      <c r="D223" s="11" t="s">
        <v>375</v>
      </c>
      <c r="E223" s="10" t="s">
        <v>18</v>
      </c>
      <c r="F223" s="10" t="s">
        <v>221</v>
      </c>
      <c r="G223" s="10" t="s">
        <v>29</v>
      </c>
      <c r="H223" s="10">
        <v>541</v>
      </c>
      <c r="I223" s="10">
        <v>2187</v>
      </c>
      <c r="J223" s="10"/>
      <c r="K223" s="10" t="s">
        <v>32</v>
      </c>
      <c r="L223" s="10" t="s">
        <v>33</v>
      </c>
      <c r="M223" s="12">
        <v>49012877</v>
      </c>
      <c r="N223" s="10"/>
      <c r="O223" s="15" t="str">
        <f>IF(EQUIPOS_SEDE[[#This Row],[Condición/322]]=2,"🚫 Pendiente Movimiento","")</f>
        <v/>
      </c>
      <c r="P223" s="10"/>
      <c r="Q223" s="13" t="str">
        <f>IF(EQUIPOS_SEDE[[#This Row],[Concepto]]="❌ No Conforme",2,"")</f>
        <v/>
      </c>
      <c r="R223" s="13">
        <f>IF(EQUIPOS_SEDE[[#This Row],[SAP]]&gt;49000000,1,2)</f>
        <v>1</v>
      </c>
    </row>
    <row r="224" spans="1:18" s="14" customFormat="1" x14ac:dyDescent="0.3">
      <c r="A224" s="8" t="str">
        <f>IFERROR(IF(EQUIPOS_SEDE[[#This Row],[Condición/Status]]=1,"✔","🚫"),"")</f>
        <v>✔</v>
      </c>
      <c r="B224" s="9">
        <v>44789</v>
      </c>
      <c r="C224" s="10">
        <v>50016019</v>
      </c>
      <c r="D224" s="11" t="s">
        <v>376</v>
      </c>
      <c r="E224" s="10" t="s">
        <v>18</v>
      </c>
      <c r="F224" s="10" t="s">
        <v>377</v>
      </c>
      <c r="G224" s="10" t="s">
        <v>29</v>
      </c>
      <c r="H224" s="10">
        <v>541</v>
      </c>
      <c r="I224" s="10"/>
      <c r="J224" s="10"/>
      <c r="K224" s="10" t="s">
        <v>32</v>
      </c>
      <c r="L224" s="10" t="s">
        <v>33</v>
      </c>
      <c r="M224" s="12">
        <v>49012877</v>
      </c>
      <c r="N224" s="10"/>
      <c r="O224" s="15" t="str">
        <f>IF(EQUIPOS_SEDE[[#This Row],[Condición/322]]=2,"🚫 Pendiente Movimiento","")</f>
        <v/>
      </c>
      <c r="P224" s="10"/>
      <c r="Q224" s="13" t="str">
        <f>IF(EQUIPOS_SEDE[[#This Row],[Concepto]]="❌ No Conforme",2,"")</f>
        <v/>
      </c>
      <c r="R224" s="13">
        <f>IF(EQUIPOS_SEDE[[#This Row],[SAP]]&gt;49000000,1,2)</f>
        <v>1</v>
      </c>
    </row>
    <row r="225" spans="1:18" s="14" customFormat="1" x14ac:dyDescent="0.3">
      <c r="A225" s="8" t="str">
        <f>IFERROR(IF(EQUIPOS_SEDE[[#This Row],[Condición/Status]]=1,"✔","🚫"),"")</f>
        <v>✔</v>
      </c>
      <c r="B225" s="9">
        <v>44789</v>
      </c>
      <c r="C225" s="10">
        <v>50016027</v>
      </c>
      <c r="D225" s="11" t="s">
        <v>378</v>
      </c>
      <c r="E225" s="10" t="s">
        <v>18</v>
      </c>
      <c r="F225" s="10" t="s">
        <v>379</v>
      </c>
      <c r="G225" s="10" t="s">
        <v>29</v>
      </c>
      <c r="H225" s="10">
        <v>541</v>
      </c>
      <c r="I225" s="10"/>
      <c r="J225" s="10"/>
      <c r="K225" s="10" t="s">
        <v>32</v>
      </c>
      <c r="L225" s="10" t="s">
        <v>33</v>
      </c>
      <c r="M225" s="12">
        <v>49012877</v>
      </c>
      <c r="N225" s="10"/>
      <c r="O225" s="15" t="str">
        <f>IF(EQUIPOS_SEDE[[#This Row],[Condición/322]]=2,"🚫 Pendiente Movimiento","")</f>
        <v/>
      </c>
      <c r="P225" s="10"/>
      <c r="Q225" s="13" t="str">
        <f>IF(EQUIPOS_SEDE[[#This Row],[Concepto]]="❌ No Conforme",2,"")</f>
        <v/>
      </c>
      <c r="R225" s="13">
        <f>IF(EQUIPOS_SEDE[[#This Row],[SAP]]&gt;49000000,1,2)</f>
        <v>1</v>
      </c>
    </row>
    <row r="226" spans="1:18" s="14" customFormat="1" x14ac:dyDescent="0.3">
      <c r="A226" s="8" t="str">
        <f>IFERROR(IF(EQUIPOS_SEDE[[#This Row],[Condición/Status]]=1,"✔","🚫"),"")</f>
        <v>✔</v>
      </c>
      <c r="B226" s="9">
        <v>44789</v>
      </c>
      <c r="C226" s="10">
        <v>50016419</v>
      </c>
      <c r="D226" s="11" t="s">
        <v>380</v>
      </c>
      <c r="E226" s="10" t="s">
        <v>18</v>
      </c>
      <c r="F226" s="10" t="s">
        <v>373</v>
      </c>
      <c r="G226" s="10" t="s">
        <v>29</v>
      </c>
      <c r="H226" s="10">
        <v>541</v>
      </c>
      <c r="I226" s="10">
        <v>2093</v>
      </c>
      <c r="J226" s="10"/>
      <c r="K226" s="10" t="s">
        <v>32</v>
      </c>
      <c r="L226" s="10" t="s">
        <v>33</v>
      </c>
      <c r="M226" s="12">
        <v>49012877</v>
      </c>
      <c r="N226" s="10"/>
      <c r="O226" s="15" t="str">
        <f>IF(EQUIPOS_SEDE[[#This Row],[Condición/322]]=2,"🚫 Pendiente Movimiento","")</f>
        <v/>
      </c>
      <c r="P226" s="10"/>
      <c r="Q226" s="13" t="str">
        <f>IF(EQUIPOS_SEDE[[#This Row],[Concepto]]="❌ No Conforme",2,"")</f>
        <v/>
      </c>
      <c r="R226" s="13">
        <f>IF(EQUIPOS_SEDE[[#This Row],[SAP]]&gt;49000000,1,2)</f>
        <v>1</v>
      </c>
    </row>
    <row r="227" spans="1:18" s="14" customFormat="1" x14ac:dyDescent="0.3">
      <c r="A227" s="8" t="str">
        <f>IFERROR(IF(EQUIPOS_SEDE[[#This Row],[Condición/Status]]=1,"✔","🚫"),"")</f>
        <v>✔</v>
      </c>
      <c r="B227" s="9">
        <v>44789</v>
      </c>
      <c r="C227" s="10">
        <v>50016419</v>
      </c>
      <c r="D227" s="11" t="s">
        <v>381</v>
      </c>
      <c r="E227" s="10" t="s">
        <v>18</v>
      </c>
      <c r="F227" s="10" t="s">
        <v>221</v>
      </c>
      <c r="G227" s="10" t="s">
        <v>29</v>
      </c>
      <c r="H227" s="10">
        <v>541</v>
      </c>
      <c r="I227" s="10">
        <v>2187</v>
      </c>
      <c r="J227" s="10"/>
      <c r="K227" s="10" t="s">
        <v>32</v>
      </c>
      <c r="L227" s="10" t="s">
        <v>33</v>
      </c>
      <c r="M227" s="12">
        <v>49012877</v>
      </c>
      <c r="N227" s="10"/>
      <c r="O227" s="15" t="str">
        <f>IF(EQUIPOS_SEDE[[#This Row],[Condición/322]]=2,"🚫 Pendiente Movimiento","")</f>
        <v/>
      </c>
      <c r="P227" s="10"/>
      <c r="Q227" s="13" t="str">
        <f>IF(EQUIPOS_SEDE[[#This Row],[Concepto]]="❌ No Conforme",2,"")</f>
        <v/>
      </c>
      <c r="R227" s="13">
        <f>IF(EQUIPOS_SEDE[[#This Row],[SAP]]&gt;49000000,1,2)</f>
        <v>1</v>
      </c>
    </row>
    <row r="228" spans="1:18" s="14" customFormat="1" x14ac:dyDescent="0.3">
      <c r="A228" s="8" t="str">
        <f>IFERROR(IF(EQUIPOS_SEDE[[#This Row],[Condición/Status]]=1,"✔","🚫"),"")</f>
        <v>✔</v>
      </c>
      <c r="B228" s="9">
        <v>44789</v>
      </c>
      <c r="C228" s="10">
        <v>50015548</v>
      </c>
      <c r="D228" s="11" t="s">
        <v>382</v>
      </c>
      <c r="E228" s="10" t="s">
        <v>18</v>
      </c>
      <c r="F228" s="10" t="s">
        <v>321</v>
      </c>
      <c r="G228" s="10" t="s">
        <v>29</v>
      </c>
      <c r="H228" s="10">
        <v>201</v>
      </c>
      <c r="I228" s="10"/>
      <c r="J228" s="10"/>
      <c r="K228" s="10" t="s">
        <v>32</v>
      </c>
      <c r="L228" s="10" t="s">
        <v>33</v>
      </c>
      <c r="M228" s="12">
        <v>49012878</v>
      </c>
      <c r="N228" s="10"/>
      <c r="O228" s="15" t="str">
        <f>IF(EQUIPOS_SEDE[[#This Row],[Condición/322]]=2,"🚫 Pendiente Movimiento","")</f>
        <v/>
      </c>
      <c r="P228" s="10"/>
      <c r="Q228" s="13" t="str">
        <f>IF(EQUIPOS_SEDE[[#This Row],[Concepto]]="❌ No Conforme",2,"")</f>
        <v/>
      </c>
      <c r="R228" s="13">
        <f>IF(EQUIPOS_SEDE[[#This Row],[SAP]]&gt;49000000,1,2)</f>
        <v>1</v>
      </c>
    </row>
    <row r="229" spans="1:18" s="14" customFormat="1" x14ac:dyDescent="0.3">
      <c r="A229" s="8" t="str">
        <f>IFERROR(IF(EQUIPOS_SEDE[[#This Row],[Condición/Status]]=1,"✔","🚫"),"")</f>
        <v>✔</v>
      </c>
      <c r="B229" s="9">
        <v>44792</v>
      </c>
      <c r="C229" s="10">
        <v>50016419</v>
      </c>
      <c r="D229" s="11" t="s">
        <v>30</v>
      </c>
      <c r="E229" s="10" t="s">
        <v>18</v>
      </c>
      <c r="F229" s="10" t="s">
        <v>31</v>
      </c>
      <c r="G229" s="10" t="s">
        <v>29</v>
      </c>
      <c r="H229" s="10">
        <v>541</v>
      </c>
      <c r="I229" s="10"/>
      <c r="J229" s="10"/>
      <c r="K229" s="10" t="s">
        <v>32</v>
      </c>
      <c r="L229" s="10" t="s">
        <v>33</v>
      </c>
      <c r="M229" s="12">
        <v>49013126</v>
      </c>
      <c r="N229" s="10"/>
      <c r="O229" s="15" t="str">
        <f>IF(EQUIPOS_SEDE[[#This Row],[Condición/322]]=2,"🚫 Pendiente Movimiento","")</f>
        <v/>
      </c>
      <c r="P229" s="10"/>
      <c r="Q229" s="13" t="str">
        <f>IF(EQUIPOS_SEDE[[#This Row],[Concepto]]="❌ No Conforme",2,"")</f>
        <v/>
      </c>
      <c r="R229" s="13">
        <f>IF(EQUIPOS_SEDE[[#This Row],[SAP]]&gt;49000000,1,2)</f>
        <v>1</v>
      </c>
    </row>
    <row r="230" spans="1:18" s="14" customFormat="1" x14ac:dyDescent="0.3">
      <c r="A230" s="8" t="str">
        <f>IFERROR(IF(EQUIPOS_SEDE[[#This Row],[Condición/Status]]=1,"✔","🚫"),"")</f>
        <v>✔</v>
      </c>
      <c r="B230" s="9">
        <v>44792</v>
      </c>
      <c r="C230" s="10">
        <v>50016419</v>
      </c>
      <c r="D230" s="11" t="s">
        <v>34</v>
      </c>
      <c r="E230" s="10" t="s">
        <v>18</v>
      </c>
      <c r="F230" s="10" t="s">
        <v>35</v>
      </c>
      <c r="G230" s="10" t="s">
        <v>29</v>
      </c>
      <c r="H230" s="10">
        <v>541</v>
      </c>
      <c r="I230" s="10"/>
      <c r="J230" s="10"/>
      <c r="K230" s="10" t="s">
        <v>32</v>
      </c>
      <c r="L230" s="10" t="s">
        <v>33</v>
      </c>
      <c r="M230" s="12">
        <v>49013126</v>
      </c>
      <c r="N230" s="10"/>
      <c r="O230" s="15" t="str">
        <f>IF(EQUIPOS_SEDE[[#This Row],[Condición/322]]=2,"🚫 Pendiente Movimiento","")</f>
        <v/>
      </c>
      <c r="P230" s="10"/>
      <c r="Q230" s="13" t="str">
        <f>IF(EQUIPOS_SEDE[[#This Row],[Concepto]]="❌ No Conforme",2,"")</f>
        <v/>
      </c>
      <c r="R230" s="13">
        <f>IF(EQUIPOS_SEDE[[#This Row],[SAP]]&gt;49000000,1,2)</f>
        <v>1</v>
      </c>
    </row>
    <row r="231" spans="1:18" s="14" customFormat="1" x14ac:dyDescent="0.3">
      <c r="A231" s="8" t="str">
        <f>IFERROR(IF(EQUIPOS_SEDE[[#This Row],[Condición/Status]]=1,"✔","🚫"),"")</f>
        <v>✔</v>
      </c>
      <c r="B231" s="9">
        <v>44792</v>
      </c>
      <c r="C231" s="10">
        <v>50014327</v>
      </c>
      <c r="D231" s="11">
        <v>9284</v>
      </c>
      <c r="E231" s="10" t="s">
        <v>18</v>
      </c>
      <c r="F231" s="10" t="s">
        <v>36</v>
      </c>
      <c r="G231" s="10" t="s">
        <v>29</v>
      </c>
      <c r="H231" s="10">
        <v>541</v>
      </c>
      <c r="I231" s="10"/>
      <c r="J231" s="10"/>
      <c r="K231" s="10" t="s">
        <v>32</v>
      </c>
      <c r="L231" s="10" t="s">
        <v>33</v>
      </c>
      <c r="M231" s="12">
        <v>49013126</v>
      </c>
      <c r="N231" s="10"/>
      <c r="O231" s="15" t="str">
        <f>IF(EQUIPOS_SEDE[[#This Row],[Condición/322]]=2,"🚫 Pendiente Movimiento","")</f>
        <v/>
      </c>
      <c r="P231" s="10"/>
      <c r="Q231" s="13" t="str">
        <f>IF(EQUIPOS_SEDE[[#This Row],[Concepto]]="❌ No Conforme",2,"")</f>
        <v/>
      </c>
      <c r="R231" s="13">
        <f>IF(EQUIPOS_SEDE[[#This Row],[SAP]]&gt;49000000,1,2)</f>
        <v>1</v>
      </c>
    </row>
    <row r="232" spans="1:18" s="14" customFormat="1" x14ac:dyDescent="0.3">
      <c r="A232" s="8" t="str">
        <f>IFERROR(IF(EQUIPOS_SEDE[[#This Row],[Condición/Status]]=1,"✔","🚫"),"")</f>
        <v>✔</v>
      </c>
      <c r="B232" s="9">
        <v>44792</v>
      </c>
      <c r="C232" s="10">
        <v>50016207</v>
      </c>
      <c r="D232" s="11" t="s">
        <v>37</v>
      </c>
      <c r="E232" s="10" t="s">
        <v>18</v>
      </c>
      <c r="F232" s="10" t="s">
        <v>31</v>
      </c>
      <c r="G232" s="10" t="s">
        <v>25</v>
      </c>
      <c r="H232" s="10">
        <v>541</v>
      </c>
      <c r="I232" s="10"/>
      <c r="J232" s="10"/>
      <c r="K232" s="10" t="s">
        <v>32</v>
      </c>
      <c r="L232" s="10" t="s">
        <v>33</v>
      </c>
      <c r="M232" s="12">
        <v>49013126</v>
      </c>
      <c r="N232" s="10"/>
      <c r="O232" s="15" t="str">
        <f>IF(EQUIPOS_SEDE[[#This Row],[Condición/322]]=2,"🚫 Pendiente Movimiento","")</f>
        <v/>
      </c>
      <c r="P232" s="10"/>
      <c r="Q232" s="13" t="str">
        <f>IF(EQUIPOS_SEDE[[#This Row],[Concepto]]="❌ No Conforme",2,"")</f>
        <v/>
      </c>
      <c r="R232" s="13">
        <f>IF(EQUIPOS_SEDE[[#This Row],[SAP]]&gt;49000000,1,2)</f>
        <v>1</v>
      </c>
    </row>
    <row r="233" spans="1:18" s="14" customFormat="1" x14ac:dyDescent="0.3">
      <c r="A233" s="8" t="str">
        <f>IFERROR(IF(EQUIPOS_SEDE[[#This Row],[Condición/Status]]=1,"✔","🚫"),"")</f>
        <v>✔</v>
      </c>
      <c r="B233" s="9">
        <v>44792</v>
      </c>
      <c r="C233" s="10">
        <v>50016908</v>
      </c>
      <c r="D233" s="11">
        <v>355552114566319</v>
      </c>
      <c r="E233" s="10" t="s">
        <v>18</v>
      </c>
      <c r="F233" s="10" t="s">
        <v>38</v>
      </c>
      <c r="G233" s="10" t="s">
        <v>29</v>
      </c>
      <c r="H233" s="10">
        <v>541</v>
      </c>
      <c r="I233" s="10"/>
      <c r="J233" s="10"/>
      <c r="K233" s="10" t="s">
        <v>32</v>
      </c>
      <c r="L233" s="10" t="s">
        <v>33</v>
      </c>
      <c r="M233" s="12">
        <v>49013126</v>
      </c>
      <c r="N233" s="10"/>
      <c r="O233" s="15" t="str">
        <f>IF(EQUIPOS_SEDE[[#This Row],[Condición/322]]=2,"🚫 Pendiente Movimiento","")</f>
        <v/>
      </c>
      <c r="P233" s="10"/>
      <c r="Q233" s="13" t="str">
        <f>IF(EQUIPOS_SEDE[[#This Row],[Concepto]]="❌ No Conforme",2,"")</f>
        <v/>
      </c>
      <c r="R233" s="13">
        <f>IF(EQUIPOS_SEDE[[#This Row],[SAP]]&gt;49000000,1,2)</f>
        <v>1</v>
      </c>
    </row>
    <row r="234" spans="1:18" s="14" customFormat="1" x14ac:dyDescent="0.3">
      <c r="A234" s="8" t="str">
        <f>IFERROR(IF(EQUIPOS_SEDE[[#This Row],[Condición/Status]]=1,"✔","🚫"),"")</f>
        <v>✔</v>
      </c>
      <c r="B234" s="9">
        <v>44792</v>
      </c>
      <c r="C234" s="10">
        <v>50016459</v>
      </c>
      <c r="D234" s="11" t="s">
        <v>383</v>
      </c>
      <c r="E234" s="10" t="s">
        <v>18</v>
      </c>
      <c r="F234" s="10" t="s">
        <v>384</v>
      </c>
      <c r="G234" s="10" t="s">
        <v>25</v>
      </c>
      <c r="H234" s="10">
        <v>541</v>
      </c>
      <c r="I234" s="10"/>
      <c r="J234" s="10"/>
      <c r="K234" s="10" t="s">
        <v>21</v>
      </c>
      <c r="L234" s="10" t="s">
        <v>370</v>
      </c>
      <c r="M234" s="12">
        <v>49013126</v>
      </c>
      <c r="N234" s="10"/>
      <c r="O234" s="15">
        <v>49013643</v>
      </c>
      <c r="P234" s="10"/>
      <c r="Q234" s="13">
        <f>IF(EQUIPOS_SEDE[[#This Row],[Concepto]]="❌ No Conforme",2,"")</f>
        <v>2</v>
      </c>
      <c r="R234" s="13">
        <f>IF(EQUIPOS_SEDE[[#This Row],[SAP]]&gt;49000000,1,2)</f>
        <v>1</v>
      </c>
    </row>
    <row r="235" spans="1:18" s="14" customFormat="1" x14ac:dyDescent="0.3">
      <c r="A235" s="8" t="str">
        <f>IFERROR(IF(EQUIPOS_SEDE[[#This Row],[Condición/Status]]=1,"✔","🚫"),"")</f>
        <v>✔</v>
      </c>
      <c r="B235" s="9">
        <v>44792</v>
      </c>
      <c r="C235" s="10">
        <v>50016029</v>
      </c>
      <c r="D235" s="11" t="s">
        <v>385</v>
      </c>
      <c r="E235" s="10" t="s">
        <v>18</v>
      </c>
      <c r="F235" s="10" t="s">
        <v>386</v>
      </c>
      <c r="G235" s="10" t="s">
        <v>29</v>
      </c>
      <c r="H235" s="10">
        <v>541</v>
      </c>
      <c r="I235" s="10"/>
      <c r="J235" s="10"/>
      <c r="K235" s="10" t="s">
        <v>21</v>
      </c>
      <c r="L235" s="10" t="s">
        <v>387</v>
      </c>
      <c r="M235" s="12">
        <v>49013126</v>
      </c>
      <c r="N235" s="10"/>
      <c r="O235" s="15">
        <v>49013643</v>
      </c>
      <c r="P235" s="10"/>
      <c r="Q235" s="13">
        <f>IF(EQUIPOS_SEDE[[#This Row],[Concepto]]="❌ No Conforme",2,"")</f>
        <v>2</v>
      </c>
      <c r="R235" s="13">
        <f>IF(EQUIPOS_SEDE[[#This Row],[SAP]]&gt;49000000,1,2)</f>
        <v>1</v>
      </c>
    </row>
    <row r="236" spans="1:18" s="14" customFormat="1" x14ac:dyDescent="0.3">
      <c r="A236" s="14" t="str">
        <f>IFERROR(IF(EQUIPOS_SEDE[[#This Row],[Condición/Status]]=1,"✔","🚫"),"")</f>
        <v>✔</v>
      </c>
      <c r="B236" s="9">
        <v>44798</v>
      </c>
      <c r="C236" s="10">
        <v>50015522</v>
      </c>
      <c r="D236" s="11">
        <v>2409</v>
      </c>
      <c r="E236" s="10" t="s">
        <v>76</v>
      </c>
      <c r="F236" s="10">
        <v>1171</v>
      </c>
      <c r="G236" s="10" t="s">
        <v>388</v>
      </c>
      <c r="H236" s="10">
        <v>201</v>
      </c>
      <c r="I236" s="10">
        <v>2309</v>
      </c>
      <c r="J236" s="18"/>
      <c r="K236" s="10" t="s">
        <v>32</v>
      </c>
      <c r="L236" s="10" t="s">
        <v>33</v>
      </c>
      <c r="M236" s="17">
        <v>49013600</v>
      </c>
      <c r="N236" s="18"/>
      <c r="O236" s="15" t="str">
        <f>IF(EQUIPOS_SEDE[[#This Row],[Condición/322]]=2,"🚫 Pendiente Movimiento","")</f>
        <v/>
      </c>
      <c r="P236" s="18"/>
      <c r="Q236" s="13" t="str">
        <f>IF(EQUIPOS_SEDE[[#This Row],[Concepto]]="❌ No Conforme",2,"")</f>
        <v/>
      </c>
      <c r="R236" s="19">
        <f>IF(EQUIPOS_SEDE[[#This Row],[SAP]]&gt;49000000,1,2)</f>
        <v>1</v>
      </c>
    </row>
    <row r="237" spans="1:18" s="14" customFormat="1" x14ac:dyDescent="0.3">
      <c r="A237" s="20" t="str">
        <f>IFERROR(IF(EQUIPOS_SEDE[[#This Row],[Condición/Status]]=1,"✔","🚫"),"")</f>
        <v>✔</v>
      </c>
      <c r="B237" s="9">
        <v>44798</v>
      </c>
      <c r="C237" s="11">
        <v>50015518</v>
      </c>
      <c r="D237" s="11">
        <v>352993093217024</v>
      </c>
      <c r="E237" s="10" t="s">
        <v>18</v>
      </c>
      <c r="F237" s="11" t="s">
        <v>389</v>
      </c>
      <c r="G237" s="10" t="s">
        <v>29</v>
      </c>
      <c r="H237" s="10">
        <v>541</v>
      </c>
      <c r="I237" s="10">
        <v>2296</v>
      </c>
      <c r="J237" s="18"/>
      <c r="K237" s="10" t="s">
        <v>21</v>
      </c>
      <c r="L237" s="10" t="s">
        <v>390</v>
      </c>
      <c r="M237" s="17">
        <v>49013575</v>
      </c>
      <c r="N237" s="18"/>
      <c r="O237" s="15">
        <v>49013643</v>
      </c>
      <c r="P237" s="18"/>
      <c r="Q237" s="13">
        <f>IF(EQUIPOS_SEDE[[#This Row],[Concepto]]="❌ No Conforme",2,"")</f>
        <v>2</v>
      </c>
      <c r="R237" s="19">
        <f>IF(EQUIPOS_SEDE[[#This Row],[SAP]]&gt;49000000,1,2)</f>
        <v>1</v>
      </c>
    </row>
    <row r="238" spans="1:18" s="14" customFormat="1" x14ac:dyDescent="0.3">
      <c r="A238" s="20" t="str">
        <f>IFERROR(IF(EQUIPOS_SEDE[[#This Row],[Condición/Status]]=1,"✔","🚫"),"")</f>
        <v>✔</v>
      </c>
      <c r="B238" s="9">
        <v>44798</v>
      </c>
      <c r="C238" s="10">
        <v>50016207</v>
      </c>
      <c r="D238" s="11" t="s">
        <v>391</v>
      </c>
      <c r="E238" s="10" t="s">
        <v>18</v>
      </c>
      <c r="F238" s="10" t="s">
        <v>392</v>
      </c>
      <c r="G238" s="10" t="s">
        <v>29</v>
      </c>
      <c r="H238" s="10">
        <v>541</v>
      </c>
      <c r="I238" s="10">
        <v>2308</v>
      </c>
      <c r="J238" s="18"/>
      <c r="K238" s="10" t="s">
        <v>32</v>
      </c>
      <c r="L238" s="10" t="s">
        <v>33</v>
      </c>
      <c r="M238" s="17">
        <v>49013575</v>
      </c>
      <c r="N238" s="18"/>
      <c r="O238" s="15" t="str">
        <f>IF(EQUIPOS_SEDE[[#This Row],[Condición/322]]=2,"🚫 Pendiente Movimiento","")</f>
        <v/>
      </c>
      <c r="P238" s="18"/>
      <c r="Q238" s="13" t="str">
        <f>IF(EQUIPOS_SEDE[[#This Row],[Concepto]]="❌ No Conforme",2,"")</f>
        <v/>
      </c>
      <c r="R238" s="19">
        <f>IF(EQUIPOS_SEDE[[#This Row],[SAP]]&gt;49000000,1,2)</f>
        <v>1</v>
      </c>
    </row>
    <row r="239" spans="1:18" s="14" customFormat="1" x14ac:dyDescent="0.3">
      <c r="A239" s="20" t="str">
        <f>IFERROR(IF(EQUIPOS_SEDE[[#This Row],[Condición/Status]]=1,"✔","🚫"),"")</f>
        <v>✔</v>
      </c>
      <c r="B239" s="9">
        <v>44798</v>
      </c>
      <c r="C239" s="10">
        <v>50015518</v>
      </c>
      <c r="D239" s="11">
        <v>352989093396834</v>
      </c>
      <c r="E239" s="10" t="s">
        <v>18</v>
      </c>
      <c r="F239" s="11" t="s">
        <v>392</v>
      </c>
      <c r="G239" s="10" t="s">
        <v>29</v>
      </c>
      <c r="H239" s="10">
        <v>541</v>
      </c>
      <c r="I239" s="10">
        <v>2180</v>
      </c>
      <c r="J239" s="18"/>
      <c r="K239" s="10" t="s">
        <v>21</v>
      </c>
      <c r="L239" s="16"/>
      <c r="M239" s="17">
        <v>49013575</v>
      </c>
      <c r="N239" s="18"/>
      <c r="O239" s="15">
        <v>49013643</v>
      </c>
      <c r="P239" s="18"/>
      <c r="Q239" s="13">
        <f>IF(EQUIPOS_SEDE[[#This Row],[Concepto]]="❌ No Conforme",2,"")</f>
        <v>2</v>
      </c>
      <c r="R239" s="19">
        <f>IF(EQUIPOS_SEDE[[#This Row],[SAP]]&gt;49000000,1,2)</f>
        <v>1</v>
      </c>
    </row>
    <row r="240" spans="1:18" s="14" customFormat="1" x14ac:dyDescent="0.3">
      <c r="A240" s="20" t="str">
        <f>IFERROR(IF(EQUIPOS_SEDE[[#This Row],[Condición/Status]]=1,"✔","🚫"),"")</f>
        <v>✔</v>
      </c>
      <c r="B240" s="9">
        <v>44798</v>
      </c>
      <c r="C240" s="10">
        <v>50014333</v>
      </c>
      <c r="D240" s="11" t="s">
        <v>393</v>
      </c>
      <c r="E240" s="10" t="s">
        <v>18</v>
      </c>
      <c r="F240" s="10" t="s">
        <v>392</v>
      </c>
      <c r="G240" s="10" t="s">
        <v>25</v>
      </c>
      <c r="H240" s="10">
        <v>541</v>
      </c>
      <c r="I240" s="10">
        <v>2308</v>
      </c>
      <c r="J240" s="18"/>
      <c r="K240" s="10" t="s">
        <v>32</v>
      </c>
      <c r="L240" s="10" t="s">
        <v>33</v>
      </c>
      <c r="M240" s="17">
        <v>49013575</v>
      </c>
      <c r="N240" s="18"/>
      <c r="O240" s="15" t="str">
        <f>IF(EQUIPOS_SEDE[[#This Row],[Condición/322]]=2,"🚫 Pendiente Movimiento","")</f>
        <v/>
      </c>
      <c r="P240" s="18"/>
      <c r="Q240" s="13" t="str">
        <f>IF(EQUIPOS_SEDE[[#This Row],[Concepto]]="❌ No Conforme",2,"")</f>
        <v/>
      </c>
      <c r="R240" s="19">
        <f>IF(EQUIPOS_SEDE[[#This Row],[SAP]]&gt;49000000,1,2)</f>
        <v>1</v>
      </c>
    </row>
    <row r="241" spans="1:18" s="14" customFormat="1" x14ac:dyDescent="0.3">
      <c r="A241" s="20" t="str">
        <f>IFERROR(IF(EQUIPOS_SEDE[[#This Row],[Condición/Status]]=1,"✔","🚫"),"")</f>
        <v>✔</v>
      </c>
      <c r="B241" s="9">
        <v>44798</v>
      </c>
      <c r="C241" s="11">
        <v>50015424</v>
      </c>
      <c r="D241" s="11" t="s">
        <v>394</v>
      </c>
      <c r="E241" s="10" t="s">
        <v>18</v>
      </c>
      <c r="F241" s="10" t="s">
        <v>395</v>
      </c>
      <c r="G241" s="10" t="s">
        <v>25</v>
      </c>
      <c r="H241" s="10">
        <v>541</v>
      </c>
      <c r="I241" s="10">
        <v>2278</v>
      </c>
      <c r="J241" s="18"/>
      <c r="K241" s="10" t="s">
        <v>32</v>
      </c>
      <c r="L241" s="10" t="s">
        <v>33</v>
      </c>
      <c r="M241" s="17">
        <v>49013575</v>
      </c>
      <c r="N241" s="18"/>
      <c r="O241" s="15" t="str">
        <f>IF(EQUIPOS_SEDE[[#This Row],[Condición/322]]=2,"🚫 Pendiente Movimiento","")</f>
        <v/>
      </c>
      <c r="P241" s="18"/>
      <c r="Q241" s="13" t="str">
        <f>IF(EQUIPOS_SEDE[[#This Row],[Concepto]]="❌ No Conforme",2,"")</f>
        <v/>
      </c>
      <c r="R241" s="19">
        <f>IF(EQUIPOS_SEDE[[#This Row],[SAP]]&gt;49000000,1,2)</f>
        <v>1</v>
      </c>
    </row>
    <row r="242" spans="1:18" s="14" customFormat="1" x14ac:dyDescent="0.3">
      <c r="A242" s="20" t="str">
        <f>IFERROR(IF(EQUIPOS_SEDE[[#This Row],[Condición/Status]]=1,"✔","🚫"),"")</f>
        <v>✔</v>
      </c>
      <c r="B242" s="9">
        <v>44798</v>
      </c>
      <c r="C242" s="10">
        <v>50014995</v>
      </c>
      <c r="D242" s="11" t="s">
        <v>298</v>
      </c>
      <c r="E242" s="10" t="s">
        <v>18</v>
      </c>
      <c r="F242" s="10" t="s">
        <v>396</v>
      </c>
      <c r="G242" s="10" t="s">
        <v>29</v>
      </c>
      <c r="H242" s="10">
        <v>541</v>
      </c>
      <c r="I242" s="10">
        <v>2308</v>
      </c>
      <c r="J242" s="10"/>
      <c r="K242" s="10" t="s">
        <v>21</v>
      </c>
      <c r="L242" s="16"/>
      <c r="M242" s="17">
        <v>49013575</v>
      </c>
      <c r="N242" s="18"/>
      <c r="O242" s="15">
        <v>49013643</v>
      </c>
      <c r="P242" s="18"/>
      <c r="Q242" s="13">
        <f>IF(EQUIPOS_SEDE[[#This Row],[Concepto]]="❌ No Conforme",2,"")</f>
        <v>2</v>
      </c>
      <c r="R242" s="19">
        <f>IF(EQUIPOS_SEDE[[#This Row],[SAP]]&gt;49000000,1,2)</f>
        <v>1</v>
      </c>
    </row>
    <row r="243" spans="1:18" s="14" customFormat="1" x14ac:dyDescent="0.3">
      <c r="A243" s="20" t="str">
        <f>IFERROR(IF(EQUIPOS_SEDE[[#This Row],[Condición/Status]]=1,"✔","🚫"),"")</f>
        <v>✔</v>
      </c>
      <c r="B243" s="9">
        <v>44798</v>
      </c>
      <c r="C243" s="10">
        <v>50014995</v>
      </c>
      <c r="D243" s="11" t="s">
        <v>179</v>
      </c>
      <c r="E243" s="10" t="s">
        <v>18</v>
      </c>
      <c r="F243" s="10" t="s">
        <v>397</v>
      </c>
      <c r="G243" s="10" t="s">
        <v>29</v>
      </c>
      <c r="H243" s="10">
        <v>541</v>
      </c>
      <c r="I243" s="10">
        <v>2308</v>
      </c>
      <c r="J243" s="18"/>
      <c r="K243" s="10" t="s">
        <v>32</v>
      </c>
      <c r="L243" s="16"/>
      <c r="M243" s="17">
        <v>49013575</v>
      </c>
      <c r="N243" s="18"/>
      <c r="O243" s="15" t="str">
        <f>IF(EQUIPOS_SEDE[[#This Row],[Condición/322]]=2,"🚫 Pendiente Movimiento","")</f>
        <v/>
      </c>
      <c r="P243" s="18"/>
      <c r="Q243" s="13" t="str">
        <f>IF(EQUIPOS_SEDE[[#This Row],[Concepto]]="❌ No Conforme",2,"")</f>
        <v/>
      </c>
      <c r="R243" s="19">
        <f>IF(EQUIPOS_SEDE[[#This Row],[SAP]]&gt;49000000,1,2)</f>
        <v>1</v>
      </c>
    </row>
    <row r="244" spans="1:18" s="14" customFormat="1" x14ac:dyDescent="0.3">
      <c r="A244" s="20" t="str">
        <f>IFERROR(IF(EQUIPOS_SEDE[[#This Row],[Condición/Status]]=1,"✔","🚫"),"")</f>
        <v>✔</v>
      </c>
      <c r="B244" s="9">
        <v>44798</v>
      </c>
      <c r="C244" s="10">
        <v>50016459</v>
      </c>
      <c r="D244" s="11" t="s">
        <v>398</v>
      </c>
      <c r="E244" s="10" t="s">
        <v>18</v>
      </c>
      <c r="F244" s="11" t="s">
        <v>399</v>
      </c>
      <c r="G244" s="10" t="s">
        <v>20</v>
      </c>
      <c r="H244" s="10">
        <v>541</v>
      </c>
      <c r="I244" s="10">
        <v>2308</v>
      </c>
      <c r="J244" s="18"/>
      <c r="K244" s="10" t="s">
        <v>21</v>
      </c>
      <c r="L244" s="16"/>
      <c r="M244" s="17">
        <v>49013575</v>
      </c>
      <c r="N244" s="18"/>
      <c r="O244" s="15">
        <v>49013643</v>
      </c>
      <c r="P244" s="18"/>
      <c r="Q244" s="13">
        <f>IF(EQUIPOS_SEDE[[#This Row],[Concepto]]="❌ No Conforme",2,"")</f>
        <v>2</v>
      </c>
      <c r="R244" s="19">
        <f>IF(EQUIPOS_SEDE[[#This Row],[SAP]]&gt;49000000,1,2)</f>
        <v>1</v>
      </c>
    </row>
    <row r="245" spans="1:18" s="14" customFormat="1" x14ac:dyDescent="0.3">
      <c r="A245" s="14" t="str">
        <f>IFERROR(IF(EQUIPOS_SEDE[[#This Row],[Condición/Status]]=1,"✔","🚫"),"")</f>
        <v>✔</v>
      </c>
      <c r="B245" s="9">
        <v>44798</v>
      </c>
      <c r="C245" s="10">
        <v>50016914</v>
      </c>
      <c r="D245" s="11" t="s">
        <v>400</v>
      </c>
      <c r="E245" s="10" t="s">
        <v>18</v>
      </c>
      <c r="F245" s="11" t="s">
        <v>97</v>
      </c>
      <c r="G245" s="10" t="s">
        <v>29</v>
      </c>
      <c r="H245" s="10">
        <v>201</v>
      </c>
      <c r="I245" s="10">
        <v>2282</v>
      </c>
      <c r="J245" s="18"/>
      <c r="K245" s="10" t="s">
        <v>32</v>
      </c>
      <c r="L245" s="10" t="s">
        <v>33</v>
      </c>
      <c r="M245" s="17">
        <v>49013603</v>
      </c>
      <c r="N245" s="18"/>
      <c r="O245" s="15" t="str">
        <f>IF(EQUIPOS_SEDE[[#This Row],[Condición/322]]=2,"🚫 Pendiente Movimiento","")</f>
        <v/>
      </c>
      <c r="P245" s="18"/>
      <c r="Q245" s="13" t="str">
        <f>IF(EQUIPOS_SEDE[[#This Row],[Concepto]]="❌ No Conforme",2,"")</f>
        <v/>
      </c>
      <c r="R245" s="19">
        <f>IF(EQUIPOS_SEDE[[#This Row],[SAP]]&gt;49000000,1,2)</f>
        <v>1</v>
      </c>
    </row>
    <row r="246" spans="1:18" s="14" customFormat="1" x14ac:dyDescent="0.3">
      <c r="A246" s="20" t="str">
        <f>IFERROR(IF(EQUIPOS_SEDE[[#This Row],[Condición/Status]]=1,"✔","🚫"),"")</f>
        <v>✔</v>
      </c>
      <c r="B246" s="9">
        <v>44798</v>
      </c>
      <c r="C246" s="10">
        <v>50016907</v>
      </c>
      <c r="D246" s="11">
        <v>352604709151461</v>
      </c>
      <c r="E246" s="10" t="s">
        <v>18</v>
      </c>
      <c r="F246" s="11" t="s">
        <v>97</v>
      </c>
      <c r="G246" s="10" t="s">
        <v>29</v>
      </c>
      <c r="H246" s="10">
        <v>541</v>
      </c>
      <c r="I246" s="10">
        <v>2282</v>
      </c>
      <c r="J246" s="18"/>
      <c r="K246" s="10" t="s">
        <v>32</v>
      </c>
      <c r="L246" s="10" t="s">
        <v>33</v>
      </c>
      <c r="M246" s="17">
        <v>49013575</v>
      </c>
      <c r="N246" s="18"/>
      <c r="O246" s="15" t="str">
        <f>IF(EQUIPOS_SEDE[[#This Row],[Condición/322]]=2,"🚫 Pendiente Movimiento","")</f>
        <v/>
      </c>
      <c r="P246" s="18"/>
      <c r="Q246" s="13" t="str">
        <f>IF(EQUIPOS_SEDE[[#This Row],[Concepto]]="❌ No Conforme",2,"")</f>
        <v/>
      </c>
      <c r="R246" s="19">
        <f>IF(EQUIPOS_SEDE[[#This Row],[SAP]]&gt;49000000,1,2)</f>
        <v>1</v>
      </c>
    </row>
    <row r="247" spans="1:18" s="14" customFormat="1" x14ac:dyDescent="0.3">
      <c r="A247" s="20" t="str">
        <f>IFERROR(IF(EQUIPOS_SEDE[[#This Row],[Condición/Status]]=1,"✔","🚫"),"")</f>
        <v>✔</v>
      </c>
      <c r="B247" s="9">
        <v>44798</v>
      </c>
      <c r="C247" s="10">
        <v>50016419</v>
      </c>
      <c r="D247" s="11" t="s">
        <v>401</v>
      </c>
      <c r="E247" s="10" t="s">
        <v>18</v>
      </c>
      <c r="F247" s="10" t="s">
        <v>402</v>
      </c>
      <c r="G247" s="10" t="s">
        <v>25</v>
      </c>
      <c r="H247" s="10">
        <v>541</v>
      </c>
      <c r="I247" s="10">
        <v>2308</v>
      </c>
      <c r="J247" s="18"/>
      <c r="K247" s="10" t="s">
        <v>32</v>
      </c>
      <c r="L247" s="10" t="s">
        <v>33</v>
      </c>
      <c r="M247" s="17">
        <v>49013575</v>
      </c>
      <c r="N247" s="18"/>
      <c r="O247" s="15" t="str">
        <f>IF(EQUIPOS_SEDE[[#This Row],[Condición/322]]=2,"🚫 Pendiente Movimiento","")</f>
        <v/>
      </c>
      <c r="P247" s="18"/>
      <c r="Q247" s="13" t="str">
        <f>IF(EQUIPOS_SEDE[[#This Row],[Concepto]]="❌ No Conforme",2,"")</f>
        <v/>
      </c>
      <c r="R247" s="19">
        <f>IF(EQUIPOS_SEDE[[#This Row],[SAP]]&gt;49000000,1,2)</f>
        <v>1</v>
      </c>
    </row>
    <row r="248" spans="1:18" s="14" customFormat="1" x14ac:dyDescent="0.3">
      <c r="A248" s="20" t="str">
        <f>IFERROR(IF(EQUIPOS_SEDE[[#This Row],[Condición/Status]]=1,"✔","🚫"),"")</f>
        <v>✔</v>
      </c>
      <c r="B248" s="9">
        <v>44798</v>
      </c>
      <c r="C248" s="11">
        <v>50015518</v>
      </c>
      <c r="D248" s="11">
        <v>352989093398111</v>
      </c>
      <c r="E248" s="10" t="s">
        <v>18</v>
      </c>
      <c r="F248" s="11" t="s">
        <v>403</v>
      </c>
      <c r="G248" s="10" t="s">
        <v>29</v>
      </c>
      <c r="H248" s="10">
        <v>541</v>
      </c>
      <c r="I248" s="10">
        <v>2227</v>
      </c>
      <c r="J248" s="18"/>
      <c r="K248" s="10" t="s">
        <v>32</v>
      </c>
      <c r="L248" s="10" t="s">
        <v>390</v>
      </c>
      <c r="M248" s="17">
        <v>49013575</v>
      </c>
      <c r="N248" s="18"/>
      <c r="O248" s="15" t="str">
        <f>IF(EQUIPOS_SEDE[[#This Row],[Condición/322]]=2,"🚫 Pendiente Movimiento","")</f>
        <v/>
      </c>
      <c r="P248" s="18"/>
      <c r="Q248" s="13" t="str">
        <f>IF(EQUIPOS_SEDE[[#This Row],[Concepto]]="❌ No Conforme",2,"")</f>
        <v/>
      </c>
      <c r="R248" s="19">
        <f>IF(EQUIPOS_SEDE[[#This Row],[SAP]]&gt;49000000,1,2)</f>
        <v>1</v>
      </c>
    </row>
    <row r="249" spans="1:18" s="14" customFormat="1" x14ac:dyDescent="0.3">
      <c r="A249" s="20" t="str">
        <f>IFERROR(IF(EQUIPOS_SEDE[[#This Row],[Condición/Status]]=1,"✔","🚫"),"")</f>
        <v>✔</v>
      </c>
      <c r="B249" s="9">
        <v>44798</v>
      </c>
      <c r="C249" s="10">
        <v>50015518</v>
      </c>
      <c r="D249" s="11"/>
      <c r="E249" s="10" t="s">
        <v>18</v>
      </c>
      <c r="F249" s="10" t="s">
        <v>404</v>
      </c>
      <c r="G249" s="10" t="s">
        <v>25</v>
      </c>
      <c r="H249" s="10">
        <v>541</v>
      </c>
      <c r="I249" s="10">
        <v>2308</v>
      </c>
      <c r="J249" s="18"/>
      <c r="K249" s="10" t="s">
        <v>32</v>
      </c>
      <c r="L249" s="10" t="s">
        <v>405</v>
      </c>
      <c r="M249" s="17">
        <v>49013575</v>
      </c>
      <c r="N249" s="18"/>
      <c r="O249" s="15" t="str">
        <f>IF(EQUIPOS_SEDE[[#This Row],[Condición/322]]=2,"🚫 Pendiente Movimiento","")</f>
        <v/>
      </c>
      <c r="P249" s="18"/>
      <c r="Q249" s="13" t="str">
        <f>IF(EQUIPOS_SEDE[[#This Row],[Concepto]]="❌ No Conforme",2,"")</f>
        <v/>
      </c>
      <c r="R249" s="19">
        <f>IF(EQUIPOS_SEDE[[#This Row],[SAP]]&gt;49000000,1,2)</f>
        <v>1</v>
      </c>
    </row>
    <row r="250" spans="1:18" s="14" customFormat="1" x14ac:dyDescent="0.3">
      <c r="A250" s="20" t="str">
        <f>IFERROR(IF(EQUIPOS_SEDE[[#This Row],[Condición/Status]]=1,"✔","🚫"),"")</f>
        <v>✔</v>
      </c>
      <c r="B250" s="9">
        <v>44805</v>
      </c>
      <c r="C250" s="11">
        <v>50016028</v>
      </c>
      <c r="D250" s="11" t="s">
        <v>406</v>
      </c>
      <c r="E250" s="10" t="s">
        <v>18</v>
      </c>
      <c r="F250" s="11" t="s">
        <v>407</v>
      </c>
      <c r="G250" s="10" t="s">
        <v>25</v>
      </c>
      <c r="H250" s="10">
        <v>541</v>
      </c>
      <c r="I250" s="11"/>
      <c r="J250" s="11" t="s">
        <v>408</v>
      </c>
      <c r="K250" s="10" t="s">
        <v>32</v>
      </c>
      <c r="L250" s="16"/>
      <c r="M250" s="17">
        <v>49013851</v>
      </c>
      <c r="N250" s="16"/>
      <c r="O250" s="18"/>
      <c r="P250" s="18"/>
      <c r="Q250" s="13" t="str">
        <f>IF(EQUIPOS_SEDE[[#This Row],[Concepto]]="❌ No Conforme",2,"")</f>
        <v/>
      </c>
      <c r="R250" s="19">
        <f>IF(EQUIPOS_SEDE[[#This Row],[SAP]]&gt;49000000,1,2)</f>
        <v>1</v>
      </c>
    </row>
    <row r="251" spans="1:18" s="14" customFormat="1" x14ac:dyDescent="0.3">
      <c r="A251" s="20" t="str">
        <f>IFERROR(IF(EQUIPOS_SEDE[[#This Row],[Condición/Status]]=1,"✔","🚫"),"")</f>
        <v>✔</v>
      </c>
      <c r="B251" s="9">
        <v>44805</v>
      </c>
      <c r="C251" s="11">
        <v>50016028</v>
      </c>
      <c r="D251" s="11" t="s">
        <v>63</v>
      </c>
      <c r="E251" s="10" t="s">
        <v>18</v>
      </c>
      <c r="F251" s="11" t="s">
        <v>409</v>
      </c>
      <c r="G251" s="10" t="s">
        <v>25</v>
      </c>
      <c r="H251" s="10">
        <v>541</v>
      </c>
      <c r="I251" s="11"/>
      <c r="J251" s="11" t="s">
        <v>410</v>
      </c>
      <c r="K251" s="10" t="s">
        <v>32</v>
      </c>
      <c r="L251" s="16"/>
      <c r="M251" s="17">
        <v>49013851</v>
      </c>
      <c r="N251" s="16"/>
      <c r="O251" s="18"/>
      <c r="P251" s="18"/>
      <c r="Q251" s="13" t="str">
        <f>IF(EQUIPOS_SEDE[[#This Row],[Concepto]]="❌ No Conforme",2,"")</f>
        <v/>
      </c>
      <c r="R251" s="19">
        <f>IF(EQUIPOS_SEDE[[#This Row],[SAP]]&gt;49000000,1,2)</f>
        <v>1</v>
      </c>
    </row>
    <row r="252" spans="1:18" s="14" customFormat="1" x14ac:dyDescent="0.3">
      <c r="A252" s="20" t="str">
        <f>IFERROR(IF(EQUIPOS_SEDE[[#This Row],[Condición/Status]]=1,"✔","🚫"),"")</f>
        <v>✔</v>
      </c>
      <c r="B252" s="9">
        <v>44805</v>
      </c>
      <c r="C252" s="11">
        <v>50016027</v>
      </c>
      <c r="D252" s="11" t="s">
        <v>411</v>
      </c>
      <c r="E252" s="10" t="s">
        <v>18</v>
      </c>
      <c r="F252" s="11" t="s">
        <v>412</v>
      </c>
      <c r="G252" s="10" t="s">
        <v>25</v>
      </c>
      <c r="H252" s="10">
        <v>541</v>
      </c>
      <c r="I252" s="11"/>
      <c r="J252" s="11" t="s">
        <v>413</v>
      </c>
      <c r="K252" s="10" t="s">
        <v>32</v>
      </c>
      <c r="L252" s="16"/>
      <c r="M252" s="17">
        <v>49013851</v>
      </c>
      <c r="N252" s="16"/>
      <c r="O252" s="18"/>
      <c r="P252" s="18"/>
      <c r="Q252" s="13" t="str">
        <f>IF(EQUIPOS_SEDE[[#This Row],[Concepto]]="❌ No Conforme",2,"")</f>
        <v/>
      </c>
      <c r="R252" s="19">
        <f>IF(EQUIPOS_SEDE[[#This Row],[SAP]]&gt;49000000,1,2)</f>
        <v>1</v>
      </c>
    </row>
    <row r="253" spans="1:18" s="14" customFormat="1" x14ac:dyDescent="0.3">
      <c r="A253" s="20" t="str">
        <f>IFERROR(IF(EQUIPOS_SEDE[[#This Row],[Condición/Status]]=1,"✔","🚫"),"")</f>
        <v>✔</v>
      </c>
      <c r="B253" s="9">
        <v>44805</v>
      </c>
      <c r="C253" s="11">
        <v>50017168</v>
      </c>
      <c r="D253" s="11">
        <v>356348782377975</v>
      </c>
      <c r="E253" s="10" t="s">
        <v>18</v>
      </c>
      <c r="F253" s="11" t="s">
        <v>211</v>
      </c>
      <c r="G253" s="10" t="s">
        <v>25</v>
      </c>
      <c r="H253" s="10">
        <v>541</v>
      </c>
      <c r="I253" s="11"/>
      <c r="J253" s="11"/>
      <c r="K253" s="10" t="s">
        <v>32</v>
      </c>
      <c r="L253" s="16"/>
      <c r="M253" s="17">
        <v>49013851</v>
      </c>
      <c r="N253" s="16"/>
      <c r="O253" s="18"/>
      <c r="P253" s="18"/>
      <c r="Q253" s="13" t="str">
        <f>IF(EQUIPOS_SEDE[[#This Row],[Concepto]]="❌ No Conforme",2,"")</f>
        <v/>
      </c>
      <c r="R253" s="19">
        <f>IF(EQUIPOS_SEDE[[#This Row],[SAP]]&gt;49000000,1,2)</f>
        <v>1</v>
      </c>
    </row>
    <row r="254" spans="1:18" s="14" customFormat="1" x14ac:dyDescent="0.3">
      <c r="A254" s="20" t="str">
        <f>IFERROR(IF(EQUIPOS_SEDE[[#This Row],[Condición/Status]]=1,"✔","🚫"),"")</f>
        <v>✔</v>
      </c>
      <c r="B254" s="9">
        <v>44805</v>
      </c>
      <c r="C254" s="11">
        <v>50017168</v>
      </c>
      <c r="D254" s="11">
        <v>356348782150653</v>
      </c>
      <c r="E254" s="10" t="s">
        <v>18</v>
      </c>
      <c r="F254" s="11" t="s">
        <v>211</v>
      </c>
      <c r="G254" s="10" t="s">
        <v>25</v>
      </c>
      <c r="H254" s="10">
        <v>541</v>
      </c>
      <c r="I254" s="11"/>
      <c r="J254" s="11"/>
      <c r="K254" s="10" t="s">
        <v>32</v>
      </c>
      <c r="L254" s="16"/>
      <c r="M254" s="17">
        <v>49013851</v>
      </c>
      <c r="N254" s="16"/>
      <c r="O254" s="18"/>
      <c r="P254" s="18"/>
      <c r="Q254" s="13" t="str">
        <f>IF(EQUIPOS_SEDE[[#This Row],[Concepto]]="❌ No Conforme",2,"")</f>
        <v/>
      </c>
      <c r="R254" s="19">
        <f>IF(EQUIPOS_SEDE[[#This Row],[SAP]]&gt;49000000,1,2)</f>
        <v>1</v>
      </c>
    </row>
    <row r="255" spans="1:18" s="14" customFormat="1" x14ac:dyDescent="0.3">
      <c r="A255" s="20" t="str">
        <f>IFERROR(IF(EQUIPOS_SEDE[[#This Row],[Condición/Status]]=1,"✔","🚫"),"")</f>
        <v>✔</v>
      </c>
      <c r="B255" s="9">
        <v>44805</v>
      </c>
      <c r="C255" s="11">
        <v>50017168</v>
      </c>
      <c r="D255" s="11">
        <v>356348782151818</v>
      </c>
      <c r="E255" s="10" t="s">
        <v>18</v>
      </c>
      <c r="F255" s="11" t="s">
        <v>211</v>
      </c>
      <c r="G255" s="10" t="s">
        <v>25</v>
      </c>
      <c r="H255" s="10">
        <v>541</v>
      </c>
      <c r="I255" s="11"/>
      <c r="J255" s="11"/>
      <c r="K255" s="10" t="s">
        <v>32</v>
      </c>
      <c r="L255" s="16"/>
      <c r="M255" s="17">
        <v>49013851</v>
      </c>
      <c r="N255" s="16"/>
      <c r="O255" s="18"/>
      <c r="P255" s="18"/>
      <c r="Q255" s="13" t="str">
        <f>IF(EQUIPOS_SEDE[[#This Row],[Concepto]]="❌ No Conforme",2,"")</f>
        <v/>
      </c>
      <c r="R255" s="19">
        <f>IF(EQUIPOS_SEDE[[#This Row],[SAP]]&gt;49000000,1,2)</f>
        <v>1</v>
      </c>
    </row>
    <row r="256" spans="1:18" s="14" customFormat="1" x14ac:dyDescent="0.3">
      <c r="A256" s="20" t="str">
        <f>IFERROR(IF(EQUIPOS_SEDE[[#This Row],[Condición/Status]]=1,"✔","🚫"),"")</f>
        <v>✔</v>
      </c>
      <c r="B256" s="9">
        <v>44805</v>
      </c>
      <c r="C256" s="11">
        <v>50015548</v>
      </c>
      <c r="D256" s="11" t="s">
        <v>414</v>
      </c>
      <c r="E256" s="10" t="s">
        <v>18</v>
      </c>
      <c r="F256" s="11" t="s">
        <v>214</v>
      </c>
      <c r="G256" s="10" t="s">
        <v>25</v>
      </c>
      <c r="H256" s="10">
        <v>541</v>
      </c>
      <c r="I256" s="11"/>
      <c r="J256" s="11" t="s">
        <v>415</v>
      </c>
      <c r="K256" s="10" t="s">
        <v>21</v>
      </c>
      <c r="L256" s="16"/>
      <c r="M256" s="17">
        <v>49013851</v>
      </c>
      <c r="N256" s="16"/>
      <c r="O256" s="18">
        <v>49013855</v>
      </c>
      <c r="P256" s="18"/>
      <c r="Q256" s="13">
        <f>IF(EQUIPOS_SEDE[[#This Row],[Concepto]]="❌ No Conforme",2,"")</f>
        <v>2</v>
      </c>
      <c r="R256" s="19">
        <f>IF(EQUIPOS_SEDE[[#This Row],[SAP]]&gt;49000000,1,2)</f>
        <v>1</v>
      </c>
    </row>
    <row r="257" spans="1:18" s="14" customFormat="1" x14ac:dyDescent="0.3">
      <c r="A257" s="20" t="str">
        <f>IFERROR(IF(EQUIPOS_SEDE[[#This Row],[Condición/Status]]=1,"✔","🚫"),"")</f>
        <v>✔</v>
      </c>
      <c r="B257" s="9">
        <v>44805</v>
      </c>
      <c r="C257" s="11">
        <v>50015038</v>
      </c>
      <c r="D257" s="11">
        <v>357014077018786</v>
      </c>
      <c r="E257" s="10" t="s">
        <v>18</v>
      </c>
      <c r="F257" s="11" t="s">
        <v>47</v>
      </c>
      <c r="G257" s="10" t="s">
        <v>25</v>
      </c>
      <c r="H257" s="10">
        <v>541</v>
      </c>
      <c r="I257" s="11"/>
      <c r="J257" s="11"/>
      <c r="K257" s="10" t="s">
        <v>21</v>
      </c>
      <c r="L257" s="16"/>
      <c r="M257" s="17">
        <v>49013851</v>
      </c>
      <c r="N257" s="16"/>
      <c r="O257" s="18">
        <v>49013855</v>
      </c>
      <c r="P257" s="18"/>
      <c r="Q257" s="13">
        <f>IF(EQUIPOS_SEDE[[#This Row],[Concepto]]="❌ No Conforme",2,"")</f>
        <v>2</v>
      </c>
      <c r="R257" s="19">
        <f>IF(EQUIPOS_SEDE[[#This Row],[SAP]]&gt;49000000,1,2)</f>
        <v>1</v>
      </c>
    </row>
    <row r="258" spans="1:18" s="14" customFormat="1" x14ac:dyDescent="0.3">
      <c r="A258" s="20" t="str">
        <f>IFERROR(IF(EQUIPOS_SEDE[[#This Row],[Condición/Status]]=1,"✔","🚫"),"")</f>
        <v>✔</v>
      </c>
      <c r="B258" s="9">
        <v>44805</v>
      </c>
      <c r="C258" s="11">
        <v>50016028</v>
      </c>
      <c r="D258" s="11">
        <v>2579</v>
      </c>
      <c r="E258" s="10" t="s">
        <v>76</v>
      </c>
      <c r="F258" s="11" t="s">
        <v>416</v>
      </c>
      <c r="G258" s="10" t="s">
        <v>78</v>
      </c>
      <c r="H258" s="10">
        <v>541</v>
      </c>
      <c r="I258" s="18"/>
      <c r="J258" s="18"/>
      <c r="K258" s="10" t="s">
        <v>21</v>
      </c>
      <c r="L258" s="16"/>
      <c r="M258" s="17">
        <v>49013853</v>
      </c>
      <c r="N258" s="21">
        <v>49013854</v>
      </c>
      <c r="O258" s="18"/>
      <c r="P258" s="18"/>
      <c r="Q258" s="13">
        <f>IF(EQUIPOS_SEDE[[#This Row],[Concepto]]="❌ No Conforme",2,"")</f>
        <v>2</v>
      </c>
      <c r="R258" s="19">
        <f>IF(EQUIPOS_SEDE[[#This Row],[SAP]]&gt;49000000,1,2)</f>
        <v>1</v>
      </c>
    </row>
    <row r="259" spans="1:18" s="14" customFormat="1" x14ac:dyDescent="0.3">
      <c r="A259" s="22" t="str">
        <f>IFERROR(IF(EQUIPOS_SEDE[[#This Row],[Condición/Status]]=1,"✔","🚫"),"")</f>
        <v>✔</v>
      </c>
      <c r="B259" s="9">
        <v>44810</v>
      </c>
      <c r="C259" s="11">
        <v>50014719</v>
      </c>
      <c r="D259" s="11" t="s">
        <v>425</v>
      </c>
      <c r="E259" s="10" t="s">
        <v>18</v>
      </c>
      <c r="F259" s="11" t="s">
        <v>433</v>
      </c>
      <c r="G259" s="10" t="s">
        <v>25</v>
      </c>
      <c r="H259" s="10">
        <v>541</v>
      </c>
      <c r="I259" s="10">
        <v>2406</v>
      </c>
      <c r="J259" s="11"/>
      <c r="K259" s="23" t="s">
        <v>32</v>
      </c>
      <c r="L259" s="24" t="s">
        <v>431</v>
      </c>
      <c r="M259" s="25">
        <v>49014085</v>
      </c>
      <c r="N259" s="24"/>
      <c r="O259" s="26"/>
      <c r="P259" s="26"/>
      <c r="Q259" s="27" t="str">
        <f>IF(EQUIPOS_SEDE[[#This Row],[Concepto]]="❌ No Conforme",2,"")</f>
        <v/>
      </c>
      <c r="R259" s="28">
        <f>IF(EQUIPOS_SEDE[[#This Row],[SAP]]&gt;49000000,1,2)</f>
        <v>1</v>
      </c>
    </row>
    <row r="260" spans="1:18" s="14" customFormat="1" x14ac:dyDescent="0.3">
      <c r="A260" s="22" t="str">
        <f>IFERROR(IF(EQUIPOS_SEDE[[#This Row],[Condición/Status]]=1,"✔","🚫"),"")</f>
        <v>✔</v>
      </c>
      <c r="B260" s="9">
        <v>44810</v>
      </c>
      <c r="C260" s="11">
        <v>50015519</v>
      </c>
      <c r="D260" s="11">
        <v>359409089696348</v>
      </c>
      <c r="E260" s="10" t="s">
        <v>18</v>
      </c>
      <c r="F260" s="11" t="s">
        <v>156</v>
      </c>
      <c r="G260" s="10" t="s">
        <v>25</v>
      </c>
      <c r="H260" s="10">
        <v>541</v>
      </c>
      <c r="I260" s="10">
        <v>2406</v>
      </c>
      <c r="J260" s="26"/>
      <c r="K260" s="23" t="s">
        <v>32</v>
      </c>
      <c r="L260" s="24" t="s">
        <v>33</v>
      </c>
      <c r="M260" s="25">
        <v>49014085</v>
      </c>
      <c r="N260" s="24"/>
      <c r="O260" s="26"/>
      <c r="P260" s="26"/>
      <c r="Q260" s="27" t="str">
        <f>IF(EQUIPOS_SEDE[[#This Row],[Concepto]]="❌ No Conforme",2,"")</f>
        <v/>
      </c>
      <c r="R260" s="28">
        <f>IF(EQUIPOS_SEDE[[#This Row],[SAP]]&gt;49000000,1,2)</f>
        <v>1</v>
      </c>
    </row>
    <row r="261" spans="1:18" x14ac:dyDescent="0.35">
      <c r="A261" s="29" t="str">
        <f>IFERROR(IF(EQUIPOS_SEDE[[#This Row],[Condición/Status]]=1,"✔","🚫"),"")</f>
        <v>✔</v>
      </c>
      <c r="B261" s="9">
        <v>44810</v>
      </c>
      <c r="C261" s="11">
        <v>50016028</v>
      </c>
      <c r="D261" s="11" t="s">
        <v>426</v>
      </c>
      <c r="E261" s="10" t="s">
        <v>18</v>
      </c>
      <c r="F261" s="11" t="s">
        <v>436</v>
      </c>
      <c r="G261" s="10" t="s">
        <v>25</v>
      </c>
      <c r="H261" s="10">
        <v>541</v>
      </c>
      <c r="I261" s="10">
        <v>2406</v>
      </c>
      <c r="J261" s="11" t="s">
        <v>427</v>
      </c>
      <c r="K261" s="23" t="s">
        <v>21</v>
      </c>
      <c r="L261" s="23" t="s">
        <v>33</v>
      </c>
      <c r="M261" s="30">
        <v>49014085</v>
      </c>
      <c r="N261" s="23"/>
      <c r="O261" s="23">
        <v>49014113</v>
      </c>
      <c r="P261" s="23"/>
      <c r="Q261" s="27">
        <f>IF(EQUIPOS_SEDE[[#This Row],[Concepto]]="❌ No Conforme",2,"")</f>
        <v>2</v>
      </c>
      <c r="R261" s="27">
        <f>IF(EQUIPOS_SEDE[[#This Row],[SAP]]&gt;49000000,1,2)</f>
        <v>1</v>
      </c>
    </row>
    <row r="262" spans="1:18" s="14" customFormat="1" x14ac:dyDescent="0.3">
      <c r="A262" s="22" t="str">
        <f>IFERROR(IF(EQUIPOS_SEDE[[#This Row],[Condición/Status]]=1,"✔","🚫"),"")</f>
        <v>✔</v>
      </c>
      <c r="B262" s="9">
        <v>44810</v>
      </c>
      <c r="C262" s="11">
        <v>50016419</v>
      </c>
      <c r="D262" s="11" t="s">
        <v>434</v>
      </c>
      <c r="E262" s="10" t="s">
        <v>18</v>
      </c>
      <c r="F262" s="11" t="s">
        <v>435</v>
      </c>
      <c r="G262" s="10" t="s">
        <v>25</v>
      </c>
      <c r="H262" s="10">
        <v>541</v>
      </c>
      <c r="I262" s="10">
        <v>2406</v>
      </c>
      <c r="J262" s="11"/>
      <c r="K262" s="23" t="s">
        <v>32</v>
      </c>
      <c r="L262" s="24" t="s">
        <v>33</v>
      </c>
      <c r="M262" s="25">
        <v>49014085</v>
      </c>
      <c r="N262" s="24"/>
      <c r="O262" s="26"/>
      <c r="P262" s="26"/>
      <c r="Q262" s="27" t="str">
        <f>IF(EQUIPOS_SEDE[[#This Row],[Concepto]]="❌ No Conforme",2,"")</f>
        <v/>
      </c>
      <c r="R262" s="28">
        <f>IF(EQUIPOS_SEDE[[#This Row],[SAP]]&gt;49000000,1,2)</f>
        <v>1</v>
      </c>
    </row>
    <row r="263" spans="1:18" s="14" customFormat="1" x14ac:dyDescent="0.3">
      <c r="A263" s="22" t="str">
        <f>IFERROR(IF(EQUIPOS_SEDE[[#This Row],[Condición/Status]]=1,"✔","🚫"),"")</f>
        <v>✔</v>
      </c>
      <c r="B263" s="9">
        <v>44810</v>
      </c>
      <c r="C263" s="11">
        <v>50016207</v>
      </c>
      <c r="D263" s="11" t="s">
        <v>428</v>
      </c>
      <c r="E263" s="10" t="s">
        <v>18</v>
      </c>
      <c r="F263" s="11" t="s">
        <v>435</v>
      </c>
      <c r="G263" s="10" t="s">
        <v>25</v>
      </c>
      <c r="H263" s="10">
        <v>541</v>
      </c>
      <c r="I263" s="10">
        <v>2406</v>
      </c>
      <c r="J263" s="26"/>
      <c r="K263" s="23" t="s">
        <v>32</v>
      </c>
      <c r="L263" s="24" t="s">
        <v>33</v>
      </c>
      <c r="M263" s="25">
        <v>49014085</v>
      </c>
      <c r="N263" s="24"/>
      <c r="O263" s="26"/>
      <c r="P263" s="26"/>
      <c r="Q263" s="27" t="str">
        <f>IF(EQUIPOS_SEDE[[#This Row],[Concepto]]="❌ No Conforme",2,"")</f>
        <v/>
      </c>
      <c r="R263" s="28">
        <f>IF(EQUIPOS_SEDE[[#This Row],[SAP]]&gt;49000000,1,2)</f>
        <v>1</v>
      </c>
    </row>
    <row r="264" spans="1:18" s="14" customFormat="1" x14ac:dyDescent="0.3">
      <c r="A264" s="22" t="str">
        <f>IFERROR(IF(EQUIPOS_SEDE[[#This Row],[Condición/Status]]=1,"✔","🚫"),"")</f>
        <v>✔</v>
      </c>
      <c r="B264" s="9">
        <v>44810</v>
      </c>
      <c r="C264" s="11">
        <v>50016419</v>
      </c>
      <c r="D264" s="11" t="s">
        <v>417</v>
      </c>
      <c r="E264" s="10" t="s">
        <v>18</v>
      </c>
      <c r="F264" s="11" t="s">
        <v>429</v>
      </c>
      <c r="G264" s="10" t="s">
        <v>25</v>
      </c>
      <c r="H264" s="10">
        <v>541</v>
      </c>
      <c r="I264" s="26"/>
      <c r="J264" s="11"/>
      <c r="K264" s="23" t="s">
        <v>32</v>
      </c>
      <c r="L264" s="24" t="s">
        <v>33</v>
      </c>
      <c r="M264" s="25">
        <v>49014048</v>
      </c>
      <c r="N264" s="24"/>
      <c r="O264" s="26"/>
      <c r="P264" s="26"/>
      <c r="Q264" s="27" t="str">
        <f>IF(EQUIPOS_SEDE[[#This Row],[Concepto]]="❌ No Conforme",2,"")</f>
        <v/>
      </c>
      <c r="R264" s="28">
        <f>IF(EQUIPOS_SEDE[[#This Row],[SAP]]&gt;49000000,1,2)</f>
        <v>1</v>
      </c>
    </row>
    <row r="265" spans="1:18" s="14" customFormat="1" x14ac:dyDescent="0.3">
      <c r="A265" s="22" t="str">
        <f>IFERROR(IF(EQUIPOS_SEDE[[#This Row],[Condición/Status]]=1,"✔","🚫"),"")</f>
        <v>✔</v>
      </c>
      <c r="B265" s="9">
        <v>44810</v>
      </c>
      <c r="C265" s="11">
        <v>50016207</v>
      </c>
      <c r="D265" s="11" t="s">
        <v>418</v>
      </c>
      <c r="E265" s="10" t="s">
        <v>18</v>
      </c>
      <c r="F265" s="11" t="s">
        <v>429</v>
      </c>
      <c r="G265" s="10" t="s">
        <v>25</v>
      </c>
      <c r="H265" s="10">
        <v>541</v>
      </c>
      <c r="I265" s="26"/>
      <c r="J265" s="11"/>
      <c r="K265" s="23" t="s">
        <v>32</v>
      </c>
      <c r="L265" s="24" t="s">
        <v>33</v>
      </c>
      <c r="M265" s="25">
        <v>49014048</v>
      </c>
      <c r="N265" s="24"/>
      <c r="O265" s="26"/>
      <c r="P265" s="26"/>
      <c r="Q265" s="27" t="str">
        <f>IF(EQUIPOS_SEDE[[#This Row],[Concepto]]="❌ No Conforme",2,"")</f>
        <v/>
      </c>
      <c r="R265" s="28">
        <f>IF(EQUIPOS_SEDE[[#This Row],[SAP]]&gt;49000000,1,2)</f>
        <v>1</v>
      </c>
    </row>
    <row r="266" spans="1:18" s="14" customFormat="1" x14ac:dyDescent="0.3">
      <c r="A266" s="22" t="str">
        <f>IFERROR(IF(EQUIPOS_SEDE[[#This Row],[Condición/Status]]=1,"✔","🚫"),"")</f>
        <v>✔</v>
      </c>
      <c r="B266" s="9">
        <v>44810</v>
      </c>
      <c r="C266" s="11">
        <v>50016207</v>
      </c>
      <c r="D266" s="11" t="s">
        <v>419</v>
      </c>
      <c r="E266" s="10" t="s">
        <v>18</v>
      </c>
      <c r="F266" s="11" t="s">
        <v>432</v>
      </c>
      <c r="G266" s="10" t="s">
        <v>25</v>
      </c>
      <c r="H266" s="10">
        <v>541</v>
      </c>
      <c r="I266" s="10">
        <v>2406</v>
      </c>
      <c r="J266" s="11"/>
      <c r="K266" s="23" t="s">
        <v>32</v>
      </c>
      <c r="L266" s="24" t="s">
        <v>33</v>
      </c>
      <c r="M266" s="25">
        <v>49014085</v>
      </c>
      <c r="N266" s="24"/>
      <c r="O266" s="26"/>
      <c r="P266" s="26"/>
      <c r="Q266" s="27" t="str">
        <f>IF(EQUIPOS_SEDE[[#This Row],[Concepto]]="❌ No Conforme",2,"")</f>
        <v/>
      </c>
      <c r="R266" s="28">
        <f>IF(EQUIPOS_SEDE[[#This Row],[SAP]]&gt;49000000,1,2)</f>
        <v>1</v>
      </c>
    </row>
    <row r="267" spans="1:18" s="14" customFormat="1" x14ac:dyDescent="0.3">
      <c r="A267" s="22" t="str">
        <f>IFERROR(IF(EQUIPOS_SEDE[[#This Row],[Condición/Status]]=1,"✔","🚫"),"")</f>
        <v>✔</v>
      </c>
      <c r="B267" s="9">
        <v>44810</v>
      </c>
      <c r="C267" s="11">
        <v>50014716</v>
      </c>
      <c r="D267" s="11" t="s">
        <v>420</v>
      </c>
      <c r="E267" s="10" t="s">
        <v>18</v>
      </c>
      <c r="F267" s="11" t="s">
        <v>432</v>
      </c>
      <c r="G267" s="10" t="s">
        <v>25</v>
      </c>
      <c r="H267" s="10">
        <v>541</v>
      </c>
      <c r="I267" s="10">
        <v>2406</v>
      </c>
      <c r="J267" s="11"/>
      <c r="K267" s="23" t="s">
        <v>21</v>
      </c>
      <c r="L267" s="24" t="s">
        <v>33</v>
      </c>
      <c r="M267" s="25">
        <v>49014085</v>
      </c>
      <c r="N267" s="24"/>
      <c r="O267" s="26"/>
      <c r="P267" s="26"/>
      <c r="Q267" s="27">
        <f>IF(EQUIPOS_SEDE[[#This Row],[Concepto]]="❌ No Conforme",2,"")</f>
        <v>2</v>
      </c>
      <c r="R267" s="28">
        <f>IF(EQUIPOS_SEDE[[#This Row],[SAP]]&gt;49000000,1,2)</f>
        <v>1</v>
      </c>
    </row>
    <row r="268" spans="1:18" s="14" customFormat="1" x14ac:dyDescent="0.3">
      <c r="A268" s="22" t="str">
        <f>IFERROR(IF(EQUIPOS_SEDE[[#This Row],[Condición/Status]]=1,"✔","🚫"),"")</f>
        <v>✔</v>
      </c>
      <c r="B268" s="9">
        <v>44810</v>
      </c>
      <c r="C268" s="11">
        <v>50016419</v>
      </c>
      <c r="D268" s="11" t="s">
        <v>421</v>
      </c>
      <c r="E268" s="10" t="s">
        <v>18</v>
      </c>
      <c r="F268" s="11" t="s">
        <v>432</v>
      </c>
      <c r="G268" s="10" t="s">
        <v>25</v>
      </c>
      <c r="H268" s="10">
        <v>541</v>
      </c>
      <c r="I268" s="10">
        <v>2406</v>
      </c>
      <c r="J268" s="11"/>
      <c r="K268" s="23" t="s">
        <v>32</v>
      </c>
      <c r="L268" s="24" t="s">
        <v>33</v>
      </c>
      <c r="M268" s="25">
        <v>49014085</v>
      </c>
      <c r="N268" s="24"/>
      <c r="O268" s="26"/>
      <c r="P268" s="26"/>
      <c r="Q268" s="27" t="str">
        <f>IF(EQUIPOS_SEDE[[#This Row],[Concepto]]="❌ No Conforme",2,"")</f>
        <v/>
      </c>
      <c r="R268" s="28">
        <f>IF(EQUIPOS_SEDE[[#This Row],[SAP]]&gt;49000000,1,2)</f>
        <v>1</v>
      </c>
    </row>
    <row r="269" spans="1:18" s="14" customFormat="1" x14ac:dyDescent="0.3">
      <c r="A269" s="22" t="str">
        <f>IFERROR(IF(EQUIPOS_SEDE[[#This Row],[Condición/Status]]=1,"✔","🚫"),"")</f>
        <v>✔</v>
      </c>
      <c r="B269" s="9">
        <v>44810</v>
      </c>
      <c r="C269" s="11">
        <v>50016459</v>
      </c>
      <c r="D269" s="11" t="s">
        <v>422</v>
      </c>
      <c r="E269" s="10" t="s">
        <v>18</v>
      </c>
      <c r="F269" s="11" t="s">
        <v>432</v>
      </c>
      <c r="G269" s="10" t="s">
        <v>25</v>
      </c>
      <c r="H269" s="10">
        <v>541</v>
      </c>
      <c r="I269" s="10">
        <v>2406</v>
      </c>
      <c r="J269" s="11"/>
      <c r="K269" s="23" t="s">
        <v>32</v>
      </c>
      <c r="L269" s="24" t="s">
        <v>33</v>
      </c>
      <c r="M269" s="25">
        <v>49014085</v>
      </c>
      <c r="N269" s="24"/>
      <c r="O269" s="26"/>
      <c r="P269" s="26"/>
      <c r="Q269" s="27" t="str">
        <f>IF(EQUIPOS_SEDE[[#This Row],[Concepto]]="❌ No Conforme",2,"")</f>
        <v/>
      </c>
      <c r="R269" s="28">
        <f>IF(EQUIPOS_SEDE[[#This Row],[SAP]]&gt;49000000,1,2)</f>
        <v>1</v>
      </c>
    </row>
    <row r="270" spans="1:18" x14ac:dyDescent="0.35">
      <c r="A270" s="29" t="str">
        <f>IFERROR(IF(EQUIPOS_SEDE[[#This Row],[Condición/Status]]=1,"✔","🚫"),"")</f>
        <v>✔</v>
      </c>
      <c r="B270" s="9">
        <v>44810</v>
      </c>
      <c r="C270" s="11">
        <v>50014721</v>
      </c>
      <c r="D270" s="11" t="s">
        <v>424</v>
      </c>
      <c r="E270" s="10" t="s">
        <v>18</v>
      </c>
      <c r="F270" s="11" t="s">
        <v>432</v>
      </c>
      <c r="G270" s="10" t="s">
        <v>25</v>
      </c>
      <c r="H270" s="10">
        <v>541</v>
      </c>
      <c r="I270" s="10">
        <v>2406</v>
      </c>
      <c r="J270" s="11" t="s">
        <v>423</v>
      </c>
      <c r="K270" s="23" t="s">
        <v>21</v>
      </c>
      <c r="L270" s="23" t="s">
        <v>33</v>
      </c>
      <c r="M270" s="30">
        <v>49014085</v>
      </c>
      <c r="N270" s="23"/>
      <c r="O270" s="23">
        <v>49014113</v>
      </c>
      <c r="P270" s="23"/>
      <c r="Q270" s="27">
        <f>IF(EQUIPOS_SEDE[[#This Row],[Concepto]]="❌ No Conforme",2,"")</f>
        <v>2</v>
      </c>
      <c r="R270" s="27">
        <f>IF(EQUIPOS_SEDE[[#This Row],[SAP]]&gt;49000000,1,2)</f>
        <v>1</v>
      </c>
    </row>
    <row r="271" spans="1:18" s="14" customFormat="1" x14ac:dyDescent="0.3">
      <c r="A271" s="22" t="str">
        <f>IFERROR(IF(EQUIPOS_SEDE[[#This Row],[Condición/Status]]=1,"✔","🚫"),"")</f>
        <v>✔</v>
      </c>
      <c r="B271" s="9">
        <v>44810</v>
      </c>
      <c r="C271" s="11">
        <v>50014721</v>
      </c>
      <c r="D271" s="11" t="s">
        <v>430</v>
      </c>
      <c r="E271" s="23" t="s">
        <v>76</v>
      </c>
      <c r="F271" s="11" t="s">
        <v>439</v>
      </c>
      <c r="G271" s="10" t="s">
        <v>78</v>
      </c>
      <c r="H271" s="10">
        <v>541</v>
      </c>
      <c r="I271" s="26"/>
      <c r="J271" s="26"/>
      <c r="K271" s="23" t="s">
        <v>32</v>
      </c>
      <c r="L271" s="24" t="s">
        <v>33</v>
      </c>
      <c r="M271" s="25">
        <v>49014087</v>
      </c>
      <c r="N271" s="24"/>
      <c r="O271" s="26"/>
      <c r="P271" s="26"/>
      <c r="Q271" s="27" t="str">
        <f>IF(EQUIPOS_SEDE[[#This Row],[Concepto]]="❌ No Conforme",2,"")</f>
        <v/>
      </c>
      <c r="R271" s="28">
        <f>IF(EQUIPOS_SEDE[[#This Row],[SAP]]&gt;49000000,1,2)</f>
        <v>1</v>
      </c>
    </row>
    <row r="272" spans="1:18" s="14" customFormat="1" x14ac:dyDescent="0.3">
      <c r="A272" s="22" t="str">
        <f>IFERROR(IF(EQUIPOS_SEDE[[#This Row],[Condición/Status]]=1,"✔","🚫"),"")</f>
        <v>✔</v>
      </c>
      <c r="B272" s="9">
        <v>44810</v>
      </c>
      <c r="C272" s="11">
        <v>50016028</v>
      </c>
      <c r="D272" s="11">
        <v>2636</v>
      </c>
      <c r="E272" s="23" t="s">
        <v>76</v>
      </c>
      <c r="F272" s="11" t="s">
        <v>438</v>
      </c>
      <c r="G272" s="10" t="s">
        <v>78</v>
      </c>
      <c r="H272" s="10">
        <v>541</v>
      </c>
      <c r="I272" s="26"/>
      <c r="J272" s="26"/>
      <c r="K272" s="23" t="s">
        <v>32</v>
      </c>
      <c r="L272" s="24" t="s">
        <v>33</v>
      </c>
      <c r="M272" s="25">
        <v>49014089</v>
      </c>
      <c r="N272" s="24"/>
      <c r="O272" s="26"/>
      <c r="P272" s="26"/>
      <c r="Q272" s="27" t="str">
        <f>IF(EQUIPOS_SEDE[[#This Row],[Concepto]]="❌ No Conforme",2,"")</f>
        <v/>
      </c>
      <c r="R272" s="28">
        <f>IF(EQUIPOS_SEDE[[#This Row],[SAP]]&gt;49000000,1,2)</f>
        <v>1</v>
      </c>
    </row>
    <row r="273" spans="1:18" x14ac:dyDescent="0.35">
      <c r="A273" s="29" t="str">
        <f>IFERROR(IF(EQUIPOS_SEDE[[#This Row],[Condición/Status]]=1,"✔","🚫"),"")</f>
        <v>✔</v>
      </c>
      <c r="B273" s="9">
        <v>44810</v>
      </c>
      <c r="C273" s="11">
        <v>50016419</v>
      </c>
      <c r="D273" s="11">
        <v>2973</v>
      </c>
      <c r="E273" s="23" t="s">
        <v>76</v>
      </c>
      <c r="F273" s="11" t="s">
        <v>437</v>
      </c>
      <c r="G273" s="10" t="s">
        <v>78</v>
      </c>
      <c r="H273" s="10">
        <v>541</v>
      </c>
      <c r="I273" s="23"/>
      <c r="J273" s="23"/>
      <c r="K273" s="23" t="s">
        <v>21</v>
      </c>
      <c r="L273" s="23" t="s">
        <v>33</v>
      </c>
      <c r="M273" s="30">
        <v>49014090</v>
      </c>
      <c r="N273" s="30">
        <v>49014115</v>
      </c>
      <c r="O273" s="23"/>
      <c r="P273" s="23"/>
      <c r="Q273" s="27">
        <f>IF(EQUIPOS_SEDE[[#This Row],[Concepto]]="❌ No Conforme",2,"")</f>
        <v>2</v>
      </c>
      <c r="R273" s="27">
        <f>IF(EQUIPOS_SEDE[[#This Row],[SAP]]&gt;49000000,1,2)</f>
        <v>1</v>
      </c>
    </row>
    <row r="274" spans="1:18" x14ac:dyDescent="0.35">
      <c r="A274" s="29" t="str">
        <f>IFERROR(IF(EQUIPOS_SEDE[[#This Row],[Condición/Status]]=1,"✔","🚫"),"")</f>
        <v>✔</v>
      </c>
      <c r="B274" s="9">
        <v>44811</v>
      </c>
      <c r="C274" s="23">
        <v>50014721</v>
      </c>
      <c r="D274" s="31" t="s">
        <v>440</v>
      </c>
      <c r="E274" s="23" t="s">
        <v>18</v>
      </c>
      <c r="F274" s="23" t="s">
        <v>444</v>
      </c>
      <c r="G274" s="23" t="s">
        <v>25</v>
      </c>
      <c r="H274" s="10">
        <v>541</v>
      </c>
      <c r="I274" s="23"/>
      <c r="J274" s="31" t="s">
        <v>442</v>
      </c>
      <c r="K274" s="23" t="s">
        <v>21</v>
      </c>
      <c r="L274" s="23" t="s">
        <v>33</v>
      </c>
      <c r="M274" s="30">
        <v>49014121</v>
      </c>
      <c r="N274" s="23"/>
      <c r="O274" s="23">
        <v>49014122</v>
      </c>
      <c r="P274" s="23"/>
      <c r="Q274" s="27">
        <f>IF(EQUIPOS_SEDE[[#This Row],[Concepto]]="❌ No Conforme",2,"")</f>
        <v>2</v>
      </c>
      <c r="R274" s="27">
        <f>IF(EQUIPOS_SEDE[[#This Row],[SAP]]&gt;49000000,1,2)</f>
        <v>1</v>
      </c>
    </row>
    <row r="275" spans="1:18" x14ac:dyDescent="0.35">
      <c r="A275" s="29" t="str">
        <f>IFERROR(IF(EQUIPOS_SEDE[[#This Row],[Condición/Status]]=1,"✔","🚫"),"")</f>
        <v>✔</v>
      </c>
      <c r="B275" s="9">
        <v>44811</v>
      </c>
      <c r="C275" s="23">
        <v>50014718</v>
      </c>
      <c r="D275" s="31" t="s">
        <v>441</v>
      </c>
      <c r="E275" s="23" t="s">
        <v>18</v>
      </c>
      <c r="F275" s="23" t="s">
        <v>444</v>
      </c>
      <c r="G275" s="23" t="s">
        <v>25</v>
      </c>
      <c r="H275" s="10">
        <v>541</v>
      </c>
      <c r="I275" s="23"/>
      <c r="J275" s="23"/>
      <c r="K275" s="23" t="s">
        <v>21</v>
      </c>
      <c r="L275" s="23" t="s">
        <v>33</v>
      </c>
      <c r="M275" s="30">
        <v>49014121</v>
      </c>
      <c r="N275" s="23"/>
      <c r="O275" s="23">
        <v>49014122</v>
      </c>
      <c r="P275" s="23"/>
      <c r="Q275" s="27">
        <f>IF(EQUIPOS_SEDE[[#This Row],[Concepto]]="❌ No Conforme",2,"")</f>
        <v>2</v>
      </c>
      <c r="R275" s="27">
        <f>IF(EQUIPOS_SEDE[[#This Row],[SAP]]&gt;49000000,1,2)</f>
        <v>1</v>
      </c>
    </row>
    <row r="276" spans="1:18" x14ac:dyDescent="0.35">
      <c r="A276" s="29" t="str">
        <f>IFERROR(IF(EQUIPOS_SEDE[[#This Row],[Condición/Status]]=1,"✔","🚫"),"")</f>
        <v>✔</v>
      </c>
      <c r="B276" s="9">
        <v>44812</v>
      </c>
      <c r="C276" s="23">
        <v>50016809</v>
      </c>
      <c r="D276" s="31" t="s">
        <v>448</v>
      </c>
      <c r="E276" s="23" t="s">
        <v>18</v>
      </c>
      <c r="F276" s="23" t="s">
        <v>459</v>
      </c>
      <c r="G276" s="23" t="s">
        <v>25</v>
      </c>
      <c r="H276" s="10">
        <v>541</v>
      </c>
      <c r="I276" s="23"/>
      <c r="J276" s="23"/>
      <c r="K276" s="23" t="s">
        <v>32</v>
      </c>
      <c r="L276" s="23" t="s">
        <v>33</v>
      </c>
      <c r="M276" s="30">
        <v>49014240</v>
      </c>
      <c r="N276" s="23"/>
      <c r="O276" s="23"/>
      <c r="P276" s="23"/>
      <c r="Q276" s="27" t="str">
        <f>IF(EQUIPOS_SEDE[[#This Row],[Concepto]]="❌ No Conforme",2,"")</f>
        <v/>
      </c>
      <c r="R276" s="27">
        <f>IF(EQUIPOS_SEDE[[#This Row],[SAP]]&gt;49000000,1,2)</f>
        <v>1</v>
      </c>
    </row>
    <row r="277" spans="1:18" x14ac:dyDescent="0.35">
      <c r="A277" s="29" t="str">
        <f>IFERROR(IF(EQUIPOS_SEDE[[#This Row],[Condición/Status]]=1,"✔","🚫"),"")</f>
        <v>✔</v>
      </c>
      <c r="B277" s="9">
        <v>44812</v>
      </c>
      <c r="C277" s="23">
        <v>50017044</v>
      </c>
      <c r="D277" s="31" t="s">
        <v>451</v>
      </c>
      <c r="E277" s="23" t="s">
        <v>18</v>
      </c>
      <c r="F277" s="23" t="s">
        <v>459</v>
      </c>
      <c r="G277" s="23" t="s">
        <v>25</v>
      </c>
      <c r="H277" s="10">
        <v>541</v>
      </c>
      <c r="I277" s="23"/>
      <c r="J277" s="23"/>
      <c r="K277" s="23" t="s">
        <v>32</v>
      </c>
      <c r="L277" s="23" t="s">
        <v>33</v>
      </c>
      <c r="M277" s="30">
        <v>49014240</v>
      </c>
      <c r="N277" s="23"/>
      <c r="O277" s="23"/>
      <c r="P277" s="23"/>
      <c r="Q277" s="27" t="str">
        <f>IF(EQUIPOS_SEDE[[#This Row],[Concepto]]="❌ No Conforme",2,"")</f>
        <v/>
      </c>
      <c r="R277" s="27">
        <f>IF(EQUIPOS_SEDE[[#This Row],[SAP]]&gt;49000000,1,2)</f>
        <v>1</v>
      </c>
    </row>
    <row r="278" spans="1:18" x14ac:dyDescent="0.35">
      <c r="A278" s="29" t="str">
        <f>IFERROR(IF(EQUIPOS_SEDE[[#This Row],[Condición/Status]]=1,"✔","🚫"),"")</f>
        <v>✔</v>
      </c>
      <c r="B278" s="9">
        <v>44812</v>
      </c>
      <c r="C278" s="23">
        <v>50016809</v>
      </c>
      <c r="D278" s="31" t="s">
        <v>447</v>
      </c>
      <c r="E278" s="23" t="s">
        <v>18</v>
      </c>
      <c r="F278" s="23" t="s">
        <v>458</v>
      </c>
      <c r="G278" s="23" t="s">
        <v>25</v>
      </c>
      <c r="H278" s="10">
        <v>541</v>
      </c>
      <c r="I278" s="23"/>
      <c r="J278" s="23"/>
      <c r="K278" s="23" t="s">
        <v>32</v>
      </c>
      <c r="L278" s="23" t="s">
        <v>33</v>
      </c>
      <c r="M278" s="30">
        <v>49014240</v>
      </c>
      <c r="N278" s="23"/>
      <c r="O278" s="23"/>
      <c r="P278" s="23"/>
      <c r="Q278" s="27" t="str">
        <f>IF(EQUIPOS_SEDE[[#This Row],[Concepto]]="❌ No Conforme",2,"")</f>
        <v/>
      </c>
      <c r="R278" s="27">
        <f>IF(EQUIPOS_SEDE[[#This Row],[SAP]]&gt;49000000,1,2)</f>
        <v>1</v>
      </c>
    </row>
    <row r="279" spans="1:18" x14ac:dyDescent="0.35">
      <c r="A279" s="29" t="str">
        <f>IFERROR(IF(EQUIPOS_SEDE[[#This Row],[Condición/Status]]=1,"✔","🚫"),"")</f>
        <v>✔</v>
      </c>
      <c r="B279" s="9">
        <v>44812</v>
      </c>
      <c r="C279" s="23">
        <v>50017089</v>
      </c>
      <c r="D279" s="31" t="s">
        <v>449</v>
      </c>
      <c r="E279" s="23" t="s">
        <v>18</v>
      </c>
      <c r="F279" s="23" t="s">
        <v>458</v>
      </c>
      <c r="G279" s="23" t="s">
        <v>25</v>
      </c>
      <c r="H279" s="10">
        <v>541</v>
      </c>
      <c r="I279" s="23"/>
      <c r="J279" s="23"/>
      <c r="K279" s="23" t="s">
        <v>32</v>
      </c>
      <c r="L279" s="23" t="s">
        <v>33</v>
      </c>
      <c r="M279" s="30">
        <v>49014240</v>
      </c>
      <c r="N279" s="23"/>
      <c r="O279" s="23"/>
      <c r="P279" s="23"/>
      <c r="Q279" s="27" t="str">
        <f>IF(EQUIPOS_SEDE[[#This Row],[Concepto]]="❌ No Conforme",2,"")</f>
        <v/>
      </c>
      <c r="R279" s="27">
        <f>IF(EQUIPOS_SEDE[[#This Row],[SAP]]&gt;49000000,1,2)</f>
        <v>1</v>
      </c>
    </row>
    <row r="280" spans="1:18" x14ac:dyDescent="0.35">
      <c r="A280" s="29" t="str">
        <f>IFERROR(IF(EQUIPOS_SEDE[[#This Row],[Condición/Status]]=1,"✔","🚫"),"")</f>
        <v>✔</v>
      </c>
      <c r="B280" s="9">
        <v>44812</v>
      </c>
      <c r="C280" s="23">
        <v>50017514</v>
      </c>
      <c r="D280" s="31" t="s">
        <v>454</v>
      </c>
      <c r="E280" s="23" t="s">
        <v>18</v>
      </c>
      <c r="F280" s="23" t="s">
        <v>321</v>
      </c>
      <c r="G280" s="23">
        <v>1</v>
      </c>
      <c r="H280" s="23">
        <v>201</v>
      </c>
      <c r="I280" s="23">
        <v>2426</v>
      </c>
      <c r="J280" s="23"/>
      <c r="K280" s="23" t="s">
        <v>32</v>
      </c>
      <c r="L280" s="23" t="s">
        <v>33</v>
      </c>
      <c r="M280" s="30">
        <v>49014253</v>
      </c>
      <c r="N280" s="23"/>
      <c r="O280" s="23"/>
      <c r="P280" s="23"/>
      <c r="Q280" s="27" t="str">
        <f>IF(EQUIPOS_SEDE[[#This Row],[Concepto]]="❌ No Conforme",2,"")</f>
        <v/>
      </c>
      <c r="R280" s="27">
        <f>IF(EQUIPOS_SEDE[[#This Row],[SAP]]&gt;49000000,1,2)</f>
        <v>1</v>
      </c>
    </row>
    <row r="281" spans="1:18" x14ac:dyDescent="0.35">
      <c r="A281" s="29" t="str">
        <f>IFERROR(IF(EQUIPOS_SEDE[[#This Row],[Condición/Status]]=1,"✔","🚫"),"")</f>
        <v>✔</v>
      </c>
      <c r="B281" s="9">
        <v>44812</v>
      </c>
      <c r="C281" s="23">
        <v>50016540</v>
      </c>
      <c r="D281" s="31" t="s">
        <v>455</v>
      </c>
      <c r="E281" s="23" t="s">
        <v>18</v>
      </c>
      <c r="F281" s="23" t="s">
        <v>321</v>
      </c>
      <c r="G281" s="23">
        <v>1</v>
      </c>
      <c r="H281" s="23">
        <v>201</v>
      </c>
      <c r="I281" s="23">
        <v>2426</v>
      </c>
      <c r="J281" s="23"/>
      <c r="K281" s="23" t="s">
        <v>32</v>
      </c>
      <c r="L281" s="23" t="s">
        <v>33</v>
      </c>
      <c r="M281" s="30">
        <v>49014253</v>
      </c>
      <c r="N281" s="23"/>
      <c r="O281" s="23"/>
      <c r="P281" s="23"/>
      <c r="Q281" s="27" t="str">
        <f>IF(EQUIPOS_SEDE[[#This Row],[Concepto]]="❌ No Conforme",2,"")</f>
        <v/>
      </c>
      <c r="R281" s="27">
        <f>IF(EQUIPOS_SEDE[[#This Row],[SAP]]&gt;49000000,1,2)</f>
        <v>1</v>
      </c>
    </row>
    <row r="282" spans="1:18" x14ac:dyDescent="0.35">
      <c r="A282" s="29" t="str">
        <f>IFERROR(IF(EQUIPOS_SEDE[[#This Row],[Condición/Status]]=1,"✔","🚫"),"")</f>
        <v>✔</v>
      </c>
      <c r="B282" s="9">
        <v>44812</v>
      </c>
      <c r="C282" s="23">
        <v>50016207</v>
      </c>
      <c r="D282" s="31" t="s">
        <v>372</v>
      </c>
      <c r="E282" s="23" t="s">
        <v>18</v>
      </c>
      <c r="F282" s="23" t="s">
        <v>460</v>
      </c>
      <c r="G282" s="23" t="s">
        <v>25</v>
      </c>
      <c r="H282" s="10">
        <v>541</v>
      </c>
      <c r="I282" s="23"/>
      <c r="J282" s="23"/>
      <c r="K282" s="23" t="s">
        <v>32</v>
      </c>
      <c r="L282" s="23" t="s">
        <v>33</v>
      </c>
      <c r="M282" s="30">
        <v>49014240</v>
      </c>
      <c r="N282" s="23"/>
      <c r="O282" s="23"/>
      <c r="P282" s="23"/>
      <c r="Q282" s="27" t="str">
        <f>IF(EQUIPOS_SEDE[[#This Row],[Concepto]]="❌ No Conforme",2,"")</f>
        <v/>
      </c>
      <c r="R282" s="27">
        <f>IF(EQUIPOS_SEDE[[#This Row],[SAP]]&gt;49000000,1,2)</f>
        <v>1</v>
      </c>
    </row>
    <row r="283" spans="1:18" x14ac:dyDescent="0.35">
      <c r="A283" s="29" t="str">
        <f>IFERROR(IF(EQUIPOS_SEDE[[#This Row],[Condición/Status]]=1,"✔","🚫"),"")</f>
        <v>✔</v>
      </c>
      <c r="B283" s="9">
        <v>44812</v>
      </c>
      <c r="C283" s="23">
        <v>50016809</v>
      </c>
      <c r="D283" s="31" t="s">
        <v>445</v>
      </c>
      <c r="E283" s="23" t="s">
        <v>18</v>
      </c>
      <c r="F283" s="23" t="s">
        <v>456</v>
      </c>
      <c r="G283" s="23" t="s">
        <v>20</v>
      </c>
      <c r="H283" s="10">
        <v>541</v>
      </c>
      <c r="I283" s="23"/>
      <c r="J283" s="23"/>
      <c r="K283" s="23" t="s">
        <v>32</v>
      </c>
      <c r="L283" s="23" t="s">
        <v>33</v>
      </c>
      <c r="M283" s="30">
        <v>49014240</v>
      </c>
      <c r="N283" s="23"/>
      <c r="O283" s="23"/>
      <c r="P283" s="23"/>
      <c r="Q283" s="27" t="str">
        <f>IF(EQUIPOS_SEDE[[#This Row],[Concepto]]="❌ No Conforme",2,"")</f>
        <v/>
      </c>
      <c r="R283" s="27">
        <f>IF(EQUIPOS_SEDE[[#This Row],[SAP]]&gt;49000000,1,2)</f>
        <v>1</v>
      </c>
    </row>
    <row r="284" spans="1:18" x14ac:dyDescent="0.35">
      <c r="A284" s="29" t="str">
        <f>IFERROR(IF(EQUIPOS_SEDE[[#This Row],[Condición/Status]]=1,"✔","🚫"),"")</f>
        <v>✔</v>
      </c>
      <c r="B284" s="9">
        <v>44812</v>
      </c>
      <c r="C284" s="23">
        <v>50017089</v>
      </c>
      <c r="D284" s="31" t="s">
        <v>450</v>
      </c>
      <c r="E284" s="23" t="s">
        <v>18</v>
      </c>
      <c r="F284" s="23" t="s">
        <v>456</v>
      </c>
      <c r="G284" s="23" t="s">
        <v>20</v>
      </c>
      <c r="H284" s="10">
        <v>541</v>
      </c>
      <c r="I284" s="23"/>
      <c r="J284" s="23"/>
      <c r="K284" s="23" t="s">
        <v>32</v>
      </c>
      <c r="L284" s="23" t="s">
        <v>33</v>
      </c>
      <c r="M284" s="30">
        <v>49014240</v>
      </c>
      <c r="N284" s="23"/>
      <c r="O284" s="23"/>
      <c r="P284" s="23"/>
      <c r="Q284" s="27" t="str">
        <f>IF(EQUIPOS_SEDE[[#This Row],[Concepto]]="❌ No Conforme",2,"")</f>
        <v/>
      </c>
      <c r="R284" s="27">
        <f>IF(EQUIPOS_SEDE[[#This Row],[SAP]]&gt;49000000,1,2)</f>
        <v>1</v>
      </c>
    </row>
    <row r="285" spans="1:18" x14ac:dyDescent="0.35">
      <c r="A285" s="29" t="str">
        <f>IFERROR(IF(EQUIPOS_SEDE[[#This Row],[Condición/Status]]=1,"✔","🚫"),"")</f>
        <v>✔</v>
      </c>
      <c r="B285" s="9">
        <v>44812</v>
      </c>
      <c r="C285" s="23">
        <v>50016809</v>
      </c>
      <c r="D285" s="31" t="s">
        <v>446</v>
      </c>
      <c r="E285" s="23" t="s">
        <v>18</v>
      </c>
      <c r="F285" s="23" t="s">
        <v>457</v>
      </c>
      <c r="G285" s="23" t="s">
        <v>25</v>
      </c>
      <c r="H285" s="10">
        <v>541</v>
      </c>
      <c r="I285" s="23"/>
      <c r="J285" s="23"/>
      <c r="K285" s="23" t="s">
        <v>32</v>
      </c>
      <c r="L285" s="23" t="s">
        <v>33</v>
      </c>
      <c r="M285" s="30">
        <v>49014240</v>
      </c>
      <c r="N285" s="23"/>
      <c r="O285" s="23"/>
      <c r="P285" s="23"/>
      <c r="Q285" s="27" t="str">
        <f>IF(EQUIPOS_SEDE[[#This Row],[Concepto]]="❌ No Conforme",2,"")</f>
        <v/>
      </c>
      <c r="R285" s="27">
        <f>IF(EQUIPOS_SEDE[[#This Row],[SAP]]&gt;49000000,1,2)</f>
        <v>1</v>
      </c>
    </row>
    <row r="286" spans="1:18" x14ac:dyDescent="0.35">
      <c r="A286" s="29" t="str">
        <f>IFERROR(IF(EQUIPOS_SEDE[[#This Row],[Condición/Status]]=1,"✔","🚫"),"")</f>
        <v>✔</v>
      </c>
      <c r="B286" s="9">
        <v>44812</v>
      </c>
      <c r="C286" s="23">
        <v>50016809</v>
      </c>
      <c r="D286" s="31" t="s">
        <v>452</v>
      </c>
      <c r="E286" s="23" t="s">
        <v>18</v>
      </c>
      <c r="F286" s="23" t="s">
        <v>461</v>
      </c>
      <c r="G286" s="23" t="s">
        <v>25</v>
      </c>
      <c r="H286" s="10">
        <v>541</v>
      </c>
      <c r="I286" s="23">
        <v>2431</v>
      </c>
      <c r="J286" s="23"/>
      <c r="K286" s="23" t="s">
        <v>32</v>
      </c>
      <c r="L286" s="23" t="s">
        <v>33</v>
      </c>
      <c r="M286" s="30">
        <v>49014240</v>
      </c>
      <c r="N286" s="23"/>
      <c r="O286" s="23"/>
      <c r="P286" s="23"/>
      <c r="Q286" s="27" t="str">
        <f>IF(EQUIPOS_SEDE[[#This Row],[Concepto]]="❌ No Conforme",2,"")</f>
        <v/>
      </c>
      <c r="R286" s="27">
        <f>IF(EQUIPOS_SEDE[[#This Row],[SAP]]&gt;49000000,1,2)</f>
        <v>1</v>
      </c>
    </row>
    <row r="287" spans="1:18" x14ac:dyDescent="0.35">
      <c r="A287" s="29" t="str">
        <f>IFERROR(IF(EQUIPOS_SEDE[[#This Row],[Condición/Status]]=1,"✔","🚫"),"")</f>
        <v>✔</v>
      </c>
      <c r="B287" s="9">
        <v>44812</v>
      </c>
      <c r="C287" s="23">
        <v>50017044</v>
      </c>
      <c r="D287" s="31" t="s">
        <v>453</v>
      </c>
      <c r="E287" s="23" t="s">
        <v>18</v>
      </c>
      <c r="F287" s="23" t="s">
        <v>461</v>
      </c>
      <c r="G287" s="23" t="s">
        <v>25</v>
      </c>
      <c r="H287" s="10">
        <v>541</v>
      </c>
      <c r="I287" s="23">
        <v>2431</v>
      </c>
      <c r="J287" s="23"/>
      <c r="K287" s="23" t="s">
        <v>32</v>
      </c>
      <c r="L287" s="23" t="s">
        <v>33</v>
      </c>
      <c r="M287" s="30">
        <v>49014240</v>
      </c>
      <c r="N287" s="23"/>
      <c r="O287" s="23"/>
      <c r="P287" s="23"/>
      <c r="Q287" s="27" t="str">
        <f>IF(EQUIPOS_SEDE[[#This Row],[Concepto]]="❌ No Conforme",2,"")</f>
        <v/>
      </c>
      <c r="R287" s="27">
        <f>IF(EQUIPOS_SEDE[[#This Row],[SAP]]&gt;49000000,1,2)</f>
        <v>1</v>
      </c>
    </row>
    <row r="288" spans="1:18" x14ac:dyDescent="0.35">
      <c r="A288" s="29" t="str">
        <f>IFERROR(IF(EQUIPOS_SEDE[[#This Row],[Condición/Status]]=1,"✔","🚫"),"")</f>
        <v>✔</v>
      </c>
      <c r="B288" s="9">
        <v>44812</v>
      </c>
      <c r="C288" s="23">
        <v>50016028</v>
      </c>
      <c r="D288" s="31">
        <v>2593</v>
      </c>
      <c r="E288" s="23" t="s">
        <v>76</v>
      </c>
      <c r="F288" s="23" t="s">
        <v>184</v>
      </c>
      <c r="G288" s="23" t="s">
        <v>78</v>
      </c>
      <c r="H288" s="10">
        <v>541</v>
      </c>
      <c r="I288" s="23"/>
      <c r="J288" s="23"/>
      <c r="K288" s="23" t="s">
        <v>21</v>
      </c>
      <c r="L288" s="23" t="s">
        <v>33</v>
      </c>
      <c r="M288" s="30">
        <v>49014242</v>
      </c>
      <c r="N288" s="23">
        <v>49014250</v>
      </c>
      <c r="O288" s="23"/>
      <c r="P288" s="23"/>
      <c r="Q288" s="27">
        <f>IF(EQUIPOS_SEDE[[#This Row],[Concepto]]="❌ No Conforme",2,"")</f>
        <v>2</v>
      </c>
      <c r="R288" s="27">
        <f>IF(EQUIPOS_SEDE[[#This Row],[SAP]]&gt;49000000,1,2)</f>
        <v>1</v>
      </c>
    </row>
    <row r="289" spans="1:18" x14ac:dyDescent="0.35">
      <c r="A289" s="29" t="str">
        <f>IFERROR(IF(EQUIPOS_SEDE[[#This Row],[Condición/Status]]=1,"✔","🚫"),"")</f>
        <v>🚫</v>
      </c>
      <c r="B289" s="9">
        <v>44812</v>
      </c>
      <c r="C289" s="23">
        <v>50012341</v>
      </c>
      <c r="D289" s="31" t="s">
        <v>462</v>
      </c>
      <c r="E289" s="23" t="s">
        <v>18</v>
      </c>
      <c r="F289" s="23" t="s">
        <v>481</v>
      </c>
      <c r="G289" s="23" t="s">
        <v>480</v>
      </c>
      <c r="H289" s="23">
        <v>541</v>
      </c>
      <c r="I289" s="23"/>
      <c r="J289" s="23" t="s">
        <v>463</v>
      </c>
      <c r="K289" s="23"/>
      <c r="L289" s="23"/>
      <c r="M289" s="30"/>
      <c r="N289" s="23"/>
      <c r="O289" s="23"/>
      <c r="P289" s="23"/>
      <c r="Q289" s="27" t="str">
        <f>IF(EQUIPOS_SEDE[[#This Row],[Concepto]]="❌ No Conforme",2,"")</f>
        <v/>
      </c>
      <c r="R289" s="27">
        <f>IF(EQUIPOS_SEDE[[#This Row],[SAP]]&gt;49000000,1,2)</f>
        <v>2</v>
      </c>
    </row>
    <row r="290" spans="1:18" x14ac:dyDescent="0.35">
      <c r="A290" s="29" t="str">
        <f>IFERROR(IF(EQUIPOS_SEDE[[#This Row],[Condición/Status]]=1,"✔","🚫"),"")</f>
        <v>🚫</v>
      </c>
      <c r="B290" s="9">
        <v>44812</v>
      </c>
      <c r="C290" s="23">
        <v>50012341</v>
      </c>
      <c r="D290" s="31" t="s">
        <v>464</v>
      </c>
      <c r="E290" s="23" t="s">
        <v>18</v>
      </c>
      <c r="F290" s="23" t="s">
        <v>482</v>
      </c>
      <c r="G290" s="23" t="s">
        <v>59</v>
      </c>
      <c r="H290" s="23">
        <v>541</v>
      </c>
      <c r="I290" s="23"/>
      <c r="J290" s="23" t="s">
        <v>465</v>
      </c>
      <c r="K290" s="23"/>
      <c r="L290" s="23"/>
      <c r="M290" s="30"/>
      <c r="N290" s="23"/>
      <c r="O290" s="23"/>
      <c r="P290" s="23"/>
      <c r="Q290" s="27" t="str">
        <f>IF(EQUIPOS_SEDE[[#This Row],[Concepto]]="❌ No Conforme",2,"")</f>
        <v/>
      </c>
      <c r="R290" s="27">
        <f>IF(EQUIPOS_SEDE[[#This Row],[SAP]]&gt;49000000,1,2)</f>
        <v>2</v>
      </c>
    </row>
    <row r="291" spans="1:18" x14ac:dyDescent="0.35">
      <c r="A291" s="29" t="str">
        <f>IFERROR(IF(EQUIPOS_SEDE[[#This Row],[Condición/Status]]=1,"✔","🚫"),"")</f>
        <v>🚫</v>
      </c>
      <c r="B291" s="9">
        <v>44812</v>
      </c>
      <c r="C291" s="23">
        <v>50012341</v>
      </c>
      <c r="D291" s="31" t="s">
        <v>466</v>
      </c>
      <c r="E291" s="23" t="s">
        <v>18</v>
      </c>
      <c r="F291" s="23" t="s">
        <v>483</v>
      </c>
      <c r="G291" s="23"/>
      <c r="H291" s="23"/>
      <c r="I291" s="23"/>
      <c r="J291" s="23" t="s">
        <v>467</v>
      </c>
      <c r="K291" s="23"/>
      <c r="L291" s="23"/>
      <c r="M291" s="30"/>
      <c r="N291" s="23"/>
      <c r="O291" s="23"/>
      <c r="P291" s="23"/>
      <c r="Q291" s="27" t="str">
        <f>IF(EQUIPOS_SEDE[[#This Row],[Concepto]]="❌ No Conforme",2,"")</f>
        <v/>
      </c>
      <c r="R291" s="27">
        <f>IF(EQUIPOS_SEDE[[#This Row],[SAP]]&gt;49000000,1,2)</f>
        <v>2</v>
      </c>
    </row>
    <row r="292" spans="1:18" x14ac:dyDescent="0.35">
      <c r="A292" s="29" t="str">
        <f>IFERROR(IF(EQUIPOS_SEDE[[#This Row],[Condición/Status]]=1,"✔","🚫"),"")</f>
        <v>🚫</v>
      </c>
      <c r="B292" s="9">
        <v>44812</v>
      </c>
      <c r="C292" s="23">
        <v>50014716</v>
      </c>
      <c r="D292" s="31">
        <v>9575</v>
      </c>
      <c r="E292" s="23" t="s">
        <v>18</v>
      </c>
      <c r="F292" s="23" t="s">
        <v>484</v>
      </c>
      <c r="G292" s="23" t="s">
        <v>25</v>
      </c>
      <c r="H292" s="23">
        <v>281</v>
      </c>
      <c r="I292" s="23"/>
      <c r="J292" s="23" t="s">
        <v>468</v>
      </c>
      <c r="K292" s="23"/>
      <c r="L292" s="23"/>
      <c r="M292" s="30"/>
      <c r="N292" s="23"/>
      <c r="O292" s="23"/>
      <c r="P292" s="23"/>
      <c r="Q292" s="27" t="str">
        <f>IF(EQUIPOS_SEDE[[#This Row],[Concepto]]="❌ No Conforme",2,"")</f>
        <v/>
      </c>
      <c r="R292" s="27">
        <f>IF(EQUIPOS_SEDE[[#This Row],[SAP]]&gt;49000000,1,2)</f>
        <v>2</v>
      </c>
    </row>
    <row r="293" spans="1:18" x14ac:dyDescent="0.35">
      <c r="A293" s="29" t="str">
        <f>IFERROR(IF(EQUIPOS_SEDE[[#This Row],[Condición/Status]]=1,"✔","🚫"),"")</f>
        <v>🚫</v>
      </c>
      <c r="B293" s="9">
        <v>44812</v>
      </c>
      <c r="C293" s="23">
        <v>50012341</v>
      </c>
      <c r="D293" s="31" t="s">
        <v>469</v>
      </c>
      <c r="E293" s="23" t="s">
        <v>18</v>
      </c>
      <c r="F293" s="23" t="s">
        <v>483</v>
      </c>
      <c r="G293" s="23"/>
      <c r="H293" s="23"/>
      <c r="I293" s="23"/>
      <c r="J293" s="23" t="s">
        <v>470</v>
      </c>
      <c r="K293" s="23"/>
      <c r="L293" s="23"/>
      <c r="M293" s="30"/>
      <c r="N293" s="23"/>
      <c r="O293" s="23"/>
      <c r="P293" s="23"/>
      <c r="Q293" s="27" t="str">
        <f>IF(EQUIPOS_SEDE[[#This Row],[Concepto]]="❌ No Conforme",2,"")</f>
        <v/>
      </c>
      <c r="R293" s="27">
        <f>IF(EQUIPOS_SEDE[[#This Row],[SAP]]&gt;49000000,1,2)</f>
        <v>2</v>
      </c>
    </row>
    <row r="294" spans="1:18" x14ac:dyDescent="0.35">
      <c r="A294" s="29" t="str">
        <f>IFERROR(IF(EQUIPOS_SEDE[[#This Row],[Condición/Status]]=1,"✔","🚫"),"")</f>
        <v>🚫</v>
      </c>
      <c r="B294" s="9">
        <v>44812</v>
      </c>
      <c r="C294" s="23">
        <v>50012200</v>
      </c>
      <c r="D294" s="31" t="s">
        <v>471</v>
      </c>
      <c r="E294" s="23" t="s">
        <v>18</v>
      </c>
      <c r="F294" s="23" t="s">
        <v>482</v>
      </c>
      <c r="G294" s="23" t="s">
        <v>59</v>
      </c>
      <c r="H294" s="23">
        <v>541</v>
      </c>
      <c r="I294" s="23"/>
      <c r="J294" s="23" t="s">
        <v>472</v>
      </c>
      <c r="K294" s="23" t="s">
        <v>21</v>
      </c>
      <c r="L294" s="23"/>
      <c r="M294" s="30"/>
      <c r="N294" s="23"/>
      <c r="O294" s="23"/>
      <c r="P294" s="23"/>
      <c r="Q294" s="27">
        <f>IF(EQUIPOS_SEDE[[#This Row],[Concepto]]="❌ No Conforme",2,"")</f>
        <v>2</v>
      </c>
      <c r="R294" s="27">
        <f>IF(EQUIPOS_SEDE[[#This Row],[SAP]]&gt;49000000,1,2)</f>
        <v>2</v>
      </c>
    </row>
    <row r="295" spans="1:18" x14ac:dyDescent="0.35">
      <c r="A295" s="29" t="str">
        <f>IFERROR(IF(EQUIPOS_SEDE[[#This Row],[Condición/Status]]=1,"✔","🚫"),"")</f>
        <v>🚫</v>
      </c>
      <c r="B295" s="9">
        <v>44812</v>
      </c>
      <c r="C295" s="23">
        <v>50012652</v>
      </c>
      <c r="D295" s="31" t="s">
        <v>473</v>
      </c>
      <c r="E295" s="23" t="s">
        <v>18</v>
      </c>
      <c r="F295" s="23" t="s">
        <v>486</v>
      </c>
      <c r="G295" s="23" t="s">
        <v>480</v>
      </c>
      <c r="H295" s="23" t="s">
        <v>485</v>
      </c>
      <c r="I295" s="23"/>
      <c r="J295" s="33" t="s">
        <v>474</v>
      </c>
      <c r="K295" s="23" t="s">
        <v>21</v>
      </c>
      <c r="L295" s="23"/>
      <c r="M295" s="30"/>
      <c r="N295" s="23"/>
      <c r="O295" s="23"/>
      <c r="P295" s="23" t="s">
        <v>583</v>
      </c>
      <c r="Q295" s="27">
        <f>IF(EQUIPOS_SEDE[[#This Row],[Concepto]]="❌ No Conforme",2,"")</f>
        <v>2</v>
      </c>
      <c r="R295" s="27">
        <f>IF(EQUIPOS_SEDE[[#This Row],[SAP]]&gt;49000000,1,2)</f>
        <v>2</v>
      </c>
    </row>
    <row r="296" spans="1:18" x14ac:dyDescent="0.35">
      <c r="A296" s="29" t="str">
        <f>IFERROR(IF(EQUIPOS_SEDE[[#This Row],[Condición/Status]]=1,"✔","🚫"),"")</f>
        <v>🚫</v>
      </c>
      <c r="B296" s="9">
        <v>44812</v>
      </c>
      <c r="C296" s="23">
        <v>50012652</v>
      </c>
      <c r="D296" s="31" t="s">
        <v>475</v>
      </c>
      <c r="E296" s="23" t="s">
        <v>18</v>
      </c>
      <c r="F296" s="23" t="s">
        <v>486</v>
      </c>
      <c r="G296" s="23" t="s">
        <v>480</v>
      </c>
      <c r="H296" s="23" t="s">
        <v>485</v>
      </c>
      <c r="I296" s="23"/>
      <c r="J296" s="31" t="s">
        <v>476</v>
      </c>
      <c r="K296" s="23" t="s">
        <v>21</v>
      </c>
      <c r="L296" s="23"/>
      <c r="M296" s="30"/>
      <c r="N296" s="23"/>
      <c r="O296" s="23"/>
      <c r="P296" s="23"/>
      <c r="Q296" s="27">
        <f>IF(EQUIPOS_SEDE[[#This Row],[Concepto]]="❌ No Conforme",2,"")</f>
        <v>2</v>
      </c>
      <c r="R296" s="27">
        <f>IF(EQUIPOS_SEDE[[#This Row],[SAP]]&gt;49000000,1,2)</f>
        <v>2</v>
      </c>
    </row>
    <row r="297" spans="1:18" x14ac:dyDescent="0.35">
      <c r="A297" s="29" t="str">
        <f>IFERROR(IF(EQUIPOS_SEDE[[#This Row],[Condición/Status]]=1,"✔","🚫"),"")</f>
        <v>✔</v>
      </c>
      <c r="B297" s="9">
        <v>44812</v>
      </c>
      <c r="C297" s="23">
        <v>50014721</v>
      </c>
      <c r="D297" s="31" t="s">
        <v>477</v>
      </c>
      <c r="E297" s="23" t="s">
        <v>18</v>
      </c>
      <c r="F297" s="23" t="s">
        <v>487</v>
      </c>
      <c r="G297" s="23" t="s">
        <v>480</v>
      </c>
      <c r="H297" s="23">
        <v>541</v>
      </c>
      <c r="I297" s="23"/>
      <c r="J297" s="33" t="s">
        <v>478</v>
      </c>
      <c r="K297" s="23" t="s">
        <v>21</v>
      </c>
      <c r="L297" s="23"/>
      <c r="M297" s="30">
        <v>49015405</v>
      </c>
      <c r="N297" s="23"/>
      <c r="O297" s="23"/>
      <c r="P297" s="23">
        <v>49015441</v>
      </c>
      <c r="Q297" s="27">
        <f>IF(EQUIPOS_SEDE[[#This Row],[Concepto]]="❌ No Conforme",2,"")</f>
        <v>2</v>
      </c>
      <c r="R297" s="27">
        <f>IF(EQUIPOS_SEDE[[#This Row],[SAP]]&gt;49000000,1,2)</f>
        <v>1</v>
      </c>
    </row>
    <row r="298" spans="1:18" x14ac:dyDescent="0.35">
      <c r="A298" s="29" t="str">
        <f>IFERROR(IF(EQUIPOS_SEDE[[#This Row],[Condición/Status]]=1,"✔","🚫"),"")</f>
        <v>🚫</v>
      </c>
      <c r="B298" s="9">
        <v>44812</v>
      </c>
      <c r="C298" s="23">
        <v>50014890</v>
      </c>
      <c r="D298" s="31">
        <v>9591</v>
      </c>
      <c r="E298" s="23" t="s">
        <v>18</v>
      </c>
      <c r="F298" s="23" t="s">
        <v>484</v>
      </c>
      <c r="G298" s="23" t="s">
        <v>25</v>
      </c>
      <c r="H298" s="23">
        <v>281</v>
      </c>
      <c r="I298" s="23"/>
      <c r="J298" s="31" t="s">
        <v>479</v>
      </c>
      <c r="K298" s="23" t="s">
        <v>21</v>
      </c>
      <c r="L298" s="23"/>
      <c r="M298" s="30"/>
      <c r="N298" s="23"/>
      <c r="O298" s="23"/>
      <c r="P298" s="23"/>
      <c r="Q298" s="27">
        <f>IF(EQUIPOS_SEDE[[#This Row],[Concepto]]="❌ No Conforme",2,"")</f>
        <v>2</v>
      </c>
      <c r="R298" s="27">
        <f>IF(EQUIPOS_SEDE[[#This Row],[SAP]]&gt;49000000,1,2)</f>
        <v>2</v>
      </c>
    </row>
    <row r="299" spans="1:18" x14ac:dyDescent="0.3">
      <c r="A299" s="29" t="str">
        <f>IFERROR(IF(EQUIPOS_SEDE[[#This Row],[Condición/Status]]=1,"✔","🚫"),"")</f>
        <v>✔</v>
      </c>
      <c r="B299" s="34">
        <v>44817</v>
      </c>
      <c r="C299" s="35">
        <v>50016027</v>
      </c>
      <c r="D299" s="35" t="s">
        <v>503</v>
      </c>
      <c r="E299" s="36" t="s">
        <v>18</v>
      </c>
      <c r="F299" s="35" t="s">
        <v>379</v>
      </c>
      <c r="G299" s="35" t="s">
        <v>25</v>
      </c>
      <c r="H299" s="35">
        <v>541</v>
      </c>
      <c r="I299" s="35">
        <v>2455</v>
      </c>
      <c r="J299" s="46" t="s">
        <v>497</v>
      </c>
      <c r="K299" s="10" t="s">
        <v>21</v>
      </c>
      <c r="L299" s="37" t="s">
        <v>33</v>
      </c>
      <c r="M299" s="47">
        <v>49014535</v>
      </c>
      <c r="N299" s="35"/>
      <c r="O299" s="35">
        <v>49014605</v>
      </c>
      <c r="P299" s="35"/>
      <c r="Q299" s="27">
        <f>IF(EQUIPOS_SEDE[[#This Row],[Concepto]]="❌ No Conforme",2,"")</f>
        <v>2</v>
      </c>
      <c r="R299" s="27">
        <f>IF(EQUIPOS_SEDE[[#This Row],[SAP]]&gt;49000000,1,2)</f>
        <v>1</v>
      </c>
    </row>
    <row r="300" spans="1:18" x14ac:dyDescent="0.3">
      <c r="A300" s="29" t="str">
        <f>IFERROR(IF(EQUIPOS_SEDE[[#This Row],[Condición/Status]]=1,"✔","🚫"),"")</f>
        <v>✔</v>
      </c>
      <c r="B300" s="34">
        <v>44817</v>
      </c>
      <c r="C300" s="35">
        <v>50016296</v>
      </c>
      <c r="D300" s="46" t="s">
        <v>488</v>
      </c>
      <c r="E300" s="36" t="s">
        <v>18</v>
      </c>
      <c r="F300" s="35" t="s">
        <v>489</v>
      </c>
      <c r="G300" s="35" t="s">
        <v>25</v>
      </c>
      <c r="H300" s="35">
        <v>541</v>
      </c>
      <c r="I300" s="35">
        <v>2208</v>
      </c>
      <c r="J300" s="35" t="s">
        <v>488</v>
      </c>
      <c r="K300" s="26" t="s">
        <v>32</v>
      </c>
      <c r="L300" s="37"/>
      <c r="M300" s="47">
        <v>49014535</v>
      </c>
      <c r="N300" s="35"/>
      <c r="O300" s="35"/>
      <c r="P300" s="35"/>
      <c r="Q300" s="27" t="str">
        <f>IF(EQUIPOS_SEDE[[#This Row],[Concepto]]="❌ No Conforme",2,"")</f>
        <v/>
      </c>
      <c r="R300" s="27">
        <f>IF(EQUIPOS_SEDE[[#This Row],[SAP]]&gt;49000000,1,2)</f>
        <v>1</v>
      </c>
    </row>
    <row r="301" spans="1:18" x14ac:dyDescent="0.3">
      <c r="A301" s="29" t="str">
        <f>IFERROR(IF(EQUIPOS_SEDE[[#This Row],[Condición/Status]]=1,"✔","🚫"),"")</f>
        <v>✔</v>
      </c>
      <c r="B301" s="34">
        <v>44817</v>
      </c>
      <c r="C301" s="35">
        <v>50015444</v>
      </c>
      <c r="D301" s="45">
        <v>2340</v>
      </c>
      <c r="E301" s="36" t="s">
        <v>76</v>
      </c>
      <c r="F301" s="35" t="s">
        <v>490</v>
      </c>
      <c r="G301" s="35" t="s">
        <v>78</v>
      </c>
      <c r="H301" s="35">
        <v>541</v>
      </c>
      <c r="I301" s="35">
        <v>2454</v>
      </c>
      <c r="J301" s="46" t="s">
        <v>502</v>
      </c>
      <c r="K301" s="10" t="s">
        <v>21</v>
      </c>
      <c r="L301" s="37"/>
      <c r="M301" s="47">
        <v>49014539</v>
      </c>
      <c r="N301" s="23">
        <v>49014596</v>
      </c>
      <c r="O301" s="35"/>
      <c r="P301" s="35"/>
      <c r="Q301" s="27">
        <f>IF(EQUIPOS_SEDE[[#This Row],[Concepto]]="❌ No Conforme",2,"")</f>
        <v>2</v>
      </c>
      <c r="R301" s="27">
        <f>IF(EQUIPOS_SEDE[[#This Row],[SAP]]&gt;49000000,1,2)</f>
        <v>1</v>
      </c>
    </row>
    <row r="302" spans="1:18" x14ac:dyDescent="0.3">
      <c r="A302" s="29" t="str">
        <f>IFERROR(IF(EQUIPOS_SEDE[[#This Row],[Condición/Status]]=1,"✔","🚫"),"")</f>
        <v>✔</v>
      </c>
      <c r="B302" s="34">
        <v>44817</v>
      </c>
      <c r="C302" s="35">
        <v>50017044</v>
      </c>
      <c r="D302" s="45" t="s">
        <v>491</v>
      </c>
      <c r="E302" s="36" t="s">
        <v>76</v>
      </c>
      <c r="F302" s="35" t="s">
        <v>189</v>
      </c>
      <c r="G302" s="35" t="s">
        <v>78</v>
      </c>
      <c r="H302" s="35">
        <v>541</v>
      </c>
      <c r="I302" s="35">
        <v>2455</v>
      </c>
      <c r="J302" s="46" t="s">
        <v>491</v>
      </c>
      <c r="K302" s="26" t="s">
        <v>32</v>
      </c>
      <c r="L302" s="37" t="s">
        <v>33</v>
      </c>
      <c r="M302" s="47">
        <v>49014550</v>
      </c>
      <c r="N302" s="35"/>
      <c r="O302" s="35"/>
      <c r="P302" s="35"/>
      <c r="Q302" s="27" t="str">
        <f>IF(EQUIPOS_SEDE[[#This Row],[Concepto]]="❌ No Conforme",2,"")</f>
        <v/>
      </c>
      <c r="R302" s="27">
        <f>IF(EQUIPOS_SEDE[[#This Row],[SAP]]&gt;49000000,1,2)</f>
        <v>1</v>
      </c>
    </row>
    <row r="303" spans="1:18" x14ac:dyDescent="0.3">
      <c r="A303" s="29" t="str">
        <f>IFERROR(IF(EQUIPOS_SEDE[[#This Row],[Condición/Status]]=1,"✔","🚫"),"")</f>
        <v>✔</v>
      </c>
      <c r="B303" s="34">
        <v>44817</v>
      </c>
      <c r="C303" s="35">
        <v>50016028</v>
      </c>
      <c r="D303" s="45">
        <v>2563</v>
      </c>
      <c r="E303" s="36" t="s">
        <v>76</v>
      </c>
      <c r="F303" s="35" t="s">
        <v>350</v>
      </c>
      <c r="G303" s="35" t="s">
        <v>78</v>
      </c>
      <c r="H303" s="35">
        <v>541</v>
      </c>
      <c r="I303" s="35">
        <v>2454</v>
      </c>
      <c r="J303" s="46" t="s">
        <v>501</v>
      </c>
      <c r="K303" s="26" t="s">
        <v>32</v>
      </c>
      <c r="L303" s="37" t="s">
        <v>33</v>
      </c>
      <c r="M303" s="21">
        <v>49014551</v>
      </c>
      <c r="N303" s="35"/>
      <c r="O303" s="35"/>
      <c r="P303" s="35"/>
      <c r="Q303" s="27" t="str">
        <f>IF(EQUIPOS_SEDE[[#This Row],[Concepto]]="❌ No Conforme",2,"")</f>
        <v/>
      </c>
      <c r="R303" s="27">
        <f>IF(EQUIPOS_SEDE[[#This Row],[SAP]]&gt;49000000,1,2)</f>
        <v>1</v>
      </c>
    </row>
    <row r="304" spans="1:18" x14ac:dyDescent="0.3">
      <c r="A304" s="29" t="str">
        <f>IFERROR(IF(EQUIPOS_SEDE[[#This Row],[Condición/Status]]=1,"✔","🚫"),"")</f>
        <v>✔</v>
      </c>
      <c r="B304" s="34">
        <v>44817</v>
      </c>
      <c r="C304" s="35">
        <v>50014995</v>
      </c>
      <c r="D304" s="35" t="s">
        <v>492</v>
      </c>
      <c r="E304" s="36" t="s">
        <v>18</v>
      </c>
      <c r="F304" s="35" t="s">
        <v>493</v>
      </c>
      <c r="G304" s="35" t="s">
        <v>25</v>
      </c>
      <c r="H304" s="35">
        <v>541</v>
      </c>
      <c r="I304" s="35">
        <v>2455</v>
      </c>
      <c r="J304" s="46" t="s">
        <v>500</v>
      </c>
      <c r="K304" s="26" t="s">
        <v>32</v>
      </c>
      <c r="L304" s="37" t="s">
        <v>33</v>
      </c>
      <c r="M304" s="47">
        <v>49014535</v>
      </c>
      <c r="N304" s="35"/>
      <c r="O304" s="35"/>
      <c r="P304" s="35"/>
      <c r="Q304" s="27" t="str">
        <f>IF(EQUIPOS_SEDE[[#This Row],[Concepto]]="❌ No Conforme",2,"")</f>
        <v/>
      </c>
      <c r="R304" s="27">
        <f>IF(EQUIPOS_SEDE[[#This Row],[SAP]]&gt;49000000,1,2)</f>
        <v>1</v>
      </c>
    </row>
    <row r="305" spans="1:18" x14ac:dyDescent="0.3">
      <c r="A305" s="29" t="str">
        <f>IFERROR(IF(EQUIPOS_SEDE[[#This Row],[Condición/Status]]=1,"✔","🚫"),"")</f>
        <v>✔</v>
      </c>
      <c r="B305" s="34">
        <v>44817</v>
      </c>
      <c r="C305" s="35">
        <v>50016207</v>
      </c>
      <c r="D305" s="35" t="s">
        <v>494</v>
      </c>
      <c r="E305" s="36" t="s">
        <v>18</v>
      </c>
      <c r="F305" s="35" t="s">
        <v>195</v>
      </c>
      <c r="G305" s="35" t="s">
        <v>25</v>
      </c>
      <c r="H305" s="35">
        <v>541</v>
      </c>
      <c r="I305" s="35">
        <v>2455</v>
      </c>
      <c r="J305" s="46" t="s">
        <v>498</v>
      </c>
      <c r="K305" s="26" t="s">
        <v>32</v>
      </c>
      <c r="L305" s="37" t="s">
        <v>33</v>
      </c>
      <c r="M305" s="47">
        <v>49014535</v>
      </c>
      <c r="N305" s="35"/>
      <c r="O305" s="35"/>
      <c r="P305" s="35"/>
      <c r="Q305" s="27" t="str">
        <f>IF(EQUIPOS_SEDE[[#This Row],[Concepto]]="❌ No Conforme",2,"")</f>
        <v/>
      </c>
      <c r="R305" s="27">
        <f>IF(EQUIPOS_SEDE[[#This Row],[SAP]]&gt;49000000,1,2)</f>
        <v>1</v>
      </c>
    </row>
    <row r="306" spans="1:18" x14ac:dyDescent="0.3">
      <c r="A306" s="38" t="str">
        <f>IFERROR(IF(EQUIPOS_SEDE[[#This Row],[Condición/Status]]=1,"✔","🚫"),"")</f>
        <v>✔</v>
      </c>
      <c r="B306" s="39">
        <v>44817</v>
      </c>
      <c r="C306" s="40">
        <v>50017089</v>
      </c>
      <c r="D306" s="40" t="s">
        <v>495</v>
      </c>
      <c r="E306" s="41" t="s">
        <v>18</v>
      </c>
      <c r="F306" s="40" t="s">
        <v>496</v>
      </c>
      <c r="G306" s="40" t="s">
        <v>25</v>
      </c>
      <c r="H306" s="40">
        <v>541</v>
      </c>
      <c r="I306" s="40">
        <v>2208</v>
      </c>
      <c r="J306" s="46" t="s">
        <v>499</v>
      </c>
      <c r="K306" s="42" t="s">
        <v>32</v>
      </c>
      <c r="L306" s="43" t="s">
        <v>33</v>
      </c>
      <c r="M306" s="47">
        <v>49014535</v>
      </c>
      <c r="N306" s="40"/>
      <c r="O306" s="40"/>
      <c r="P306" s="40"/>
      <c r="Q306" s="44" t="str">
        <f>IF(EQUIPOS_SEDE[[#This Row],[Concepto]]="❌ No Conforme",2,"")</f>
        <v/>
      </c>
      <c r="R306" s="44">
        <f>IF(EQUIPOS_SEDE[[#This Row],[SAP]]&gt;49000000,1,2)</f>
        <v>1</v>
      </c>
    </row>
    <row r="307" spans="1:18" x14ac:dyDescent="0.3">
      <c r="A307" s="29" t="str">
        <f>IFERROR(IF(EQUIPOS_SEDE[[#This Row],[Condición/Status]]=1,"✔","🚫"),"")</f>
        <v>✔</v>
      </c>
      <c r="B307" s="39">
        <v>44818</v>
      </c>
      <c r="C307" s="48">
        <v>50011525</v>
      </c>
      <c r="D307" s="31" t="s">
        <v>504</v>
      </c>
      <c r="E307" s="23" t="s">
        <v>18</v>
      </c>
      <c r="F307" s="23" t="s">
        <v>505</v>
      </c>
      <c r="G307" s="40" t="s">
        <v>25</v>
      </c>
      <c r="H307" s="40">
        <v>541</v>
      </c>
      <c r="I307" s="23"/>
      <c r="J307" s="23"/>
      <c r="K307" s="23" t="s">
        <v>32</v>
      </c>
      <c r="L307" s="23" t="s">
        <v>506</v>
      </c>
      <c r="M307" s="30">
        <v>49014536</v>
      </c>
      <c r="N307" s="23"/>
      <c r="O307" s="23"/>
      <c r="P307" s="23"/>
      <c r="Q307" s="27" t="str">
        <f>IF(EQUIPOS_SEDE[[#This Row],[Concepto]]="❌ No Conforme",2,"")</f>
        <v/>
      </c>
      <c r="R307" s="27">
        <f>IF(EQUIPOS_SEDE[[#This Row],[SAP]]&gt;49000000,1,2)</f>
        <v>1</v>
      </c>
    </row>
    <row r="308" spans="1:18" x14ac:dyDescent="0.3">
      <c r="A308" s="29" t="str">
        <f>IFERROR(IF(EQUIPOS_SEDE[[#This Row],[Condición/Status]]=1,"✔","🚫"),"")</f>
        <v>✔</v>
      </c>
      <c r="B308" s="39">
        <v>44819</v>
      </c>
      <c r="C308" s="23">
        <v>50016809</v>
      </c>
      <c r="D308" s="49" t="s">
        <v>521</v>
      </c>
      <c r="E308" s="23" t="s">
        <v>18</v>
      </c>
      <c r="F308" s="23" t="s">
        <v>532</v>
      </c>
      <c r="G308" s="40" t="s">
        <v>25</v>
      </c>
      <c r="H308" s="40">
        <v>541</v>
      </c>
      <c r="I308" s="23">
        <v>2491</v>
      </c>
      <c r="J308" s="23"/>
      <c r="K308" s="23" t="s">
        <v>32</v>
      </c>
      <c r="L308" s="23" t="s">
        <v>130</v>
      </c>
      <c r="M308" s="30">
        <v>49014714</v>
      </c>
      <c r="N308" s="23"/>
      <c r="O308" s="23"/>
      <c r="P308" s="23"/>
      <c r="Q308" s="27" t="str">
        <f>IF(EQUIPOS_SEDE[[#This Row],[Concepto]]="❌ No Conforme",2,"")</f>
        <v/>
      </c>
      <c r="R308" s="27">
        <f>IF(EQUIPOS_SEDE[[#This Row],[SAP]]&gt;49000000,1,2)</f>
        <v>1</v>
      </c>
    </row>
    <row r="309" spans="1:18" x14ac:dyDescent="0.3">
      <c r="A309" s="29" t="str">
        <f>IFERROR(IF(EQUIPOS_SEDE[[#This Row],[Condición/Status]]=1,"✔","🚫"),"")</f>
        <v>✔</v>
      </c>
      <c r="B309" s="39">
        <v>44819</v>
      </c>
      <c r="C309" s="23">
        <v>50016419</v>
      </c>
      <c r="D309" s="49" t="s">
        <v>522</v>
      </c>
      <c r="E309" s="23" t="s">
        <v>18</v>
      </c>
      <c r="F309" s="23" t="s">
        <v>533</v>
      </c>
      <c r="G309" s="40" t="s">
        <v>25</v>
      </c>
      <c r="H309" s="40">
        <v>541</v>
      </c>
      <c r="I309" s="23">
        <v>2491</v>
      </c>
      <c r="J309" s="23"/>
      <c r="K309" s="23" t="s">
        <v>32</v>
      </c>
      <c r="L309" s="23" t="s">
        <v>130</v>
      </c>
      <c r="M309" s="30">
        <v>49014714</v>
      </c>
      <c r="N309" s="23"/>
      <c r="O309" s="23"/>
      <c r="P309" s="23"/>
      <c r="Q309" s="27" t="str">
        <f>IF(EQUIPOS_SEDE[[#This Row],[Concepto]]="❌ No Conforme",2,"")</f>
        <v/>
      </c>
      <c r="R309" s="27">
        <f>IF(EQUIPOS_SEDE[[#This Row],[SAP]]&gt;49000000,1,2)</f>
        <v>1</v>
      </c>
    </row>
    <row r="310" spans="1:18" x14ac:dyDescent="0.3">
      <c r="A310" s="29" t="str">
        <f>IFERROR(IF(EQUIPOS_SEDE[[#This Row],[Condición/Status]]=1,"✔","🚫"),"")</f>
        <v>✔</v>
      </c>
      <c r="B310" s="39">
        <v>44819</v>
      </c>
      <c r="C310" s="23">
        <v>50016207</v>
      </c>
      <c r="D310" s="49" t="s">
        <v>523</v>
      </c>
      <c r="E310" s="23" t="s">
        <v>18</v>
      </c>
      <c r="F310" s="23" t="s">
        <v>533</v>
      </c>
      <c r="G310" s="40" t="s">
        <v>25</v>
      </c>
      <c r="H310" s="40">
        <v>541</v>
      </c>
      <c r="I310" s="23">
        <v>2491</v>
      </c>
      <c r="J310" s="23"/>
      <c r="K310" s="23" t="s">
        <v>21</v>
      </c>
      <c r="L310" s="23"/>
      <c r="M310" s="30">
        <v>49014714</v>
      </c>
      <c r="N310" s="23"/>
      <c r="O310" s="23">
        <v>49014716</v>
      </c>
      <c r="P310" s="23"/>
      <c r="Q310" s="27">
        <f>IF(EQUIPOS_SEDE[[#This Row],[Concepto]]="❌ No Conforme",2,"")</f>
        <v>2</v>
      </c>
      <c r="R310" s="27">
        <f>IF(EQUIPOS_SEDE[[#This Row],[SAP]]&gt;49000000,1,2)</f>
        <v>1</v>
      </c>
    </row>
    <row r="311" spans="1:18" x14ac:dyDescent="0.3">
      <c r="A311" s="29" t="str">
        <f>IFERROR(IF(EQUIPOS_SEDE[[#This Row],[Condición/Status]]=1,"✔","🚫"),"")</f>
        <v>✔</v>
      </c>
      <c r="B311" s="39">
        <v>44819</v>
      </c>
      <c r="C311" s="23">
        <v>50014995</v>
      </c>
      <c r="D311" s="49" t="s">
        <v>96</v>
      </c>
      <c r="E311" s="23" t="s">
        <v>18</v>
      </c>
      <c r="F311" s="23" t="s">
        <v>532</v>
      </c>
      <c r="G311" s="40" t="s">
        <v>25</v>
      </c>
      <c r="H311" s="40">
        <v>541</v>
      </c>
      <c r="I311" s="23">
        <v>2491</v>
      </c>
      <c r="J311" s="23"/>
      <c r="K311" s="23" t="s">
        <v>32</v>
      </c>
      <c r="L311" s="23"/>
      <c r="M311" s="30">
        <v>49014714</v>
      </c>
      <c r="N311" s="23"/>
      <c r="O311" s="23"/>
      <c r="P311" s="23"/>
      <c r="Q311" s="27" t="str">
        <f>IF(EQUIPOS_SEDE[[#This Row],[Concepto]]="❌ No Conforme",2,"")</f>
        <v/>
      </c>
      <c r="R311" s="27">
        <f>IF(EQUIPOS_SEDE[[#This Row],[SAP]]&gt;49000000,1,2)</f>
        <v>1</v>
      </c>
    </row>
    <row r="312" spans="1:18" x14ac:dyDescent="0.3">
      <c r="A312" s="29" t="str">
        <f>IFERROR(IF(EQUIPOS_SEDE[[#This Row],[Condición/Status]]=1,"✔","🚫"),"")</f>
        <v>✔</v>
      </c>
      <c r="B312" s="39">
        <v>44819</v>
      </c>
      <c r="C312" s="23">
        <v>50016207</v>
      </c>
      <c r="D312" s="49" t="s">
        <v>524</v>
      </c>
      <c r="E312" s="23" t="s">
        <v>18</v>
      </c>
      <c r="F312" s="23" t="s">
        <v>534</v>
      </c>
      <c r="G312" s="40" t="s">
        <v>25</v>
      </c>
      <c r="H312" s="40">
        <v>541</v>
      </c>
      <c r="I312" s="23">
        <v>2476</v>
      </c>
      <c r="J312" s="23"/>
      <c r="K312" s="23" t="s">
        <v>32</v>
      </c>
      <c r="L312" s="23"/>
      <c r="M312" s="30">
        <v>49014714</v>
      </c>
      <c r="N312" s="23"/>
      <c r="O312" s="23"/>
      <c r="P312" s="23"/>
      <c r="Q312" s="27" t="str">
        <f>IF(EQUIPOS_SEDE[[#This Row],[Concepto]]="❌ No Conforme",2,"")</f>
        <v/>
      </c>
      <c r="R312" s="27">
        <f>IF(EQUIPOS_SEDE[[#This Row],[SAP]]&gt;49000000,1,2)</f>
        <v>1</v>
      </c>
    </row>
    <row r="313" spans="1:18" x14ac:dyDescent="0.3">
      <c r="A313" s="29" t="str">
        <f>IFERROR(IF(EQUIPOS_SEDE[[#This Row],[Condición/Status]]=1,"✔","🚫"),"")</f>
        <v>✔</v>
      </c>
      <c r="B313" s="39">
        <v>44819</v>
      </c>
      <c r="C313" s="23">
        <v>50014503</v>
      </c>
      <c r="D313" s="49" t="s">
        <v>527</v>
      </c>
      <c r="E313" s="23" t="s">
        <v>18</v>
      </c>
      <c r="F313" s="23" t="s">
        <v>528</v>
      </c>
      <c r="G313" s="40" t="s">
        <v>25</v>
      </c>
      <c r="H313" s="40">
        <v>541</v>
      </c>
      <c r="I313" s="23">
        <v>2465</v>
      </c>
      <c r="J313" s="23"/>
      <c r="K313" s="23" t="s">
        <v>32</v>
      </c>
      <c r="L313" s="23" t="s">
        <v>525</v>
      </c>
      <c r="M313" s="30">
        <v>49014714</v>
      </c>
      <c r="N313" s="23"/>
      <c r="O313" s="23"/>
      <c r="P313" s="23"/>
      <c r="Q313" s="27" t="str">
        <f>IF(EQUIPOS_SEDE[[#This Row],[Concepto]]="❌ No Conforme",2,"")</f>
        <v/>
      </c>
      <c r="R313" s="27">
        <f>IF(EQUIPOS_SEDE[[#This Row],[SAP]]&gt;49000000,1,2)</f>
        <v>1</v>
      </c>
    </row>
    <row r="314" spans="1:18" x14ac:dyDescent="0.3">
      <c r="A314" s="29" t="str">
        <f>IFERROR(IF(EQUIPOS_SEDE[[#This Row],[Condición/Status]]=1,"✔","🚫"),"")</f>
        <v>✔</v>
      </c>
      <c r="B314" s="39">
        <v>44819</v>
      </c>
      <c r="C314" s="23">
        <v>50015518</v>
      </c>
      <c r="D314" s="49">
        <v>352989093396131</v>
      </c>
      <c r="E314" s="23" t="s">
        <v>18</v>
      </c>
      <c r="F314" s="23" t="s">
        <v>528</v>
      </c>
      <c r="G314" s="40" t="s">
        <v>25</v>
      </c>
      <c r="H314" s="40">
        <v>541</v>
      </c>
      <c r="I314" s="23">
        <v>2465</v>
      </c>
      <c r="J314" s="23"/>
      <c r="K314" s="23" t="s">
        <v>32</v>
      </c>
      <c r="L314" s="23" t="s">
        <v>525</v>
      </c>
      <c r="M314" s="30">
        <v>49014714</v>
      </c>
      <c r="N314" s="23"/>
      <c r="O314" s="23"/>
      <c r="P314" s="23"/>
      <c r="Q314" s="27" t="str">
        <f>IF(EQUIPOS_SEDE[[#This Row],[Concepto]]="❌ No Conforme",2,"")</f>
        <v/>
      </c>
      <c r="R314" s="27">
        <f>IF(EQUIPOS_SEDE[[#This Row],[SAP]]&gt;49000000,1,2)</f>
        <v>1</v>
      </c>
    </row>
    <row r="315" spans="1:18" x14ac:dyDescent="0.3">
      <c r="A315" s="29" t="str">
        <f>IFERROR(IF(EQUIPOS_SEDE[[#This Row],[Condición/Status]]=1,"✔","🚫"),"")</f>
        <v>✔</v>
      </c>
      <c r="B315" s="39">
        <v>44819</v>
      </c>
      <c r="C315" s="23">
        <v>50016546</v>
      </c>
      <c r="D315" s="49">
        <v>352925115411466</v>
      </c>
      <c r="E315" s="23" t="s">
        <v>18</v>
      </c>
      <c r="F315" s="23" t="s">
        <v>535</v>
      </c>
      <c r="G315" s="40" t="s">
        <v>25</v>
      </c>
      <c r="H315" s="40">
        <v>541</v>
      </c>
      <c r="I315" s="23">
        <v>2447</v>
      </c>
      <c r="J315" s="23"/>
      <c r="K315" s="23" t="s">
        <v>32</v>
      </c>
      <c r="L315" s="23" t="s">
        <v>525</v>
      </c>
      <c r="M315" s="30">
        <v>49014714</v>
      </c>
      <c r="N315" s="23"/>
      <c r="O315" s="23"/>
      <c r="P315" s="23"/>
      <c r="Q315" s="27" t="str">
        <f>IF(EQUIPOS_SEDE[[#This Row],[Concepto]]="❌ No Conforme",2,"")</f>
        <v/>
      </c>
      <c r="R315" s="27">
        <f>IF(EQUIPOS_SEDE[[#This Row],[SAP]]&gt;49000000,1,2)</f>
        <v>1</v>
      </c>
    </row>
    <row r="316" spans="1:18" x14ac:dyDescent="0.3">
      <c r="A316" s="29" t="str">
        <f>IFERROR(IF(EQUIPOS_SEDE[[#This Row],[Condición/Status]]=1,"✔","🚫"),"")</f>
        <v>✔</v>
      </c>
      <c r="B316" s="39">
        <v>44819</v>
      </c>
      <c r="C316" s="23">
        <v>50011530</v>
      </c>
      <c r="D316" s="31" t="s">
        <v>526</v>
      </c>
      <c r="E316" s="23" t="s">
        <v>18</v>
      </c>
      <c r="F316" s="23" t="s">
        <v>156</v>
      </c>
      <c r="G316" s="40" t="s">
        <v>25</v>
      </c>
      <c r="H316" s="40">
        <v>541</v>
      </c>
      <c r="I316" s="23">
        <v>2405</v>
      </c>
      <c r="J316" s="23"/>
      <c r="K316" s="23" t="s">
        <v>32</v>
      </c>
      <c r="L316" s="23"/>
      <c r="M316" s="30">
        <v>49014714</v>
      </c>
      <c r="N316" s="23"/>
      <c r="O316" s="23"/>
      <c r="P316" s="23"/>
      <c r="Q316" s="27" t="str">
        <f>IF(EQUIPOS_SEDE[[#This Row],[Concepto]]="❌ No Conforme",2,"")</f>
        <v/>
      </c>
      <c r="R316" s="27">
        <f>IF(EQUIPOS_SEDE[[#This Row],[SAP]]&gt;49000000,1,2)</f>
        <v>1</v>
      </c>
    </row>
    <row r="317" spans="1:18" x14ac:dyDescent="0.3">
      <c r="A317" s="29" t="str">
        <f>IFERROR(IF(EQUIPOS_SEDE[[#This Row],[Condición/Status]]=1,"✔","🚫"),"")</f>
        <v>✔</v>
      </c>
      <c r="B317" s="39">
        <v>44819</v>
      </c>
      <c r="C317" s="23">
        <v>50011529</v>
      </c>
      <c r="D317" s="31" t="s">
        <v>529</v>
      </c>
      <c r="E317" s="23" t="s">
        <v>18</v>
      </c>
      <c r="F317" s="23" t="s">
        <v>536</v>
      </c>
      <c r="G317" s="40" t="s">
        <v>25</v>
      </c>
      <c r="H317" s="40">
        <v>541</v>
      </c>
      <c r="I317" s="23">
        <v>2491</v>
      </c>
      <c r="J317" s="23"/>
      <c r="K317" s="23" t="s">
        <v>32</v>
      </c>
      <c r="L317" s="23"/>
      <c r="M317" s="30">
        <v>49014714</v>
      </c>
      <c r="N317" s="23"/>
      <c r="O317" s="23"/>
      <c r="P317" s="23"/>
      <c r="Q317" s="27" t="str">
        <f>IF(EQUIPOS_SEDE[[#This Row],[Concepto]]="❌ No Conforme",2,"")</f>
        <v/>
      </c>
      <c r="R317" s="27">
        <f>IF(EQUIPOS_SEDE[[#This Row],[SAP]]&gt;49000000,1,2)</f>
        <v>1</v>
      </c>
    </row>
    <row r="318" spans="1:18" x14ac:dyDescent="0.3">
      <c r="A318" s="29" t="str">
        <f>IFERROR(IF(EQUIPOS_SEDE[[#This Row],[Condición/Status]]=1,"✔","🚫"),"")</f>
        <v>✔</v>
      </c>
      <c r="B318" s="39">
        <v>44819</v>
      </c>
      <c r="C318" s="23">
        <v>50011528</v>
      </c>
      <c r="D318" s="31" t="s">
        <v>530</v>
      </c>
      <c r="E318" s="23" t="s">
        <v>18</v>
      </c>
      <c r="F318" s="23" t="s">
        <v>536</v>
      </c>
      <c r="G318" s="40" t="s">
        <v>25</v>
      </c>
      <c r="H318" s="40">
        <v>541</v>
      </c>
      <c r="I318" s="23">
        <v>2491</v>
      </c>
      <c r="J318" s="23"/>
      <c r="K318" s="23" t="s">
        <v>32</v>
      </c>
      <c r="L318" s="23"/>
      <c r="M318" s="30">
        <v>49014714</v>
      </c>
      <c r="N318" s="23"/>
      <c r="O318" s="23"/>
      <c r="P318" s="23"/>
      <c r="Q318" s="27" t="str">
        <f>IF(EQUIPOS_SEDE[[#This Row],[Concepto]]="❌ No Conforme",2,"")</f>
        <v/>
      </c>
      <c r="R318" s="27">
        <f>IF(EQUIPOS_SEDE[[#This Row],[SAP]]&gt;49000000,1,2)</f>
        <v>1</v>
      </c>
    </row>
    <row r="319" spans="1:18" x14ac:dyDescent="0.3">
      <c r="A319" s="29" t="str">
        <f>IFERROR(IF(EQUIPOS_SEDE[[#This Row],[Condición/Status]]=1,"✔","🚫"),"")</f>
        <v>✔</v>
      </c>
      <c r="B319" s="39">
        <v>44819</v>
      </c>
      <c r="C319" s="23">
        <v>50014353</v>
      </c>
      <c r="D319" s="31" t="s">
        <v>531</v>
      </c>
      <c r="E319" s="23" t="s">
        <v>18</v>
      </c>
      <c r="F319" s="23" t="s">
        <v>536</v>
      </c>
      <c r="G319" s="40" t="s">
        <v>25</v>
      </c>
      <c r="H319" s="40">
        <v>541</v>
      </c>
      <c r="I319" s="23">
        <v>2491</v>
      </c>
      <c r="J319" s="23"/>
      <c r="K319" s="23" t="s">
        <v>32</v>
      </c>
      <c r="L319" s="23"/>
      <c r="M319" s="30">
        <v>49014714</v>
      </c>
      <c r="N319" s="23"/>
      <c r="O319" s="23"/>
      <c r="P319" s="23"/>
      <c r="Q319" s="27" t="str">
        <f>IF(EQUIPOS_SEDE[[#This Row],[Concepto]]="❌ No Conforme",2,"")</f>
        <v/>
      </c>
      <c r="R319" s="27">
        <f>IF(EQUIPOS_SEDE[[#This Row],[SAP]]&gt;49000000,1,2)</f>
        <v>1</v>
      </c>
    </row>
    <row r="320" spans="1:18" x14ac:dyDescent="0.3">
      <c r="A320" s="29" t="str">
        <f>IFERROR(IF(EQUIPOS_SEDE[[#This Row],[Condición/Status]]=1,"✔","🚫"),"")</f>
        <v>✔</v>
      </c>
      <c r="B320" s="39">
        <v>44819</v>
      </c>
      <c r="C320" s="23">
        <v>50016419</v>
      </c>
      <c r="D320" s="49" t="s">
        <v>537</v>
      </c>
      <c r="E320" s="23" t="s">
        <v>18</v>
      </c>
      <c r="F320" s="23" t="s">
        <v>538</v>
      </c>
      <c r="G320" s="40" t="s">
        <v>25</v>
      </c>
      <c r="H320" s="40">
        <v>541</v>
      </c>
      <c r="I320" s="23">
        <v>2491</v>
      </c>
      <c r="J320" s="23"/>
      <c r="K320" s="23" t="s">
        <v>32</v>
      </c>
      <c r="L320" s="23"/>
      <c r="M320" s="30">
        <v>49014714</v>
      </c>
      <c r="N320" s="23"/>
      <c r="O320" s="23"/>
      <c r="P320" s="23"/>
      <c r="Q320" s="27" t="str">
        <f>IF(EQUIPOS_SEDE[[#This Row],[Concepto]]="❌ No Conforme",2,"")</f>
        <v/>
      </c>
      <c r="R320" s="27">
        <f>IF(EQUIPOS_SEDE[[#This Row],[SAP]]&gt;49000000,1,2)</f>
        <v>1</v>
      </c>
    </row>
    <row r="321" spans="1:18" x14ac:dyDescent="0.35">
      <c r="A321" s="29" t="str">
        <f>IFERROR(IF(EQUIPOS_SEDE[[#This Row],[Condición/Status]]=1,"✔","🚫"),"")</f>
        <v>✔</v>
      </c>
      <c r="B321" s="50">
        <v>44824</v>
      </c>
      <c r="C321" s="23">
        <v>50014721</v>
      </c>
      <c r="D321" s="31" t="s">
        <v>553</v>
      </c>
      <c r="E321" s="23" t="s">
        <v>76</v>
      </c>
      <c r="F321" s="23">
        <v>1171</v>
      </c>
      <c r="G321" s="51" t="s">
        <v>78</v>
      </c>
      <c r="H321" s="51">
        <v>202</v>
      </c>
      <c r="I321" s="23"/>
      <c r="J321" s="23"/>
      <c r="K321" s="23" t="s">
        <v>32</v>
      </c>
      <c r="L321" s="23"/>
      <c r="M321" s="30">
        <v>49014931</v>
      </c>
      <c r="N321" s="23"/>
      <c r="O321" s="23"/>
      <c r="P321" s="23"/>
      <c r="Q321" s="27" t="str">
        <f>IF(EQUIPOS_SEDE[[#This Row],[Concepto]]="❌ No Conforme",2,"")</f>
        <v/>
      </c>
      <c r="R321" s="27">
        <f>IF(EQUIPOS_SEDE[[#This Row],[SAP]]&gt;49000000,1,2)</f>
        <v>1</v>
      </c>
    </row>
    <row r="322" spans="1:18" x14ac:dyDescent="0.35">
      <c r="A322" s="29" t="str">
        <f>IFERROR(IF(EQUIPOS_SEDE[[#This Row],[Condición/Status]]=1,"✔","🚫"),"")</f>
        <v>✔</v>
      </c>
      <c r="B322" s="50">
        <v>44824</v>
      </c>
      <c r="C322" s="23">
        <v>50014719</v>
      </c>
      <c r="D322" s="31" t="s">
        <v>555</v>
      </c>
      <c r="E322" s="23" t="s">
        <v>76</v>
      </c>
      <c r="F322" s="23">
        <v>1171</v>
      </c>
      <c r="G322" s="51" t="s">
        <v>78</v>
      </c>
      <c r="H322" s="51">
        <v>202</v>
      </c>
      <c r="I322" s="23"/>
      <c r="J322" s="23"/>
      <c r="K322" s="23" t="s">
        <v>32</v>
      </c>
      <c r="L322" s="23"/>
      <c r="M322" s="30">
        <v>49014931</v>
      </c>
      <c r="N322" s="23"/>
      <c r="O322" s="23"/>
      <c r="P322" s="23"/>
      <c r="Q322" s="27" t="str">
        <f>IF(EQUIPOS_SEDE[[#This Row],[Concepto]]="❌ No Conforme",2,"")</f>
        <v/>
      </c>
      <c r="R322" s="27">
        <f>IF(EQUIPOS_SEDE[[#This Row],[SAP]]&gt;49000000,1,2)</f>
        <v>1</v>
      </c>
    </row>
    <row r="323" spans="1:18" x14ac:dyDescent="0.35">
      <c r="A323" s="29" t="str">
        <f>IFERROR(IF(EQUIPOS_SEDE[[#This Row],[Condición/Status]]=1,"✔","🚫"),"")</f>
        <v>🚫</v>
      </c>
      <c r="B323" s="50">
        <v>44824</v>
      </c>
      <c r="C323" s="23">
        <v>50015641</v>
      </c>
      <c r="D323" s="33">
        <v>2323</v>
      </c>
      <c r="E323" s="23" t="s">
        <v>76</v>
      </c>
      <c r="F323" s="23">
        <v>1171</v>
      </c>
      <c r="G323" s="51" t="s">
        <v>78</v>
      </c>
      <c r="H323" s="51">
        <v>202</v>
      </c>
      <c r="I323" s="23"/>
      <c r="J323" s="23"/>
      <c r="K323" s="23" t="s">
        <v>21</v>
      </c>
      <c r="L323" s="52" t="s">
        <v>565</v>
      </c>
      <c r="M323" s="30"/>
      <c r="N323" s="23"/>
      <c r="O323" s="23"/>
      <c r="P323" s="23"/>
      <c r="Q323" s="27">
        <f>IF(EQUIPOS_SEDE[[#This Row],[Concepto]]="❌ No Conforme",2,"")</f>
        <v>2</v>
      </c>
      <c r="R323" s="27">
        <f>IF(EQUIPOS_SEDE[[#This Row],[SAP]]&gt;49000000,1,2)</f>
        <v>2</v>
      </c>
    </row>
    <row r="324" spans="1:18" x14ac:dyDescent="0.35">
      <c r="A324" s="29" t="str">
        <f>IFERROR(IF(EQUIPOS_SEDE[[#This Row],[Condición/Status]]=1,"✔","🚫"),"")</f>
        <v>✔</v>
      </c>
      <c r="B324" s="50">
        <v>44824</v>
      </c>
      <c r="C324" s="23">
        <v>50017514</v>
      </c>
      <c r="D324" s="31" t="s">
        <v>454</v>
      </c>
      <c r="E324" s="23" t="s">
        <v>18</v>
      </c>
      <c r="F324" s="23" t="s">
        <v>321</v>
      </c>
      <c r="G324" s="51" t="s">
        <v>25</v>
      </c>
      <c r="H324" s="51">
        <v>202</v>
      </c>
      <c r="I324" s="23"/>
      <c r="J324" s="23"/>
      <c r="K324" s="23" t="s">
        <v>32</v>
      </c>
      <c r="L324" s="23" t="s">
        <v>552</v>
      </c>
      <c r="M324" s="30">
        <v>49014930</v>
      </c>
      <c r="N324" s="23"/>
      <c r="O324" s="23"/>
      <c r="P324" s="23"/>
      <c r="Q324" s="27" t="str">
        <f>IF(EQUIPOS_SEDE[[#This Row],[Concepto]]="❌ No Conforme",2,"")</f>
        <v/>
      </c>
      <c r="R324" s="27">
        <f>IF(EQUIPOS_SEDE[[#This Row],[SAP]]&gt;49000000,1,2)</f>
        <v>1</v>
      </c>
    </row>
    <row r="325" spans="1:18" x14ac:dyDescent="0.35">
      <c r="A325" s="29" t="str">
        <f>IFERROR(IF(EQUIPOS_SEDE[[#This Row],[Condición/Status]]=1,"✔","🚫"),"")</f>
        <v>✔</v>
      </c>
      <c r="B325" s="50">
        <v>44824</v>
      </c>
      <c r="C325" s="23">
        <v>50016540</v>
      </c>
      <c r="D325" s="31" t="s">
        <v>455</v>
      </c>
      <c r="E325" s="23" t="s">
        <v>18</v>
      </c>
      <c r="F325" s="23" t="s">
        <v>321</v>
      </c>
      <c r="G325" s="51" t="s">
        <v>25</v>
      </c>
      <c r="H325" s="51">
        <v>202</v>
      </c>
      <c r="I325" s="23"/>
      <c r="J325" s="23"/>
      <c r="K325" s="23" t="s">
        <v>32</v>
      </c>
      <c r="L325" s="23" t="s">
        <v>552</v>
      </c>
      <c r="M325" s="30">
        <v>49014930</v>
      </c>
      <c r="N325" s="23"/>
      <c r="O325" s="23"/>
      <c r="P325" s="23"/>
      <c r="Q325" s="27" t="str">
        <f>IF(EQUIPOS_SEDE[[#This Row],[Concepto]]="❌ No Conforme",2,"")</f>
        <v/>
      </c>
      <c r="R325" s="27">
        <f>IF(EQUIPOS_SEDE[[#This Row],[SAP]]&gt;49000000,1,2)</f>
        <v>1</v>
      </c>
    </row>
    <row r="326" spans="1:18" x14ac:dyDescent="0.3">
      <c r="A326" s="29" t="str">
        <f>IFERROR(IF(EQUIPOS_SEDE[[#This Row],[Condición/Status]]=1,"✔","🚫"),"")</f>
        <v>✔</v>
      </c>
      <c r="B326" s="50">
        <v>44824</v>
      </c>
      <c r="C326" s="23">
        <v>50016419</v>
      </c>
      <c r="D326" s="31" t="s">
        <v>545</v>
      </c>
      <c r="E326" s="23" t="s">
        <v>18</v>
      </c>
      <c r="F326" s="23" t="s">
        <v>559</v>
      </c>
      <c r="G326" s="43" t="s">
        <v>25</v>
      </c>
      <c r="H326" s="43">
        <v>541</v>
      </c>
      <c r="I326" s="23">
        <v>2487</v>
      </c>
      <c r="J326" s="23"/>
      <c r="K326" s="23" t="s">
        <v>32</v>
      </c>
      <c r="L326" s="23" t="s">
        <v>130</v>
      </c>
      <c r="M326" s="30">
        <v>49014929</v>
      </c>
      <c r="N326" s="23"/>
      <c r="O326" s="23"/>
      <c r="P326" s="23"/>
      <c r="Q326" s="27" t="str">
        <f>IF(EQUIPOS_SEDE[[#This Row],[Concepto]]="❌ No Conforme",2,"")</f>
        <v/>
      </c>
      <c r="R326" s="27">
        <f>IF(EQUIPOS_SEDE[[#This Row],[SAP]]&gt;49000000,1,2)</f>
        <v>1</v>
      </c>
    </row>
    <row r="327" spans="1:18" x14ac:dyDescent="0.3">
      <c r="A327" s="29" t="str">
        <f>IFERROR(IF(EQUIPOS_SEDE[[#This Row],[Condición/Status]]=1,"✔","🚫"),"")</f>
        <v>✔</v>
      </c>
      <c r="B327" s="50">
        <v>44824</v>
      </c>
      <c r="C327" s="23">
        <v>50016207</v>
      </c>
      <c r="D327" s="31" t="s">
        <v>549</v>
      </c>
      <c r="E327" s="23" t="s">
        <v>18</v>
      </c>
      <c r="F327" s="23" t="s">
        <v>559</v>
      </c>
      <c r="G327" s="43" t="s">
        <v>25</v>
      </c>
      <c r="H327" s="43">
        <v>541</v>
      </c>
      <c r="I327" s="23">
        <v>2487</v>
      </c>
      <c r="J327" s="23"/>
      <c r="K327" s="23" t="s">
        <v>32</v>
      </c>
      <c r="L327" s="23" t="s">
        <v>130</v>
      </c>
      <c r="M327" s="30">
        <v>49014929</v>
      </c>
      <c r="N327" s="23"/>
      <c r="O327" s="23"/>
      <c r="P327" s="23"/>
      <c r="Q327" s="27" t="str">
        <f>IF(EQUIPOS_SEDE[[#This Row],[Concepto]]="❌ No Conforme",2,"")</f>
        <v/>
      </c>
      <c r="R327" s="27">
        <f>IF(EQUIPOS_SEDE[[#This Row],[SAP]]&gt;49000000,1,2)</f>
        <v>1</v>
      </c>
    </row>
    <row r="328" spans="1:18" x14ac:dyDescent="0.3">
      <c r="A328" s="29" t="str">
        <f>IFERROR(IF(EQUIPOS_SEDE[[#This Row],[Condición/Status]]=1,"✔","🚫"),"")</f>
        <v>✔</v>
      </c>
      <c r="B328" s="50">
        <v>44824</v>
      </c>
      <c r="C328" s="23">
        <v>50015507</v>
      </c>
      <c r="D328" s="54">
        <v>359494081817753</v>
      </c>
      <c r="E328" s="23" t="s">
        <v>18</v>
      </c>
      <c r="F328" s="23" t="s">
        <v>563</v>
      </c>
      <c r="G328" s="43" t="s">
        <v>25</v>
      </c>
      <c r="H328" s="43">
        <v>541</v>
      </c>
      <c r="I328" s="23">
        <v>2487</v>
      </c>
      <c r="J328" s="23" t="s">
        <v>554</v>
      </c>
      <c r="K328" s="23" t="s">
        <v>32</v>
      </c>
      <c r="L328" s="23" t="s">
        <v>564</v>
      </c>
      <c r="M328" s="30">
        <v>49014929</v>
      </c>
      <c r="N328" s="23"/>
      <c r="O328" s="23"/>
      <c r="P328" s="23"/>
      <c r="Q328" s="27" t="str">
        <f>IF(EQUIPOS_SEDE[[#This Row],[Concepto]]="❌ No Conforme",2,"")</f>
        <v/>
      </c>
      <c r="R328" s="27">
        <f>IF(EQUIPOS_SEDE[[#This Row],[SAP]]&gt;49000000,1,2)</f>
        <v>1</v>
      </c>
    </row>
    <row r="329" spans="1:18" x14ac:dyDescent="0.3">
      <c r="A329" s="29" t="str">
        <f>IFERROR(IF(EQUIPOS_SEDE[[#This Row],[Condición/Status]]=1,"✔","🚫"),"")</f>
        <v>✔</v>
      </c>
      <c r="B329" s="50">
        <v>44824</v>
      </c>
      <c r="C329" s="23">
        <v>50014719</v>
      </c>
      <c r="D329" s="31" t="s">
        <v>543</v>
      </c>
      <c r="E329" s="23" t="s">
        <v>18</v>
      </c>
      <c r="F329" s="23" t="s">
        <v>558</v>
      </c>
      <c r="G329" s="43" t="s">
        <v>25</v>
      </c>
      <c r="H329" s="43">
        <v>541</v>
      </c>
      <c r="I329" s="23"/>
      <c r="J329" s="23"/>
      <c r="K329" s="23" t="s">
        <v>32</v>
      </c>
      <c r="L329" s="23" t="s">
        <v>130</v>
      </c>
      <c r="M329" s="30">
        <v>49014929</v>
      </c>
      <c r="N329" s="23"/>
      <c r="O329" s="23"/>
      <c r="P329" s="23"/>
      <c r="Q329" s="27" t="str">
        <f>IF(EQUIPOS_SEDE[[#This Row],[Concepto]]="❌ No Conforme",2,"")</f>
        <v/>
      </c>
      <c r="R329" s="27">
        <f>IF(EQUIPOS_SEDE[[#This Row],[SAP]]&gt;49000000,1,2)</f>
        <v>1</v>
      </c>
    </row>
    <row r="330" spans="1:18" x14ac:dyDescent="0.3">
      <c r="A330" s="29" t="str">
        <f>IFERROR(IF(EQUIPOS_SEDE[[#This Row],[Condición/Status]]=1,"✔","🚫"),"")</f>
        <v>✔</v>
      </c>
      <c r="B330" s="50">
        <v>44824</v>
      </c>
      <c r="C330" s="23">
        <v>50017189</v>
      </c>
      <c r="D330" s="31" t="s">
        <v>550</v>
      </c>
      <c r="E330" s="23" t="s">
        <v>18</v>
      </c>
      <c r="F330" s="23" t="s">
        <v>562</v>
      </c>
      <c r="G330" s="43" t="s">
        <v>25</v>
      </c>
      <c r="H330" s="43">
        <v>541</v>
      </c>
      <c r="I330" s="23"/>
      <c r="J330" s="23"/>
      <c r="K330" s="23" t="s">
        <v>32</v>
      </c>
      <c r="L330" s="23" t="s">
        <v>551</v>
      </c>
      <c r="M330" s="30">
        <v>49014929</v>
      </c>
      <c r="N330" s="23"/>
      <c r="O330" s="23"/>
      <c r="P330" s="23"/>
      <c r="Q330" s="27" t="str">
        <f>IF(EQUIPOS_SEDE[[#This Row],[Concepto]]="❌ No Conforme",2,"")</f>
        <v/>
      </c>
      <c r="R330" s="27">
        <f>IF(EQUIPOS_SEDE[[#This Row],[SAP]]&gt;49000000,1,2)</f>
        <v>1</v>
      </c>
    </row>
    <row r="331" spans="1:18" x14ac:dyDescent="0.3">
      <c r="A331" s="29" t="str">
        <f>IFERROR(IF(EQUIPOS_SEDE[[#This Row],[Condición/Status]]=1,"✔","🚫"),"")</f>
        <v>✔</v>
      </c>
      <c r="B331" s="50">
        <v>44824</v>
      </c>
      <c r="C331" s="23">
        <v>50016207</v>
      </c>
      <c r="D331" s="31" t="s">
        <v>542</v>
      </c>
      <c r="E331" s="23" t="s">
        <v>18</v>
      </c>
      <c r="F331" s="23" t="s">
        <v>557</v>
      </c>
      <c r="G331" s="53" t="s">
        <v>25</v>
      </c>
      <c r="H331" s="53">
        <v>541</v>
      </c>
      <c r="I331" s="23">
        <v>2490</v>
      </c>
      <c r="J331" s="23"/>
      <c r="K331" s="23" t="s">
        <v>32</v>
      </c>
      <c r="L331" s="23" t="s">
        <v>130</v>
      </c>
      <c r="M331" s="30">
        <v>49014929</v>
      </c>
      <c r="N331" s="23"/>
      <c r="O331" s="23"/>
      <c r="P331" s="23"/>
      <c r="Q331" s="27" t="str">
        <f>IF(EQUIPOS_SEDE[[#This Row],[Concepto]]="❌ No Conforme",2,"")</f>
        <v/>
      </c>
      <c r="R331" s="27">
        <f>IF(EQUIPOS_SEDE[[#This Row],[SAP]]&gt;49000000,1,2)</f>
        <v>1</v>
      </c>
    </row>
    <row r="332" spans="1:18" x14ac:dyDescent="0.3">
      <c r="A332" s="29" t="str">
        <f>IFERROR(IF(EQUIPOS_SEDE[[#This Row],[Condición/Status]]=1,"✔","🚫"),"")</f>
        <v>✔</v>
      </c>
      <c r="B332" s="50">
        <v>44824</v>
      </c>
      <c r="C332" s="23">
        <v>50016419</v>
      </c>
      <c r="D332" s="31" t="s">
        <v>544</v>
      </c>
      <c r="E332" s="23" t="s">
        <v>18</v>
      </c>
      <c r="F332" s="23" t="s">
        <v>557</v>
      </c>
      <c r="G332" s="53" t="s">
        <v>25</v>
      </c>
      <c r="H332" s="53">
        <v>541</v>
      </c>
      <c r="I332" s="23">
        <v>2490</v>
      </c>
      <c r="J332" s="23"/>
      <c r="K332" s="23" t="s">
        <v>32</v>
      </c>
      <c r="L332" s="23" t="s">
        <v>130</v>
      </c>
      <c r="M332" s="30">
        <v>49014929</v>
      </c>
      <c r="N332" s="23"/>
      <c r="O332" s="23"/>
      <c r="P332" s="23"/>
      <c r="Q332" s="27" t="str">
        <f>IF(EQUIPOS_SEDE[[#This Row],[Concepto]]="❌ No Conforme",2,"")</f>
        <v/>
      </c>
      <c r="R332" s="27">
        <f>IF(EQUIPOS_SEDE[[#This Row],[SAP]]&gt;49000000,1,2)</f>
        <v>1</v>
      </c>
    </row>
    <row r="333" spans="1:18" x14ac:dyDescent="0.3">
      <c r="A333" s="29" t="str">
        <f>IFERROR(IF(EQUIPOS_SEDE[[#This Row],[Condición/Status]]=1,"✔","🚫"),"")</f>
        <v>✔</v>
      </c>
      <c r="B333" s="50">
        <v>44824</v>
      </c>
      <c r="C333" s="23">
        <v>50016419</v>
      </c>
      <c r="D333" s="31" t="s">
        <v>546</v>
      </c>
      <c r="E333" s="23" t="s">
        <v>18</v>
      </c>
      <c r="F333" s="23" t="s">
        <v>560</v>
      </c>
      <c r="G333" s="43" t="s">
        <v>25</v>
      </c>
      <c r="H333" s="43">
        <v>541</v>
      </c>
      <c r="I333" s="23">
        <v>2445</v>
      </c>
      <c r="J333" s="23"/>
      <c r="K333" s="23" t="s">
        <v>32</v>
      </c>
      <c r="L333" s="23" t="s">
        <v>130</v>
      </c>
      <c r="M333" s="30">
        <v>49014929</v>
      </c>
      <c r="N333" s="23"/>
      <c r="O333" s="23"/>
      <c r="P333" s="23"/>
      <c r="Q333" s="27" t="str">
        <f>IF(EQUIPOS_SEDE[[#This Row],[Concepto]]="❌ No Conforme",2,"")</f>
        <v/>
      </c>
      <c r="R333" s="27">
        <f>IF(EQUIPOS_SEDE[[#This Row],[SAP]]&gt;49000000,1,2)</f>
        <v>1</v>
      </c>
    </row>
    <row r="334" spans="1:18" x14ac:dyDescent="0.3">
      <c r="A334" s="29" t="str">
        <f>IFERROR(IF(EQUIPOS_SEDE[[#This Row],[Condición/Status]]=1,"✔","🚫"),"")</f>
        <v>✔</v>
      </c>
      <c r="B334" s="50">
        <v>44824</v>
      </c>
      <c r="C334" s="23">
        <v>50016207</v>
      </c>
      <c r="D334" s="31" t="s">
        <v>548</v>
      </c>
      <c r="E334" s="23" t="s">
        <v>18</v>
      </c>
      <c r="F334" s="23" t="s">
        <v>560</v>
      </c>
      <c r="G334" s="53" t="s">
        <v>25</v>
      </c>
      <c r="H334" s="53">
        <v>541</v>
      </c>
      <c r="I334" s="23">
        <v>2445</v>
      </c>
      <c r="J334" s="23"/>
      <c r="K334" s="23" t="s">
        <v>32</v>
      </c>
      <c r="L334" s="23" t="s">
        <v>130</v>
      </c>
      <c r="M334" s="30">
        <v>49014929</v>
      </c>
      <c r="N334" s="23"/>
      <c r="O334" s="23"/>
      <c r="P334" s="23"/>
      <c r="Q334" s="27" t="str">
        <f>IF(EQUIPOS_SEDE[[#This Row],[Concepto]]="❌ No Conforme",2,"")</f>
        <v/>
      </c>
      <c r="R334" s="27">
        <f>IF(EQUIPOS_SEDE[[#This Row],[SAP]]&gt;49000000,1,2)</f>
        <v>1</v>
      </c>
    </row>
    <row r="335" spans="1:18" x14ac:dyDescent="0.3">
      <c r="A335" s="29" t="str">
        <f>IFERROR(IF(EQUIPOS_SEDE[[#This Row],[Condición/Status]]=1,"✔","🚫"),"")</f>
        <v>✔</v>
      </c>
      <c r="B335" s="50">
        <v>44824</v>
      </c>
      <c r="C335" s="23">
        <v>50016809</v>
      </c>
      <c r="D335" s="31" t="s">
        <v>547</v>
      </c>
      <c r="E335" s="23" t="s">
        <v>18</v>
      </c>
      <c r="F335" s="23" t="s">
        <v>561</v>
      </c>
      <c r="G335" s="53" t="s">
        <v>25</v>
      </c>
      <c r="H335" s="53">
        <v>541</v>
      </c>
      <c r="I335" s="23">
        <v>2473</v>
      </c>
      <c r="J335" s="23"/>
      <c r="K335" s="23" t="s">
        <v>32</v>
      </c>
      <c r="L335" s="23" t="s">
        <v>130</v>
      </c>
      <c r="M335" s="30">
        <v>49014929</v>
      </c>
      <c r="N335" s="23"/>
      <c r="O335" s="23"/>
      <c r="P335" s="23"/>
      <c r="Q335" s="27" t="str">
        <f>IF(EQUIPOS_SEDE[[#This Row],[Concepto]]="❌ No Conforme",2,"")</f>
        <v/>
      </c>
      <c r="R335" s="27">
        <f>IF(EQUIPOS_SEDE[[#This Row],[SAP]]&gt;49000000,1,2)</f>
        <v>1</v>
      </c>
    </row>
    <row r="336" spans="1:18" x14ac:dyDescent="0.3">
      <c r="A336" s="29" t="str">
        <f>IFERROR(IF(EQUIPOS_SEDE[[#This Row],[Condición/Status]]=1,"✔","🚫"),"")</f>
        <v>✔</v>
      </c>
      <c r="B336" s="50">
        <v>44824</v>
      </c>
      <c r="C336" s="23">
        <v>50014719</v>
      </c>
      <c r="D336" s="31" t="s">
        <v>541</v>
      </c>
      <c r="E336" s="23" t="s">
        <v>18</v>
      </c>
      <c r="F336" s="23" t="s">
        <v>556</v>
      </c>
      <c r="G336" s="53" t="s">
        <v>25</v>
      </c>
      <c r="H336" s="53">
        <v>541</v>
      </c>
      <c r="I336" s="23">
        <v>2224</v>
      </c>
      <c r="J336" s="31" t="s">
        <v>540</v>
      </c>
      <c r="K336" s="23" t="s">
        <v>32</v>
      </c>
      <c r="L336" s="23" t="s">
        <v>130</v>
      </c>
      <c r="M336" s="30">
        <v>49014929</v>
      </c>
      <c r="N336" s="23"/>
      <c r="O336" s="23"/>
      <c r="P336" s="23"/>
      <c r="Q336" s="27" t="str">
        <f>IF(EQUIPOS_SEDE[[#This Row],[Concepto]]="❌ No Conforme",2,"")</f>
        <v/>
      </c>
      <c r="R336" s="27">
        <f>IF(EQUIPOS_SEDE[[#This Row],[SAP]]&gt;49000000,1,2)</f>
        <v>1</v>
      </c>
    </row>
    <row r="337" spans="1:18" x14ac:dyDescent="0.3">
      <c r="A337" s="29" t="str">
        <f>IFERROR(IF(EQUIPOS_SEDE[[#This Row],[Condición/Status]]=1,"✔","🚫"),"")</f>
        <v>✔</v>
      </c>
      <c r="B337" s="50">
        <v>44827</v>
      </c>
      <c r="C337" s="23">
        <v>50016419</v>
      </c>
      <c r="D337" s="31" t="s">
        <v>566</v>
      </c>
      <c r="E337" s="23" t="s">
        <v>18</v>
      </c>
      <c r="F337" s="23" t="s">
        <v>534</v>
      </c>
      <c r="G337" s="16" t="s">
        <v>25</v>
      </c>
      <c r="H337" s="16">
        <v>541</v>
      </c>
      <c r="I337" s="10">
        <v>2568</v>
      </c>
      <c r="J337" s="23"/>
      <c r="K337" s="23" t="s">
        <v>32</v>
      </c>
      <c r="L337" s="23" t="s">
        <v>130</v>
      </c>
      <c r="M337" s="30">
        <v>49015320</v>
      </c>
      <c r="N337" s="23"/>
      <c r="O337" s="23"/>
      <c r="P337" s="23"/>
      <c r="Q337" s="27" t="str">
        <f>IF(EQUIPOS_SEDE[[#This Row],[Concepto]]="❌ No Conforme",2,"")</f>
        <v/>
      </c>
      <c r="R337" s="27">
        <f>IF(EQUIPOS_SEDE[[#This Row],[SAP]]&gt;49000000,1,2)</f>
        <v>1</v>
      </c>
    </row>
    <row r="338" spans="1:18" x14ac:dyDescent="0.35">
      <c r="A338" s="29" t="str">
        <f>IFERROR(IF(EQUIPOS_SEDE[[#This Row],[Condición/Status]]=1,"✔","🚫"),"")</f>
        <v>✔</v>
      </c>
      <c r="B338" s="50">
        <v>44827</v>
      </c>
      <c r="C338" s="23">
        <v>50012174</v>
      </c>
      <c r="D338" s="31">
        <v>354873044813725</v>
      </c>
      <c r="E338" s="23" t="s">
        <v>18</v>
      </c>
      <c r="F338" s="23" t="s">
        <v>567</v>
      </c>
      <c r="G338" s="23" t="s">
        <v>40</v>
      </c>
      <c r="H338" s="23">
        <v>541</v>
      </c>
      <c r="I338" s="10">
        <v>2497</v>
      </c>
      <c r="J338" s="23"/>
      <c r="K338" s="23" t="s">
        <v>21</v>
      </c>
      <c r="L338" s="23" t="s">
        <v>130</v>
      </c>
      <c r="M338" s="30">
        <v>49015320</v>
      </c>
      <c r="N338" s="23"/>
      <c r="O338" s="23">
        <v>49015330</v>
      </c>
      <c r="P338" s="23">
        <v>49015334</v>
      </c>
      <c r="Q338" s="27">
        <f>IF(EQUIPOS_SEDE[[#This Row],[Concepto]]="❌ No Conforme",2,"")</f>
        <v>2</v>
      </c>
      <c r="R338" s="27">
        <f>IF(EQUIPOS_SEDE[[#This Row],[SAP]]&gt;49000000,1,2)</f>
        <v>1</v>
      </c>
    </row>
    <row r="339" spans="1:18" x14ac:dyDescent="0.35">
      <c r="A339" s="29" t="str">
        <f>IFERROR(IF(EQUIPOS_SEDE[[#This Row],[Condición/Status]]=1,"✔","🚫"),"")</f>
        <v>✔</v>
      </c>
      <c r="B339" s="50">
        <v>44827</v>
      </c>
      <c r="C339" s="23">
        <v>50010618</v>
      </c>
      <c r="D339" s="31">
        <v>2969</v>
      </c>
      <c r="E339" s="23" t="s">
        <v>18</v>
      </c>
      <c r="F339" s="23" t="s">
        <v>567</v>
      </c>
      <c r="G339" s="23" t="s">
        <v>40</v>
      </c>
      <c r="H339" s="23">
        <v>541</v>
      </c>
      <c r="I339" s="23">
        <v>2497</v>
      </c>
      <c r="J339" s="23"/>
      <c r="K339" s="23" t="s">
        <v>21</v>
      </c>
      <c r="L339" s="23" t="s">
        <v>130</v>
      </c>
      <c r="M339" s="30">
        <v>49015320</v>
      </c>
      <c r="N339" s="23"/>
      <c r="O339" s="23">
        <v>49015330</v>
      </c>
      <c r="P339" s="23">
        <v>49015411</v>
      </c>
      <c r="Q339" s="27">
        <f>IF(EQUIPOS_SEDE[[#This Row],[Concepto]]="❌ No Conforme",2,"")</f>
        <v>2</v>
      </c>
      <c r="R339" s="27">
        <f>IF(EQUIPOS_SEDE[[#This Row],[SAP]]&gt;49000000,1,2)</f>
        <v>1</v>
      </c>
    </row>
    <row r="340" spans="1:18" x14ac:dyDescent="0.35">
      <c r="A340" s="29" t="str">
        <f>IFERROR(IF(EQUIPOS_SEDE[[#This Row],[Condición/Status]]=1,"✔","🚫"),"")</f>
        <v>✔</v>
      </c>
      <c r="B340" s="50">
        <v>44827</v>
      </c>
      <c r="C340" s="23">
        <v>50012640</v>
      </c>
      <c r="D340" s="31">
        <v>359772041691339</v>
      </c>
      <c r="E340" s="23" t="s">
        <v>18</v>
      </c>
      <c r="F340" s="23" t="s">
        <v>567</v>
      </c>
      <c r="G340" s="23" t="s">
        <v>40</v>
      </c>
      <c r="H340" s="23">
        <v>541</v>
      </c>
      <c r="I340" s="23">
        <v>2497</v>
      </c>
      <c r="J340" s="23"/>
      <c r="K340" s="23" t="s">
        <v>21</v>
      </c>
      <c r="L340" s="23" t="s">
        <v>130</v>
      </c>
      <c r="M340" s="30">
        <v>49015320</v>
      </c>
      <c r="N340" s="23"/>
      <c r="O340" s="23">
        <v>49015330</v>
      </c>
      <c r="P340" s="23">
        <v>49015334</v>
      </c>
      <c r="Q340" s="27">
        <f>IF(EQUIPOS_SEDE[[#This Row],[Concepto]]="❌ No Conforme",2,"")</f>
        <v>2</v>
      </c>
      <c r="R340" s="27">
        <f>IF(EQUIPOS_SEDE[[#This Row],[SAP]]&gt;49000000,1,2)</f>
        <v>1</v>
      </c>
    </row>
    <row r="341" spans="1:18" x14ac:dyDescent="0.35">
      <c r="A341" s="29" t="str">
        <f>IFERROR(IF(EQUIPOS_SEDE[[#This Row],[Condición/Status]]=1,"✔","🚫"),"")</f>
        <v>✔</v>
      </c>
      <c r="B341" s="50">
        <v>44827</v>
      </c>
      <c r="C341" s="23">
        <v>50016419</v>
      </c>
      <c r="D341" s="31">
        <v>3052</v>
      </c>
      <c r="E341" s="23" t="s">
        <v>76</v>
      </c>
      <c r="F341" s="23" t="s">
        <v>263</v>
      </c>
      <c r="G341" s="23" t="s">
        <v>78</v>
      </c>
      <c r="H341" s="23">
        <v>541</v>
      </c>
      <c r="I341" s="23"/>
      <c r="J341" s="23"/>
      <c r="K341" s="23" t="s">
        <v>32</v>
      </c>
      <c r="L341" s="23" t="s">
        <v>130</v>
      </c>
      <c r="M341" s="30">
        <v>49015321</v>
      </c>
      <c r="N341" s="23"/>
      <c r="O341" s="23"/>
      <c r="P341" s="23"/>
      <c r="Q341" s="27" t="str">
        <f>IF(EQUIPOS_SEDE[[#This Row],[Concepto]]="❌ No Conforme",2,"")</f>
        <v/>
      </c>
      <c r="R341" s="27">
        <f>IF(EQUIPOS_SEDE[[#This Row],[SAP]]&gt;49000000,1,2)</f>
        <v>1</v>
      </c>
    </row>
    <row r="342" spans="1:18" x14ac:dyDescent="0.35">
      <c r="A342" s="29" t="str">
        <f>IFERROR(IF(EQUIPOS_SEDE[[#This Row],[Condición/Status]]=1,"✔","🚫"),"")</f>
        <v>✔</v>
      </c>
      <c r="B342" s="50">
        <v>44827</v>
      </c>
      <c r="C342" s="23">
        <v>50016028</v>
      </c>
      <c r="D342" s="31">
        <v>2595</v>
      </c>
      <c r="E342" s="23" t="s">
        <v>76</v>
      </c>
      <c r="F342" s="23" t="s">
        <v>263</v>
      </c>
      <c r="G342" s="23" t="s">
        <v>78</v>
      </c>
      <c r="H342" s="23">
        <v>541</v>
      </c>
      <c r="I342" s="23"/>
      <c r="J342" s="23"/>
      <c r="K342" s="23" t="s">
        <v>32</v>
      </c>
      <c r="L342" s="23" t="s">
        <v>130</v>
      </c>
      <c r="M342" s="30">
        <v>49015322</v>
      </c>
      <c r="N342" s="23"/>
      <c r="O342" s="23"/>
      <c r="P342" s="23"/>
      <c r="Q342" s="27" t="str">
        <f>IF(EQUIPOS_SEDE[[#This Row],[Concepto]]="❌ No Conforme",2,"")</f>
        <v/>
      </c>
      <c r="R342" s="27">
        <f>IF(EQUIPOS_SEDE[[#This Row],[SAP]]&gt;49000000,1,2)</f>
        <v>1</v>
      </c>
    </row>
    <row r="343" spans="1:18" x14ac:dyDescent="0.35">
      <c r="A343" s="29" t="str">
        <f>IFERROR(IF(EQUIPOS_SEDE[[#This Row],[Condición/Status]]=1,"✔","🚫"),"")</f>
        <v>✔</v>
      </c>
      <c r="B343" s="50">
        <v>44827</v>
      </c>
      <c r="C343" s="23">
        <v>50016028</v>
      </c>
      <c r="D343" s="31">
        <v>2637</v>
      </c>
      <c r="E343" s="23" t="s">
        <v>76</v>
      </c>
      <c r="F343" s="23" t="s">
        <v>568</v>
      </c>
      <c r="G343" s="23" t="s">
        <v>78</v>
      </c>
      <c r="H343" s="23">
        <v>541</v>
      </c>
      <c r="I343" s="23">
        <v>2569</v>
      </c>
      <c r="J343" s="23"/>
      <c r="K343" s="23" t="s">
        <v>21</v>
      </c>
      <c r="L343" s="23" t="s">
        <v>130</v>
      </c>
      <c r="M343" s="30">
        <v>49015323</v>
      </c>
      <c r="N343" s="23">
        <v>49015337</v>
      </c>
      <c r="O343" s="23"/>
      <c r="P343" s="23"/>
      <c r="Q343" s="27">
        <f>IF(EQUIPOS_SEDE[[#This Row],[Concepto]]="❌ No Conforme",2,"")</f>
        <v>2</v>
      </c>
      <c r="R343" s="27">
        <f>IF(EQUIPOS_SEDE[[#This Row],[SAP]]&gt;49000000,1,2)</f>
        <v>1</v>
      </c>
    </row>
    <row r="344" spans="1:18" x14ac:dyDescent="0.35">
      <c r="A344" s="29" t="str">
        <f>IFERROR(IF(EQUIPOS_SEDE[[#This Row],[Condición/Status]]=1,"✔","🚫"),"")</f>
        <v>✔</v>
      </c>
      <c r="B344" s="50">
        <v>44831</v>
      </c>
      <c r="C344" s="23">
        <v>50016419</v>
      </c>
      <c r="D344" s="31" t="s">
        <v>569</v>
      </c>
      <c r="E344" s="23" t="s">
        <v>18</v>
      </c>
      <c r="F344" s="23" t="s">
        <v>576</v>
      </c>
      <c r="G344" s="23" t="s">
        <v>25</v>
      </c>
      <c r="H344" s="23">
        <v>541</v>
      </c>
      <c r="I344" s="56">
        <v>2610</v>
      </c>
      <c r="J344" s="23"/>
      <c r="K344" s="23" t="s">
        <v>32</v>
      </c>
      <c r="L344" s="23" t="s">
        <v>130</v>
      </c>
      <c r="M344" s="30">
        <v>49015590</v>
      </c>
      <c r="N344" s="23"/>
      <c r="O344" s="23"/>
      <c r="P344" s="23"/>
      <c r="Q344" s="27" t="str">
        <f>IF(EQUIPOS_SEDE[[#This Row],[Concepto]]="❌ No Conforme",2,"")</f>
        <v/>
      </c>
      <c r="R344" s="27">
        <f>IF(EQUIPOS_SEDE[[#This Row],[SAP]]&gt;49000000,1,2)</f>
        <v>1</v>
      </c>
    </row>
    <row r="345" spans="1:18" x14ac:dyDescent="0.35">
      <c r="A345" s="29" t="str">
        <f>IFERROR(IF(EQUIPOS_SEDE[[#This Row],[Condición/Status]]=1,"✔","🚫"),"")</f>
        <v>✔</v>
      </c>
      <c r="B345" s="50">
        <v>44831</v>
      </c>
      <c r="C345" s="23">
        <v>50016419</v>
      </c>
      <c r="D345" s="31" t="s">
        <v>570</v>
      </c>
      <c r="E345" s="23" t="s">
        <v>18</v>
      </c>
      <c r="F345" s="23" t="s">
        <v>577</v>
      </c>
      <c r="G345" s="23" t="s">
        <v>25</v>
      </c>
      <c r="H345" s="23">
        <v>541</v>
      </c>
      <c r="I345" s="23">
        <v>2610</v>
      </c>
      <c r="J345" s="23"/>
      <c r="K345" s="23" t="s">
        <v>32</v>
      </c>
      <c r="L345" s="23" t="s">
        <v>130</v>
      </c>
      <c r="M345" s="30">
        <v>49015532</v>
      </c>
      <c r="N345" s="23"/>
      <c r="O345" s="23"/>
      <c r="P345" s="23"/>
      <c r="Q345" s="27" t="str">
        <f>IF(EQUIPOS_SEDE[[#This Row],[Concepto]]="❌ No Conforme",2,"")</f>
        <v/>
      </c>
      <c r="R345" s="27">
        <f>IF(EQUIPOS_SEDE[[#This Row],[SAP]]&gt;49000000,1,2)</f>
        <v>1</v>
      </c>
    </row>
    <row r="346" spans="1:18" x14ac:dyDescent="0.35">
      <c r="A346" s="29" t="str">
        <f>IFERROR(IF(EQUIPOS_SEDE[[#This Row],[Condición/Status]]=1,"✔","🚫"),"")</f>
        <v>✔</v>
      </c>
      <c r="B346" s="50">
        <v>44831</v>
      </c>
      <c r="C346" s="23">
        <v>50016419</v>
      </c>
      <c r="D346" s="31" t="s">
        <v>571</v>
      </c>
      <c r="E346" s="23" t="s">
        <v>18</v>
      </c>
      <c r="F346" s="23" t="s">
        <v>578</v>
      </c>
      <c r="G346" s="23" t="s">
        <v>25</v>
      </c>
      <c r="H346" s="23">
        <v>541</v>
      </c>
      <c r="I346" s="23">
        <v>2610</v>
      </c>
      <c r="J346" s="23"/>
      <c r="K346" s="23" t="s">
        <v>32</v>
      </c>
      <c r="L346" s="23" t="s">
        <v>130</v>
      </c>
      <c r="M346" s="30">
        <v>49015532</v>
      </c>
      <c r="N346" s="23"/>
      <c r="O346" s="23"/>
      <c r="P346" s="23"/>
      <c r="Q346" s="27" t="str">
        <f>IF(EQUIPOS_SEDE[[#This Row],[Concepto]]="❌ No Conforme",2,"")</f>
        <v/>
      </c>
      <c r="R346" s="27">
        <f>IF(EQUIPOS_SEDE[[#This Row],[SAP]]&gt;49000000,1,2)</f>
        <v>1</v>
      </c>
    </row>
    <row r="347" spans="1:18" x14ac:dyDescent="0.35">
      <c r="A347" s="29" t="str">
        <f>IFERROR(IF(EQUIPOS_SEDE[[#This Row],[Condición/Status]]=1,"✔","🚫"),"")</f>
        <v>✔</v>
      </c>
      <c r="B347" s="50">
        <v>44831</v>
      </c>
      <c r="C347" s="23">
        <v>50014333</v>
      </c>
      <c r="D347" s="31" t="s">
        <v>572</v>
      </c>
      <c r="E347" s="23" t="s">
        <v>18</v>
      </c>
      <c r="F347" s="23" t="s">
        <v>579</v>
      </c>
      <c r="G347" s="23" t="s">
        <v>25</v>
      </c>
      <c r="H347" s="23">
        <v>541</v>
      </c>
      <c r="I347" s="23">
        <v>2610</v>
      </c>
      <c r="J347" s="23"/>
      <c r="K347" s="23" t="s">
        <v>32</v>
      </c>
      <c r="L347" s="23" t="s">
        <v>130</v>
      </c>
      <c r="M347" s="30">
        <v>49015532</v>
      </c>
      <c r="N347" s="23"/>
      <c r="O347" s="23"/>
      <c r="P347" s="23"/>
      <c r="Q347" s="27" t="str">
        <f>IF(EQUIPOS_SEDE[[#This Row],[Concepto]]="❌ No Conforme",2,"")</f>
        <v/>
      </c>
      <c r="R347" s="27">
        <f>IF(EQUIPOS_SEDE[[#This Row],[SAP]]&gt;49000000,1,2)</f>
        <v>1</v>
      </c>
    </row>
    <row r="348" spans="1:18" x14ac:dyDescent="0.35">
      <c r="A348" s="29" t="str">
        <f>IFERROR(IF(EQUIPOS_SEDE[[#This Row],[Condición/Status]]=1,"✔","🚫"),"")</f>
        <v>✔</v>
      </c>
      <c r="B348" s="50">
        <v>44831</v>
      </c>
      <c r="C348" s="23">
        <v>50016207</v>
      </c>
      <c r="D348" s="31" t="s">
        <v>573</v>
      </c>
      <c r="E348" s="23" t="s">
        <v>18</v>
      </c>
      <c r="F348" s="23" t="s">
        <v>577</v>
      </c>
      <c r="G348" s="23" t="s">
        <v>25</v>
      </c>
      <c r="H348" s="23">
        <v>541</v>
      </c>
      <c r="I348" s="23">
        <v>2610</v>
      </c>
      <c r="J348" s="23"/>
      <c r="K348" s="23" t="s">
        <v>32</v>
      </c>
      <c r="L348" s="23" t="s">
        <v>130</v>
      </c>
      <c r="M348" s="30">
        <v>49015532</v>
      </c>
      <c r="N348" s="23"/>
      <c r="O348" s="23"/>
      <c r="P348" s="23"/>
      <c r="Q348" s="27" t="str">
        <f>IF(EQUIPOS_SEDE[[#This Row],[Concepto]]="❌ No Conforme",2,"")</f>
        <v/>
      </c>
      <c r="R348" s="27">
        <f>IF(EQUIPOS_SEDE[[#This Row],[SAP]]&gt;49000000,1,2)</f>
        <v>1</v>
      </c>
    </row>
    <row r="349" spans="1:18" x14ac:dyDescent="0.35">
      <c r="A349" s="29" t="str">
        <f>IFERROR(IF(EQUIPOS_SEDE[[#This Row],[Condición/Status]]=1,"✔","🚫"),"")</f>
        <v>✔</v>
      </c>
      <c r="B349" s="50">
        <v>44831</v>
      </c>
      <c r="C349" s="23">
        <v>50016546</v>
      </c>
      <c r="D349" s="31">
        <v>352918118563185</v>
      </c>
      <c r="E349" s="23" t="s">
        <v>18</v>
      </c>
      <c r="F349" s="23" t="s">
        <v>489</v>
      </c>
      <c r="G349" s="23" t="s">
        <v>25</v>
      </c>
      <c r="H349" s="23">
        <v>541</v>
      </c>
      <c r="I349" s="23">
        <v>2610</v>
      </c>
      <c r="J349" s="31">
        <v>352918118742565</v>
      </c>
      <c r="K349" s="23" t="s">
        <v>32</v>
      </c>
      <c r="L349" s="23" t="s">
        <v>130</v>
      </c>
      <c r="M349" s="30">
        <v>49015589</v>
      </c>
      <c r="N349" s="23"/>
      <c r="O349" s="23"/>
      <c r="P349" s="23"/>
      <c r="Q349" s="27" t="str">
        <f>IF(EQUIPOS_SEDE[[#This Row],[Concepto]]="❌ No Conforme",2,"")</f>
        <v/>
      </c>
      <c r="R349" s="27">
        <f>IF(EQUIPOS_SEDE[[#This Row],[SAP]]&gt;49000000,1,2)</f>
        <v>1</v>
      </c>
    </row>
    <row r="350" spans="1:18" x14ac:dyDescent="0.35">
      <c r="A350" s="29" t="str">
        <f>IFERROR(IF(EQUIPOS_SEDE[[#This Row],[Condición/Status]]=1,"✔","🚫"),"")</f>
        <v>✔</v>
      </c>
      <c r="B350" s="50">
        <v>44831</v>
      </c>
      <c r="C350" s="23">
        <v>50015518</v>
      </c>
      <c r="D350" s="31">
        <v>352993093321610</v>
      </c>
      <c r="E350" s="23" t="s">
        <v>18</v>
      </c>
      <c r="F350" s="23" t="s">
        <v>580</v>
      </c>
      <c r="G350" s="23" t="s">
        <v>25</v>
      </c>
      <c r="H350" s="23">
        <v>541</v>
      </c>
      <c r="I350" s="23">
        <v>2610</v>
      </c>
      <c r="J350" s="23"/>
      <c r="K350" s="23" t="s">
        <v>32</v>
      </c>
      <c r="L350" s="23" t="s">
        <v>130</v>
      </c>
      <c r="M350" s="30">
        <v>49015532</v>
      </c>
      <c r="N350" s="23"/>
      <c r="O350" s="23"/>
      <c r="P350" s="23"/>
      <c r="Q350" s="27" t="str">
        <f>IF(EQUIPOS_SEDE[[#This Row],[Concepto]]="❌ No Conforme",2,"")</f>
        <v/>
      </c>
      <c r="R350" s="27">
        <f>IF(EQUIPOS_SEDE[[#This Row],[SAP]]&gt;49000000,1,2)</f>
        <v>1</v>
      </c>
    </row>
    <row r="351" spans="1:18" x14ac:dyDescent="0.35">
      <c r="A351" s="29" t="str">
        <f>IFERROR(IF(EQUIPOS_SEDE[[#This Row],[Condición/Status]]=1,"✔","🚫"),"")</f>
        <v>✔</v>
      </c>
      <c r="B351" s="50">
        <v>44831</v>
      </c>
      <c r="C351" s="23">
        <v>50016029</v>
      </c>
      <c r="D351" s="31" t="s">
        <v>574</v>
      </c>
      <c r="E351" s="23" t="s">
        <v>18</v>
      </c>
      <c r="F351" s="23" t="s">
        <v>581</v>
      </c>
      <c r="G351" s="23" t="s">
        <v>25</v>
      </c>
      <c r="H351" s="23">
        <v>541</v>
      </c>
      <c r="I351" s="56">
        <v>2610</v>
      </c>
      <c r="J351" s="23"/>
      <c r="K351" s="23" t="s">
        <v>32</v>
      </c>
      <c r="L351" s="23" t="s">
        <v>130</v>
      </c>
      <c r="M351" s="55">
        <v>49015592</v>
      </c>
      <c r="N351" s="23"/>
      <c r="O351" s="23"/>
      <c r="P351" s="23"/>
      <c r="Q351" s="27" t="str">
        <f>IF(EQUIPOS_SEDE[[#This Row],[Concepto]]="❌ No Conforme",2,"")</f>
        <v/>
      </c>
      <c r="R351" s="27">
        <f>IF(EQUIPOS_SEDE[[#This Row],[SAP]]&gt;49000000,1,2)</f>
        <v>1</v>
      </c>
    </row>
    <row r="352" spans="1:18" x14ac:dyDescent="0.35">
      <c r="A352" s="29" t="str">
        <f>IFERROR(IF(EQUIPOS_SEDE[[#This Row],[Condición/Status]]=1,"✔","🚫"),"")</f>
        <v>✔</v>
      </c>
      <c r="B352" s="50">
        <v>44831</v>
      </c>
      <c r="C352" s="23">
        <v>50014718</v>
      </c>
      <c r="D352" s="31" t="s">
        <v>575</v>
      </c>
      <c r="E352" s="23" t="s">
        <v>76</v>
      </c>
      <c r="F352" s="23">
        <v>1171</v>
      </c>
      <c r="G352" s="23" t="s">
        <v>78</v>
      </c>
      <c r="H352" s="23">
        <v>201</v>
      </c>
      <c r="I352" s="23">
        <v>2611</v>
      </c>
      <c r="J352" s="23"/>
      <c r="K352" s="23" t="s">
        <v>32</v>
      </c>
      <c r="L352" s="23" t="s">
        <v>130</v>
      </c>
      <c r="M352" s="30">
        <v>49015539</v>
      </c>
      <c r="N352" s="23"/>
      <c r="O352" s="23"/>
      <c r="P352" s="23"/>
      <c r="Q352" s="27" t="str">
        <f>IF(EQUIPOS_SEDE[[#This Row],[Concepto]]="❌ No Conforme",2,"")</f>
        <v/>
      </c>
      <c r="R352" s="27">
        <f>IF(EQUIPOS_SEDE[[#This Row],[SAP]]&gt;49000000,1,2)</f>
        <v>1</v>
      </c>
    </row>
    <row r="353" spans="1:18" x14ac:dyDescent="0.35">
      <c r="A353" s="29" t="str">
        <f>IFERROR(IF(EQUIPOS_SEDE[[#This Row],[Condición/Status]]=1,"✔","🚫"),"")</f>
        <v>✔</v>
      </c>
      <c r="B353" s="50">
        <v>44831</v>
      </c>
      <c r="C353" s="23">
        <v>50016099</v>
      </c>
      <c r="D353" s="31">
        <v>2697</v>
      </c>
      <c r="E353" s="23" t="s">
        <v>76</v>
      </c>
      <c r="F353" s="23" t="s">
        <v>582</v>
      </c>
      <c r="G353" s="23" t="s">
        <v>78</v>
      </c>
      <c r="H353" s="23">
        <v>541</v>
      </c>
      <c r="I353" s="23">
        <v>2611</v>
      </c>
      <c r="J353" s="23"/>
      <c r="K353" s="23" t="s">
        <v>32</v>
      </c>
      <c r="L353" s="23" t="s">
        <v>130</v>
      </c>
      <c r="M353" s="30">
        <v>49015534</v>
      </c>
      <c r="N353" s="23"/>
      <c r="O353" s="23"/>
      <c r="P353" s="23"/>
      <c r="Q353" s="27" t="str">
        <f>IF(EQUIPOS_SEDE[[#This Row],[Concepto]]="❌ No Conforme",2,"")</f>
        <v/>
      </c>
      <c r="R353" s="27">
        <f>IF(EQUIPOS_SEDE[[#This Row],[SAP]]&gt;49000000,1,2)</f>
        <v>1</v>
      </c>
    </row>
    <row r="354" spans="1:18" x14ac:dyDescent="0.35">
      <c r="A354" s="29" t="str">
        <f>IFERROR(IF(EQUIPOS_SEDE[[#This Row],[Condición/Status]]=1,"✔","🚫"),"")</f>
        <v>✔</v>
      </c>
      <c r="B354" s="50">
        <v>44837</v>
      </c>
      <c r="C354" s="23">
        <v>50017089</v>
      </c>
      <c r="D354" s="31" t="s">
        <v>584</v>
      </c>
      <c r="E354" s="23" t="s">
        <v>18</v>
      </c>
      <c r="F354" s="23" t="s">
        <v>598</v>
      </c>
      <c r="G354" s="23" t="s">
        <v>25</v>
      </c>
      <c r="H354" s="23">
        <v>541</v>
      </c>
      <c r="I354" s="23">
        <v>2644</v>
      </c>
      <c r="J354" s="23"/>
      <c r="K354" s="23" t="s">
        <v>32</v>
      </c>
      <c r="L354" s="23" t="s">
        <v>130</v>
      </c>
      <c r="M354" s="30">
        <v>49015866</v>
      </c>
      <c r="N354" s="23">
        <v>49015867</v>
      </c>
      <c r="O354" s="23"/>
      <c r="P354" s="23"/>
      <c r="Q354" s="27" t="str">
        <f>IF(EQUIPOS_SEDE[[#This Row],[Concepto]]="❌ No Conforme",2,"")</f>
        <v/>
      </c>
      <c r="R354" s="27">
        <f>IF(EQUIPOS_SEDE[[#This Row],[SAP]]&gt;49000000,1,2)</f>
        <v>1</v>
      </c>
    </row>
    <row r="355" spans="1:18" x14ac:dyDescent="0.35">
      <c r="A355" s="29" t="str">
        <f>IFERROR(IF(EQUIPOS_SEDE[[#This Row],[Condición/Status]]=1,"✔","🚫"),"")</f>
        <v>✔</v>
      </c>
      <c r="B355" s="50">
        <v>44837</v>
      </c>
      <c r="C355" s="23">
        <v>50016028</v>
      </c>
      <c r="D355" s="31" t="s">
        <v>585</v>
      </c>
      <c r="E355" s="23" t="s">
        <v>18</v>
      </c>
      <c r="F355" s="23" t="s">
        <v>576</v>
      </c>
      <c r="G355" s="23" t="s">
        <v>25</v>
      </c>
      <c r="H355" s="23">
        <v>541</v>
      </c>
      <c r="I355" s="23">
        <v>2644</v>
      </c>
      <c r="J355" s="23"/>
      <c r="K355" s="23" t="s">
        <v>32</v>
      </c>
      <c r="L355" s="23" t="s">
        <v>130</v>
      </c>
      <c r="M355" s="30">
        <v>49015866</v>
      </c>
      <c r="N355" s="23">
        <v>49015867</v>
      </c>
      <c r="O355" s="23"/>
      <c r="P355" s="23"/>
      <c r="Q355" s="27" t="str">
        <f>IF(EQUIPOS_SEDE[[#This Row],[Concepto]]="❌ No Conforme",2,"")</f>
        <v/>
      </c>
      <c r="R355" s="27">
        <f>IF(EQUIPOS_SEDE[[#This Row],[SAP]]&gt;49000000,1,2)</f>
        <v>1</v>
      </c>
    </row>
    <row r="356" spans="1:18" x14ac:dyDescent="0.35">
      <c r="A356" s="29" t="str">
        <f>IFERROR(IF(EQUIPOS_SEDE[[#This Row],[Condición/Status]]=1,"✔","🚫"),"")</f>
        <v>✔</v>
      </c>
      <c r="B356" s="50">
        <v>44837</v>
      </c>
      <c r="C356" s="23">
        <v>50016028</v>
      </c>
      <c r="D356" s="31" t="s">
        <v>586</v>
      </c>
      <c r="E356" s="23" t="s">
        <v>18</v>
      </c>
      <c r="F356" s="23" t="s">
        <v>599</v>
      </c>
      <c r="G356" s="23" t="s">
        <v>25</v>
      </c>
      <c r="H356" s="23">
        <v>541</v>
      </c>
      <c r="I356" s="23">
        <v>2644</v>
      </c>
      <c r="J356" s="23"/>
      <c r="K356" s="23" t="s">
        <v>32</v>
      </c>
      <c r="L356" s="23" t="s">
        <v>130</v>
      </c>
      <c r="M356" s="30">
        <v>49015866</v>
      </c>
      <c r="N356" s="23">
        <v>49015867</v>
      </c>
      <c r="O356" s="23"/>
      <c r="P356" s="23"/>
      <c r="Q356" s="27" t="str">
        <f>IF(EQUIPOS_SEDE[[#This Row],[Concepto]]="❌ No Conforme",2,"")</f>
        <v/>
      </c>
      <c r="R356" s="27">
        <f>IF(EQUIPOS_SEDE[[#This Row],[SAP]]&gt;49000000,1,2)</f>
        <v>1</v>
      </c>
    </row>
    <row r="357" spans="1:18" x14ac:dyDescent="0.35">
      <c r="A357" s="29" t="str">
        <f>IFERROR(IF(EQUIPOS_SEDE[[#This Row],[Condición/Status]]=1,"✔","🚫"),"")</f>
        <v>✔</v>
      </c>
      <c r="B357" s="50">
        <v>44837</v>
      </c>
      <c r="C357" s="23">
        <v>50016028</v>
      </c>
      <c r="D357" s="31" t="s">
        <v>587</v>
      </c>
      <c r="E357" s="23" t="s">
        <v>18</v>
      </c>
      <c r="F357" s="23" t="s">
        <v>600</v>
      </c>
      <c r="G357" s="23" t="s">
        <v>25</v>
      </c>
      <c r="H357" s="23">
        <v>541</v>
      </c>
      <c r="I357" s="23">
        <v>2644</v>
      </c>
      <c r="J357" s="23"/>
      <c r="K357" s="23" t="s">
        <v>32</v>
      </c>
      <c r="L357" s="23" t="s">
        <v>130</v>
      </c>
      <c r="M357" s="30">
        <v>49015866</v>
      </c>
      <c r="N357" s="23">
        <v>49015867</v>
      </c>
      <c r="O357" s="23"/>
      <c r="P357" s="23"/>
      <c r="Q357" s="27" t="str">
        <f>IF(EQUIPOS_SEDE[[#This Row],[Concepto]]="❌ No Conforme",2,"")</f>
        <v/>
      </c>
      <c r="R357" s="27">
        <f>IF(EQUIPOS_SEDE[[#This Row],[SAP]]&gt;49000000,1,2)</f>
        <v>1</v>
      </c>
    </row>
    <row r="358" spans="1:18" x14ac:dyDescent="0.35">
      <c r="A358" s="29" t="str">
        <f>IFERROR(IF(EQUIPOS_SEDE[[#This Row],[Condición/Status]]=1,"✔","🚫"),"")</f>
        <v>✔</v>
      </c>
      <c r="B358" s="50">
        <v>44837</v>
      </c>
      <c r="C358" s="23">
        <v>50016028</v>
      </c>
      <c r="D358" s="31" t="s">
        <v>588</v>
      </c>
      <c r="E358" s="23" t="s">
        <v>18</v>
      </c>
      <c r="F358" s="23" t="s">
        <v>601</v>
      </c>
      <c r="G358" s="23" t="s">
        <v>25</v>
      </c>
      <c r="H358" s="23">
        <v>541</v>
      </c>
      <c r="I358" s="23">
        <v>2644</v>
      </c>
      <c r="J358" s="23"/>
      <c r="K358" s="23" t="s">
        <v>32</v>
      </c>
      <c r="L358" s="23" t="s">
        <v>130</v>
      </c>
      <c r="M358" s="30">
        <v>49015866</v>
      </c>
      <c r="N358" s="23">
        <v>49015867</v>
      </c>
      <c r="O358" s="23"/>
      <c r="P358" s="23"/>
      <c r="Q358" s="27" t="str">
        <f>IF(EQUIPOS_SEDE[[#This Row],[Concepto]]="❌ No Conforme",2,"")</f>
        <v/>
      </c>
      <c r="R358" s="27">
        <f>IF(EQUIPOS_SEDE[[#This Row],[SAP]]&gt;49000000,1,2)</f>
        <v>1</v>
      </c>
    </row>
    <row r="359" spans="1:18" x14ac:dyDescent="0.35">
      <c r="A359" s="29" t="str">
        <f>IFERROR(IF(EQUIPOS_SEDE[[#This Row],[Condición/Status]]=1,"✔","🚫"),"")</f>
        <v>✔</v>
      </c>
      <c r="B359" s="50">
        <v>44837</v>
      </c>
      <c r="C359" s="23">
        <v>50016028</v>
      </c>
      <c r="D359" s="31" t="s">
        <v>589</v>
      </c>
      <c r="E359" s="23" t="s">
        <v>18</v>
      </c>
      <c r="F359" s="23" t="s">
        <v>579</v>
      </c>
      <c r="G359" s="23" t="s">
        <v>25</v>
      </c>
      <c r="H359" s="23">
        <v>541</v>
      </c>
      <c r="I359" s="23">
        <v>2644</v>
      </c>
      <c r="J359" s="23"/>
      <c r="K359" s="23" t="s">
        <v>32</v>
      </c>
      <c r="L359" s="23" t="s">
        <v>130</v>
      </c>
      <c r="M359" s="30">
        <v>49015866</v>
      </c>
      <c r="N359" s="23">
        <v>49015867</v>
      </c>
      <c r="O359" s="23"/>
      <c r="P359" s="23"/>
      <c r="Q359" s="27" t="str">
        <f>IF(EQUIPOS_SEDE[[#This Row],[Concepto]]="❌ No Conforme",2,"")</f>
        <v/>
      </c>
      <c r="R359" s="27">
        <f>IF(EQUIPOS_SEDE[[#This Row],[SAP]]&gt;49000000,1,2)</f>
        <v>1</v>
      </c>
    </row>
    <row r="360" spans="1:18" x14ac:dyDescent="0.35">
      <c r="A360" s="29" t="str">
        <f>IFERROR(IF(EQUIPOS_SEDE[[#This Row],[Condición/Status]]=1,"✔","🚫"),"")</f>
        <v>✔</v>
      </c>
      <c r="B360" s="50">
        <v>44837</v>
      </c>
      <c r="C360" s="23">
        <v>50016207</v>
      </c>
      <c r="D360" s="31" t="s">
        <v>590</v>
      </c>
      <c r="E360" s="23" t="s">
        <v>18</v>
      </c>
      <c r="F360" s="23" t="s">
        <v>602</v>
      </c>
      <c r="G360" s="23" t="s">
        <v>25</v>
      </c>
      <c r="H360" s="23">
        <v>541</v>
      </c>
      <c r="I360" s="23">
        <v>2644</v>
      </c>
      <c r="J360" s="23"/>
      <c r="K360" s="23" t="s">
        <v>32</v>
      </c>
      <c r="L360" s="23" t="s">
        <v>130</v>
      </c>
      <c r="M360" s="30">
        <v>49015866</v>
      </c>
      <c r="N360" s="23">
        <v>49015867</v>
      </c>
      <c r="O360" s="23"/>
      <c r="P360" s="23"/>
      <c r="Q360" s="27" t="str">
        <f>IF(EQUIPOS_SEDE[[#This Row],[Concepto]]="❌ No Conforme",2,"")</f>
        <v/>
      </c>
      <c r="R360" s="27">
        <f>IF(EQUIPOS_SEDE[[#This Row],[SAP]]&gt;49000000,1,2)</f>
        <v>1</v>
      </c>
    </row>
    <row r="361" spans="1:18" x14ac:dyDescent="0.35">
      <c r="A361" s="38" t="str">
        <f>IFERROR(IF(EQUIPOS_SEDE[[#This Row],[Condición/Status]]=1,"✔","🚫"),"")</f>
        <v>✔</v>
      </c>
      <c r="B361" s="50">
        <v>44837</v>
      </c>
      <c r="C361" s="57">
        <v>50016028</v>
      </c>
      <c r="D361" s="58" t="s">
        <v>591</v>
      </c>
      <c r="E361" s="23" t="s">
        <v>18</v>
      </c>
      <c r="F361" s="59" t="s">
        <v>603</v>
      </c>
      <c r="G361" s="23" t="s">
        <v>25</v>
      </c>
      <c r="H361" s="23">
        <v>541</v>
      </c>
      <c r="I361" s="23">
        <v>2644</v>
      </c>
      <c r="J361" s="57"/>
      <c r="K361" s="23" t="s">
        <v>32</v>
      </c>
      <c r="L361" s="23" t="s">
        <v>130</v>
      </c>
      <c r="M361" s="30">
        <v>49015866</v>
      </c>
      <c r="N361" s="23">
        <v>49015867</v>
      </c>
      <c r="O361" s="57"/>
      <c r="P361" s="57"/>
      <c r="Q361" s="44" t="str">
        <f>IF(EQUIPOS_SEDE[[#This Row],[Concepto]]="❌ No Conforme",2,"")</f>
        <v/>
      </c>
      <c r="R361" s="44">
        <f>IF(EQUIPOS_SEDE[[#This Row],[SAP]]&gt;49000000,1,2)</f>
        <v>1</v>
      </c>
    </row>
    <row r="362" spans="1:18" x14ac:dyDescent="0.35">
      <c r="A362" s="29" t="str">
        <f>IFERROR(IF(EQUIPOS_SEDE[[#This Row],[Condición/Status]]=1,"✔","🚫"),"")</f>
        <v>✔</v>
      </c>
      <c r="B362" s="50">
        <v>44837</v>
      </c>
      <c r="C362" s="23">
        <v>50016419</v>
      </c>
      <c r="D362" s="31" t="s">
        <v>592</v>
      </c>
      <c r="E362" s="23" t="s">
        <v>18</v>
      </c>
      <c r="F362" s="23" t="s">
        <v>604</v>
      </c>
      <c r="G362" s="23" t="s">
        <v>25</v>
      </c>
      <c r="H362" s="23">
        <v>541</v>
      </c>
      <c r="I362" s="23">
        <v>2644</v>
      </c>
      <c r="J362" s="23"/>
      <c r="K362" s="23" t="s">
        <v>32</v>
      </c>
      <c r="L362" s="23" t="s">
        <v>130</v>
      </c>
      <c r="M362" s="30">
        <v>49015866</v>
      </c>
      <c r="N362" s="23">
        <v>49015867</v>
      </c>
      <c r="O362" s="23"/>
      <c r="P362" s="23"/>
      <c r="Q362" s="27" t="str">
        <f>IF(EQUIPOS_SEDE[[#This Row],[Concepto]]="❌ No Conforme",2,"")</f>
        <v/>
      </c>
      <c r="R362" s="27">
        <f>IF(EQUIPOS_SEDE[[#This Row],[SAP]]&gt;49000000,1,2)</f>
        <v>1</v>
      </c>
    </row>
    <row r="363" spans="1:18" x14ac:dyDescent="0.35">
      <c r="A363" s="29" t="str">
        <f>IFERROR(IF(EQUIPOS_SEDE[[#This Row],[Condición/Status]]=1,"✔","🚫"),"")</f>
        <v>✔</v>
      </c>
      <c r="B363" s="50">
        <v>44837</v>
      </c>
      <c r="C363" s="23">
        <v>50016419</v>
      </c>
      <c r="D363" s="31" t="s">
        <v>593</v>
      </c>
      <c r="E363" s="23" t="s">
        <v>18</v>
      </c>
      <c r="F363" s="23" t="s">
        <v>599</v>
      </c>
      <c r="G363" s="23" t="s">
        <v>25</v>
      </c>
      <c r="H363" s="23">
        <v>541</v>
      </c>
      <c r="I363" s="23">
        <v>2644</v>
      </c>
      <c r="J363" s="23"/>
      <c r="K363" s="23" t="s">
        <v>32</v>
      </c>
      <c r="L363" s="23" t="s">
        <v>130</v>
      </c>
      <c r="M363" s="30">
        <v>49015866</v>
      </c>
      <c r="N363" s="23">
        <v>49015867</v>
      </c>
      <c r="O363" s="23"/>
      <c r="P363" s="23"/>
      <c r="Q363" s="27" t="str">
        <f>IF(EQUIPOS_SEDE[[#This Row],[Concepto]]="❌ No Conforme",2,"")</f>
        <v/>
      </c>
      <c r="R363" s="27">
        <f>IF(EQUIPOS_SEDE[[#This Row],[SAP]]&gt;49000000,1,2)</f>
        <v>1</v>
      </c>
    </row>
    <row r="364" spans="1:18" x14ac:dyDescent="0.35">
      <c r="A364" s="29" t="str">
        <f>IFERROR(IF(EQUIPOS_SEDE[[#This Row],[Condición/Status]]=1,"✔","🚫"),"")</f>
        <v>✔</v>
      </c>
      <c r="B364" s="50">
        <v>44837</v>
      </c>
      <c r="C364" s="23">
        <v>50014719</v>
      </c>
      <c r="D364" s="31" t="s">
        <v>594</v>
      </c>
      <c r="E364" s="23" t="s">
        <v>18</v>
      </c>
      <c r="F364" s="23" t="s">
        <v>605</v>
      </c>
      <c r="G364" s="23" t="s">
        <v>25</v>
      </c>
      <c r="H364" s="23">
        <v>541</v>
      </c>
      <c r="I364" s="23">
        <v>2644</v>
      </c>
      <c r="J364" s="23"/>
      <c r="K364" s="23" t="s">
        <v>32</v>
      </c>
      <c r="L364" s="23" t="s">
        <v>130</v>
      </c>
      <c r="M364" s="30">
        <v>49015866</v>
      </c>
      <c r="N364" s="23">
        <v>49015867</v>
      </c>
      <c r="O364" s="23"/>
      <c r="P364" s="23"/>
      <c r="Q364" s="27" t="str">
        <f>IF(EQUIPOS_SEDE[[#This Row],[Concepto]]="❌ No Conforme",2,"")</f>
        <v/>
      </c>
      <c r="R364" s="27">
        <f>IF(EQUIPOS_SEDE[[#This Row],[SAP]]&gt;49000000,1,2)</f>
        <v>1</v>
      </c>
    </row>
    <row r="365" spans="1:18" x14ac:dyDescent="0.35">
      <c r="A365" s="29" t="str">
        <f>IFERROR(IF(EQUIPOS_SEDE[[#This Row],[Condición/Status]]=1,"✔","🚫"),"")</f>
        <v>✔</v>
      </c>
      <c r="B365" s="50">
        <v>44837</v>
      </c>
      <c r="C365" s="23">
        <v>50015444</v>
      </c>
      <c r="D365" s="31" t="s">
        <v>595</v>
      </c>
      <c r="E365" s="23" t="s">
        <v>18</v>
      </c>
      <c r="F365" s="23" t="s">
        <v>606</v>
      </c>
      <c r="G365" s="23" t="s">
        <v>25</v>
      </c>
      <c r="H365" s="23">
        <v>541</v>
      </c>
      <c r="I365" s="23">
        <v>2644</v>
      </c>
      <c r="J365" s="23"/>
      <c r="K365" s="23" t="s">
        <v>21</v>
      </c>
      <c r="L365" s="23" t="s">
        <v>130</v>
      </c>
      <c r="M365" s="30">
        <v>49015866</v>
      </c>
      <c r="N365" s="23">
        <v>49015867</v>
      </c>
      <c r="O365" s="23">
        <v>49015931</v>
      </c>
      <c r="P365" s="23"/>
      <c r="Q365" s="27">
        <f>IF(EQUIPOS_SEDE[[#This Row],[Concepto]]="❌ No Conforme",2,"")</f>
        <v>2</v>
      </c>
      <c r="R365" s="27">
        <f>IF(EQUIPOS_SEDE[[#This Row],[SAP]]&gt;49000000,1,2)</f>
        <v>1</v>
      </c>
    </row>
    <row r="366" spans="1:18" x14ac:dyDescent="0.35">
      <c r="A366" s="29" t="str">
        <f>IFERROR(IF(EQUIPOS_SEDE[[#This Row],[Condición/Status]]=1,"✔","🚫"),"")</f>
        <v>✔</v>
      </c>
      <c r="B366" s="50">
        <v>44837</v>
      </c>
      <c r="C366" s="23">
        <v>50014656</v>
      </c>
      <c r="D366" s="31">
        <v>353310072697127</v>
      </c>
      <c r="E366" s="23" t="s">
        <v>18</v>
      </c>
      <c r="F366" s="23" t="s">
        <v>598</v>
      </c>
      <c r="G366" s="23" t="s">
        <v>25</v>
      </c>
      <c r="H366" s="23">
        <v>541</v>
      </c>
      <c r="I366" s="23">
        <v>2644</v>
      </c>
      <c r="J366" s="23"/>
      <c r="K366" s="23" t="s">
        <v>21</v>
      </c>
      <c r="L366" s="23" t="s">
        <v>130</v>
      </c>
      <c r="M366" s="30">
        <v>49015866</v>
      </c>
      <c r="N366" s="23">
        <v>49015867</v>
      </c>
      <c r="O366" s="23">
        <v>49015931</v>
      </c>
      <c r="P366" s="23"/>
      <c r="Q366" s="27">
        <f>IF(EQUIPOS_SEDE[[#This Row],[Concepto]]="❌ No Conforme",2,"")</f>
        <v>2</v>
      </c>
      <c r="R366" s="27">
        <f>IF(EQUIPOS_SEDE[[#This Row],[SAP]]&gt;49000000,1,2)</f>
        <v>1</v>
      </c>
    </row>
    <row r="367" spans="1:18" x14ac:dyDescent="0.35">
      <c r="A367" s="29" t="str">
        <f>IFERROR(IF(EQUIPOS_SEDE[[#This Row],[Condición/Status]]=1,"✔","🚫"),"")</f>
        <v>✔</v>
      </c>
      <c r="B367" s="50">
        <v>44837</v>
      </c>
      <c r="C367" s="23">
        <v>50016028</v>
      </c>
      <c r="D367" s="31">
        <v>2591</v>
      </c>
      <c r="E367" s="23" t="s">
        <v>76</v>
      </c>
      <c r="F367" s="23" t="s">
        <v>607</v>
      </c>
      <c r="G367" s="23" t="s">
        <v>78</v>
      </c>
      <c r="H367" s="23">
        <v>541</v>
      </c>
      <c r="I367" s="23">
        <v>2643</v>
      </c>
      <c r="J367" s="23"/>
      <c r="K367" s="23" t="s">
        <v>21</v>
      </c>
      <c r="L367" s="23" t="s">
        <v>130</v>
      </c>
      <c r="M367" s="30">
        <v>49015868</v>
      </c>
      <c r="N367" s="23">
        <v>49015928</v>
      </c>
      <c r="O367" s="23"/>
      <c r="P367" s="23"/>
      <c r="Q367" s="27">
        <f>IF(EQUIPOS_SEDE[[#This Row],[Concepto]]="❌ No Conforme",2,"")</f>
        <v>2</v>
      </c>
      <c r="R367" s="27">
        <f>IF(EQUIPOS_SEDE[[#This Row],[SAP]]&gt;49000000,1,2)</f>
        <v>1</v>
      </c>
    </row>
    <row r="368" spans="1:18" x14ac:dyDescent="0.35">
      <c r="A368" s="29" t="str">
        <f>IFERROR(IF(EQUIPOS_SEDE[[#This Row],[Condición/Status]]=1,"✔","🚫"),"")</f>
        <v>✔</v>
      </c>
      <c r="B368" s="50">
        <v>44837</v>
      </c>
      <c r="C368" s="23">
        <v>50014721</v>
      </c>
      <c r="D368" s="23" t="s">
        <v>596</v>
      </c>
      <c r="E368" s="23" t="s">
        <v>76</v>
      </c>
      <c r="F368" s="23">
        <v>1171</v>
      </c>
      <c r="G368" s="23" t="s">
        <v>78</v>
      </c>
      <c r="H368" s="23">
        <v>201</v>
      </c>
      <c r="I368" s="23">
        <v>2643</v>
      </c>
      <c r="J368" s="23"/>
      <c r="K368" s="23" t="s">
        <v>21</v>
      </c>
      <c r="L368" s="23" t="s">
        <v>130</v>
      </c>
      <c r="M368" s="30">
        <v>49015870</v>
      </c>
      <c r="N368" s="23">
        <v>49015928</v>
      </c>
      <c r="O368" s="23"/>
      <c r="P368" s="23"/>
      <c r="Q368" s="27">
        <f>IF(EQUIPOS_SEDE[[#This Row],[Concepto]]="❌ No Conforme",2,"")</f>
        <v>2</v>
      </c>
      <c r="R368" s="27">
        <f>IF(EQUIPOS_SEDE[[#This Row],[SAP]]&gt;49000000,1,2)</f>
        <v>1</v>
      </c>
    </row>
    <row r="369" spans="1:18" x14ac:dyDescent="0.35">
      <c r="A369" s="29" t="str">
        <f>IFERROR(IF(EQUIPOS_SEDE[[#This Row],[Condición/Status]]=1,"✔","🚫"),"")</f>
        <v>✔</v>
      </c>
      <c r="B369" s="50">
        <v>44837</v>
      </c>
      <c r="C369" s="23">
        <v>50014719</v>
      </c>
      <c r="D369" s="31" t="s">
        <v>597</v>
      </c>
      <c r="E369" s="23" t="s">
        <v>76</v>
      </c>
      <c r="F369" s="23" t="s">
        <v>608</v>
      </c>
      <c r="G369" s="23" t="s">
        <v>78</v>
      </c>
      <c r="H369" s="23">
        <v>541</v>
      </c>
      <c r="I369" s="23">
        <v>2643</v>
      </c>
      <c r="J369" s="23"/>
      <c r="K369" s="23" t="s">
        <v>32</v>
      </c>
      <c r="L369" s="23" t="s">
        <v>130</v>
      </c>
      <c r="M369" s="30">
        <v>49015869</v>
      </c>
      <c r="N369" s="23">
        <v>49015959</v>
      </c>
      <c r="O369" s="23"/>
      <c r="P369" s="23"/>
      <c r="Q369" s="27" t="str">
        <f>IF(EQUIPOS_SEDE[[#This Row],[Concepto]]="❌ No Conforme",2,"")</f>
        <v/>
      </c>
      <c r="R369" s="27">
        <f>IF(EQUIPOS_SEDE[[#This Row],[SAP]]&gt;49000000,1,2)</f>
        <v>1</v>
      </c>
    </row>
    <row r="370" spans="1:18" x14ac:dyDescent="0.35">
      <c r="A370" s="29" t="str">
        <f>IFERROR(IF(EQUIPOS_SEDE[[#This Row],[Condición/Status]]=1,"✔","🚫"),"")</f>
        <v>✔</v>
      </c>
      <c r="B370" s="50">
        <v>44838</v>
      </c>
      <c r="C370" s="23">
        <v>50016207</v>
      </c>
      <c r="D370" s="31" t="s">
        <v>614</v>
      </c>
      <c r="E370" s="23" t="s">
        <v>18</v>
      </c>
      <c r="F370" s="23" t="s">
        <v>618</v>
      </c>
      <c r="G370" s="23" t="s">
        <v>25</v>
      </c>
      <c r="H370" s="23">
        <v>541</v>
      </c>
      <c r="I370" s="23">
        <v>2680</v>
      </c>
      <c r="J370" s="23"/>
      <c r="K370" s="23" t="s">
        <v>32</v>
      </c>
      <c r="L370" s="23" t="s">
        <v>130</v>
      </c>
      <c r="M370" s="30">
        <v>49015947</v>
      </c>
      <c r="N370" s="23">
        <v>49015959</v>
      </c>
      <c r="O370" s="23"/>
      <c r="P370" s="23"/>
      <c r="Q370" s="27" t="str">
        <f>IF(EQUIPOS_SEDE[[#This Row],[Concepto]]="❌ No Conforme",2,"")</f>
        <v/>
      </c>
      <c r="R370" s="27">
        <f>IF(EQUIPOS_SEDE[[#This Row],[SAP]]&gt;49000000,1,2)</f>
        <v>1</v>
      </c>
    </row>
    <row r="371" spans="1:18" x14ac:dyDescent="0.35">
      <c r="A371" s="29" t="str">
        <f>IFERROR(IF(EQUIPOS_SEDE[[#This Row],[Condición/Status]]=1,"✔","🚫"),"")</f>
        <v>✔</v>
      </c>
      <c r="B371" s="50">
        <v>44838</v>
      </c>
      <c r="C371" s="23">
        <v>50014995</v>
      </c>
      <c r="D371" s="31" t="s">
        <v>609</v>
      </c>
      <c r="E371" s="23" t="s">
        <v>18</v>
      </c>
      <c r="F371" s="23" t="s">
        <v>619</v>
      </c>
      <c r="G371" s="23" t="s">
        <v>25</v>
      </c>
      <c r="H371" s="23">
        <v>541</v>
      </c>
      <c r="I371" s="23">
        <v>2680</v>
      </c>
      <c r="J371" s="23"/>
      <c r="K371" s="23" t="s">
        <v>32</v>
      </c>
      <c r="L371" s="23" t="s">
        <v>130</v>
      </c>
      <c r="M371" s="30">
        <v>49015952</v>
      </c>
      <c r="N371" s="23">
        <v>49015959</v>
      </c>
      <c r="O371" s="23"/>
      <c r="P371" s="23"/>
      <c r="Q371" s="27" t="str">
        <f>IF(EQUIPOS_SEDE[[#This Row],[Concepto]]="❌ No Conforme",2,"")</f>
        <v/>
      </c>
      <c r="R371" s="27">
        <f>IF(EQUIPOS_SEDE[[#This Row],[SAP]]&gt;49000000,1,2)</f>
        <v>1</v>
      </c>
    </row>
    <row r="372" spans="1:18" x14ac:dyDescent="0.35">
      <c r="A372" s="29" t="str">
        <f>IFERROR(IF(EQUIPOS_SEDE[[#This Row],[Condición/Status]]=1,"✔","🚫"),"")</f>
        <v>✔</v>
      </c>
      <c r="B372" s="50">
        <v>44838</v>
      </c>
      <c r="C372" s="23">
        <v>50016028</v>
      </c>
      <c r="D372" s="31" t="s">
        <v>610</v>
      </c>
      <c r="E372" s="23" t="s">
        <v>18</v>
      </c>
      <c r="F372" s="23" t="s">
        <v>620</v>
      </c>
      <c r="G372" s="23" t="s">
        <v>25</v>
      </c>
      <c r="H372" s="23">
        <v>541</v>
      </c>
      <c r="I372" s="23">
        <v>2680</v>
      </c>
      <c r="J372" s="23"/>
      <c r="K372" s="23" t="s">
        <v>32</v>
      </c>
      <c r="L372" s="23" t="s">
        <v>130</v>
      </c>
      <c r="M372" s="30">
        <v>49015952</v>
      </c>
      <c r="N372" s="23">
        <v>49015959</v>
      </c>
      <c r="O372" s="23"/>
      <c r="P372" s="23"/>
      <c r="Q372" s="27" t="str">
        <f>IF(EQUIPOS_SEDE[[#This Row],[Concepto]]="❌ No Conforme",2,"")</f>
        <v/>
      </c>
      <c r="R372" s="27">
        <f>IF(EQUIPOS_SEDE[[#This Row],[SAP]]&gt;49000000,1,2)</f>
        <v>1</v>
      </c>
    </row>
    <row r="373" spans="1:18" x14ac:dyDescent="0.35">
      <c r="A373" s="29" t="str">
        <f>IFERROR(IF(EQUIPOS_SEDE[[#This Row],[Condición/Status]]=1,"✔","🚫"),"")</f>
        <v>✔</v>
      </c>
      <c r="B373" s="50">
        <v>44838</v>
      </c>
      <c r="C373" s="23">
        <v>50016207</v>
      </c>
      <c r="D373" s="31" t="s">
        <v>611</v>
      </c>
      <c r="E373" s="23" t="s">
        <v>18</v>
      </c>
      <c r="F373" s="23" t="s">
        <v>621</v>
      </c>
      <c r="G373" s="23" t="s">
        <v>25</v>
      </c>
      <c r="H373" s="23">
        <v>541</v>
      </c>
      <c r="I373" s="23">
        <v>2680</v>
      </c>
      <c r="J373" s="23"/>
      <c r="K373" s="23" t="s">
        <v>32</v>
      </c>
      <c r="L373" s="23" t="s">
        <v>130</v>
      </c>
      <c r="M373" s="30">
        <v>49015952</v>
      </c>
      <c r="N373" s="23">
        <v>49015959</v>
      </c>
      <c r="O373" s="23"/>
      <c r="P373" s="23"/>
      <c r="Q373" s="27" t="str">
        <f>IF(EQUIPOS_SEDE[[#This Row],[Concepto]]="❌ No Conforme",2,"")</f>
        <v/>
      </c>
      <c r="R373" s="27">
        <f>IF(EQUIPOS_SEDE[[#This Row],[SAP]]&gt;49000000,1,2)</f>
        <v>1</v>
      </c>
    </row>
    <row r="374" spans="1:18" x14ac:dyDescent="0.35">
      <c r="A374" s="29" t="str">
        <f>IFERROR(IF(EQUIPOS_SEDE[[#This Row],[Condición/Status]]=1,"✔","🚫"),"")</f>
        <v>✔</v>
      </c>
      <c r="B374" s="50">
        <v>44838</v>
      </c>
      <c r="C374" s="23">
        <v>50016207</v>
      </c>
      <c r="D374" s="31" t="s">
        <v>612</v>
      </c>
      <c r="E374" s="23" t="s">
        <v>18</v>
      </c>
      <c r="F374" s="23" t="s">
        <v>622</v>
      </c>
      <c r="G374" s="23" t="s">
        <v>25</v>
      </c>
      <c r="H374" s="23">
        <v>541</v>
      </c>
      <c r="I374" s="23">
        <v>2680</v>
      </c>
      <c r="J374" s="23"/>
      <c r="K374" s="23" t="s">
        <v>32</v>
      </c>
      <c r="L374" s="23" t="s">
        <v>130</v>
      </c>
      <c r="M374" s="30">
        <v>49015952</v>
      </c>
      <c r="N374" s="23">
        <v>49015959</v>
      </c>
      <c r="O374" s="23"/>
      <c r="P374" s="23"/>
      <c r="Q374" s="27" t="str">
        <f>IF(EQUIPOS_SEDE[[#This Row],[Concepto]]="❌ No Conforme",2,"")</f>
        <v/>
      </c>
      <c r="R374" s="27">
        <f>IF(EQUIPOS_SEDE[[#This Row],[SAP]]&gt;49000000,1,2)</f>
        <v>1</v>
      </c>
    </row>
    <row r="375" spans="1:18" x14ac:dyDescent="0.35">
      <c r="A375" s="29" t="str">
        <f>IFERROR(IF(EQUIPOS_SEDE[[#This Row],[Condición/Status]]=1,"✔","🚫"),"")</f>
        <v>✔</v>
      </c>
      <c r="B375" s="50">
        <v>44838</v>
      </c>
      <c r="C375" s="23">
        <v>50016028</v>
      </c>
      <c r="D375" s="31" t="s">
        <v>613</v>
      </c>
      <c r="E375" s="23" t="s">
        <v>18</v>
      </c>
      <c r="F375" s="23" t="s">
        <v>623</v>
      </c>
      <c r="G375" s="23" t="s">
        <v>25</v>
      </c>
      <c r="H375" s="23">
        <v>541</v>
      </c>
      <c r="I375" s="23">
        <v>2680</v>
      </c>
      <c r="J375" s="23"/>
      <c r="K375" s="23" t="s">
        <v>32</v>
      </c>
      <c r="L375" s="23" t="s">
        <v>130</v>
      </c>
      <c r="M375" s="30">
        <v>49015952</v>
      </c>
      <c r="N375" s="23">
        <v>49015959</v>
      </c>
      <c r="O375" s="23"/>
      <c r="P375" s="23"/>
      <c r="Q375" s="27" t="str">
        <f>IF(EQUIPOS_SEDE[[#This Row],[Concepto]]="❌ No Conforme",2,"")</f>
        <v/>
      </c>
      <c r="R375" s="27">
        <f>IF(EQUIPOS_SEDE[[#This Row],[SAP]]&gt;49000000,1,2)</f>
        <v>1</v>
      </c>
    </row>
    <row r="376" spans="1:18" x14ac:dyDescent="0.35">
      <c r="A376" s="29" t="str">
        <f>IFERROR(IF(EQUIPOS_SEDE[[#This Row],[Condición/Status]]=1,"✔","🚫"),"")</f>
        <v>✔</v>
      </c>
      <c r="B376" s="50">
        <v>44838</v>
      </c>
      <c r="C376" s="23">
        <v>50014995</v>
      </c>
      <c r="D376" s="31" t="s">
        <v>615</v>
      </c>
      <c r="E376" s="23" t="s">
        <v>18</v>
      </c>
      <c r="F376" s="23" t="s">
        <v>624</v>
      </c>
      <c r="G376" s="23" t="s">
        <v>25</v>
      </c>
      <c r="H376" s="23">
        <v>541</v>
      </c>
      <c r="I376" s="23">
        <v>2680</v>
      </c>
      <c r="J376" s="23"/>
      <c r="K376" s="23" t="s">
        <v>32</v>
      </c>
      <c r="L376" s="23" t="s">
        <v>130</v>
      </c>
      <c r="M376" s="30">
        <v>49015952</v>
      </c>
      <c r="N376" s="23">
        <v>49015959</v>
      </c>
      <c r="O376" s="23"/>
      <c r="P376" s="23"/>
      <c r="Q376" s="27" t="str">
        <f>IF(EQUIPOS_SEDE[[#This Row],[Concepto]]="❌ No Conforme",2,"")</f>
        <v/>
      </c>
      <c r="R376" s="27">
        <f>IF(EQUIPOS_SEDE[[#This Row],[SAP]]&gt;49000000,1,2)</f>
        <v>1</v>
      </c>
    </row>
    <row r="377" spans="1:18" x14ac:dyDescent="0.35">
      <c r="A377" s="29" t="str">
        <f>IFERROR(IF(EQUIPOS_SEDE[[#This Row],[Condición/Status]]=1,"✔","🚫"),"")</f>
        <v>✔</v>
      </c>
      <c r="B377" s="50">
        <v>44838</v>
      </c>
      <c r="C377" s="23">
        <v>50014719</v>
      </c>
      <c r="D377" s="31" t="s">
        <v>616</v>
      </c>
      <c r="E377" s="23" t="s">
        <v>18</v>
      </c>
      <c r="F377" s="23" t="s">
        <v>625</v>
      </c>
      <c r="G377" s="23" t="s">
        <v>25</v>
      </c>
      <c r="H377" s="23">
        <v>541</v>
      </c>
      <c r="I377" s="23">
        <v>2680</v>
      </c>
      <c r="J377" s="23"/>
      <c r="K377" s="23" t="s">
        <v>32</v>
      </c>
      <c r="L377" s="23" t="s">
        <v>130</v>
      </c>
      <c r="M377" s="30">
        <v>49015952</v>
      </c>
      <c r="N377" s="23">
        <v>49015959</v>
      </c>
      <c r="O377" s="23"/>
      <c r="P377" s="23"/>
      <c r="Q377" s="27" t="str">
        <f>IF(EQUIPOS_SEDE[[#This Row],[Concepto]]="❌ No Conforme",2,"")</f>
        <v/>
      </c>
      <c r="R377" s="27">
        <f>IF(EQUIPOS_SEDE[[#This Row],[SAP]]&gt;49000000,1,2)</f>
        <v>1</v>
      </c>
    </row>
    <row r="378" spans="1:18" x14ac:dyDescent="0.35">
      <c r="A378" s="29" t="str">
        <f>IFERROR(IF(EQUIPOS_SEDE[[#This Row],[Condición/Status]]=1,"✔","🚫"),"")</f>
        <v>✔</v>
      </c>
      <c r="B378" s="50">
        <v>44838</v>
      </c>
      <c r="C378" s="23">
        <v>50014721</v>
      </c>
      <c r="D378" s="31" t="s">
        <v>617</v>
      </c>
      <c r="E378" s="23" t="s">
        <v>18</v>
      </c>
      <c r="F378" s="23" t="s">
        <v>626</v>
      </c>
      <c r="G378" s="23" t="s">
        <v>25</v>
      </c>
      <c r="H378" s="23">
        <v>541</v>
      </c>
      <c r="I378" s="23">
        <v>2680</v>
      </c>
      <c r="J378" s="23"/>
      <c r="K378" s="23" t="s">
        <v>32</v>
      </c>
      <c r="L378" s="23" t="s">
        <v>130</v>
      </c>
      <c r="M378" s="30">
        <v>49015952</v>
      </c>
      <c r="N378" s="23">
        <v>49015959</v>
      </c>
      <c r="O378" s="23"/>
      <c r="P378" s="23"/>
      <c r="Q378" s="27" t="str">
        <f>IF(EQUIPOS_SEDE[[#This Row],[Concepto]]="❌ No Conforme",2,"")</f>
        <v/>
      </c>
      <c r="R378" s="27">
        <f>IF(EQUIPOS_SEDE[[#This Row],[SAP]]&gt;49000000,1,2)</f>
        <v>1</v>
      </c>
    </row>
    <row r="379" spans="1:18" x14ac:dyDescent="0.35">
      <c r="A379" s="29" t="str">
        <f>IFERROR(IF(EQUIPOS_SEDE[[#This Row],[Condición/Status]]=1,"✔","🚫"),"")</f>
        <v>✔</v>
      </c>
      <c r="B379" s="50">
        <v>44838</v>
      </c>
      <c r="C379" s="23">
        <v>50015507</v>
      </c>
      <c r="D379" s="31">
        <v>356760087741087</v>
      </c>
      <c r="E379" s="23" t="s">
        <v>18</v>
      </c>
      <c r="F379" s="23" t="s">
        <v>627</v>
      </c>
      <c r="G379" s="23" t="s">
        <v>25</v>
      </c>
      <c r="H379" s="23">
        <v>541</v>
      </c>
      <c r="I379" s="23">
        <v>2680</v>
      </c>
      <c r="J379" s="23"/>
      <c r="K379" s="23" t="s">
        <v>32</v>
      </c>
      <c r="L379" s="23" t="s">
        <v>130</v>
      </c>
      <c r="M379" s="30">
        <v>49015952</v>
      </c>
      <c r="N379" s="23">
        <v>49015959</v>
      </c>
      <c r="O379" s="23"/>
      <c r="P379" s="23"/>
      <c r="Q379" s="27" t="str">
        <f>IF(EQUIPOS_SEDE[[#This Row],[Concepto]]="❌ No Conforme",2,"")</f>
        <v/>
      </c>
      <c r="R379" s="27">
        <f>IF(EQUIPOS_SEDE[[#This Row],[SAP]]&gt;49000000,1,2)</f>
        <v>1</v>
      </c>
    </row>
    <row r="380" spans="1:18" x14ac:dyDescent="0.35">
      <c r="A380" s="29" t="str">
        <f>IFERROR(IF(EQUIPOS_SEDE[[#This Row],[Condición/Status]]=1,"✔","🚫"),"")</f>
        <v>✔</v>
      </c>
      <c r="B380" s="50">
        <v>44838</v>
      </c>
      <c r="C380" s="23">
        <v>50016207</v>
      </c>
      <c r="D380" s="31">
        <v>2788</v>
      </c>
      <c r="E380" s="23" t="s">
        <v>76</v>
      </c>
      <c r="F380" s="23" t="s">
        <v>219</v>
      </c>
      <c r="G380" s="23" t="s">
        <v>78</v>
      </c>
      <c r="H380" s="23">
        <v>541</v>
      </c>
      <c r="I380" s="23">
        <v>2681</v>
      </c>
      <c r="J380" s="23"/>
      <c r="K380" s="23" t="s">
        <v>32</v>
      </c>
      <c r="L380" s="23" t="s">
        <v>130</v>
      </c>
      <c r="M380" s="30">
        <v>49015953</v>
      </c>
      <c r="N380" s="23"/>
      <c r="O380" s="23"/>
      <c r="P380" s="23"/>
      <c r="Q380" s="27" t="str">
        <f>IF(EQUIPOS_SEDE[[#This Row],[Concepto]]="❌ No Conforme",2,"")</f>
        <v/>
      </c>
      <c r="R380" s="27">
        <f>IF(EQUIPOS_SEDE[[#This Row],[SAP]]&gt;49000000,1,2)</f>
        <v>1</v>
      </c>
    </row>
    <row r="381" spans="1:18" x14ac:dyDescent="0.35">
      <c r="A381" s="29" t="str">
        <f>IFERROR(IF(EQUIPOS_SEDE[[#This Row],[Condición/Status]]=1,"✔","🚫"),"")</f>
        <v>✔</v>
      </c>
      <c r="B381" s="50">
        <v>44838</v>
      </c>
      <c r="C381" s="23">
        <v>50016834</v>
      </c>
      <c r="D381" s="31">
        <v>3417</v>
      </c>
      <c r="E381" s="23" t="s">
        <v>76</v>
      </c>
      <c r="F381" s="23" t="s">
        <v>628</v>
      </c>
      <c r="G381" s="23" t="s">
        <v>78</v>
      </c>
      <c r="H381" s="23">
        <v>541</v>
      </c>
      <c r="I381" s="23">
        <v>2681</v>
      </c>
      <c r="J381" s="23"/>
      <c r="K381" s="23" t="s">
        <v>32</v>
      </c>
      <c r="L381" s="23" t="s">
        <v>130</v>
      </c>
      <c r="M381" s="30">
        <v>49015955</v>
      </c>
      <c r="N381" s="23"/>
      <c r="O381" s="23"/>
      <c r="P381" s="23"/>
      <c r="Q381" s="27" t="str">
        <f>IF(EQUIPOS_SEDE[[#This Row],[Concepto]]="❌ No Conforme",2,"")</f>
        <v/>
      </c>
      <c r="R381" s="27">
        <f>IF(EQUIPOS_SEDE[[#This Row],[SAP]]&gt;49000000,1,2)</f>
        <v>1</v>
      </c>
    </row>
    <row r="382" spans="1:18" x14ac:dyDescent="0.35">
      <c r="A382" s="29" t="str">
        <f>IFERROR(IF(EQUIPOS_SEDE[[#This Row],[Condición/Status]]=1,"✔","🚫"),"")</f>
        <v>🚫</v>
      </c>
      <c r="B382" s="50">
        <v>44839</v>
      </c>
      <c r="C382" s="23">
        <v>50012200</v>
      </c>
      <c r="D382" s="31" t="s">
        <v>629</v>
      </c>
      <c r="E382" s="23" t="s">
        <v>18</v>
      </c>
      <c r="F382" s="23" t="s">
        <v>633</v>
      </c>
      <c r="G382" s="23" t="s">
        <v>202</v>
      </c>
      <c r="H382" s="23">
        <v>541</v>
      </c>
      <c r="I382" s="23"/>
      <c r="J382" s="31" t="s">
        <v>629</v>
      </c>
      <c r="K382" s="23"/>
      <c r="L382" s="23"/>
      <c r="M382" s="30"/>
      <c r="N382" s="23"/>
      <c r="O382" s="23"/>
      <c r="P382" s="23"/>
      <c r="Q382" s="27" t="str">
        <f>IF(EQUIPOS_SEDE[[#This Row],[Concepto]]="❌ No Conforme",2,"")</f>
        <v/>
      </c>
      <c r="R382" s="27">
        <f>IF(EQUIPOS_SEDE[[#This Row],[SAP]]&gt;49000000,1,2)</f>
        <v>2</v>
      </c>
    </row>
    <row r="383" spans="1:18" x14ac:dyDescent="0.35">
      <c r="A383" s="29" t="str">
        <f>IFERROR(IF(EQUIPOS_SEDE[[#This Row],[Condición/Status]]=1,"✔","🚫"),"")</f>
        <v>🚫</v>
      </c>
      <c r="B383" s="50">
        <v>44839</v>
      </c>
      <c r="C383" s="23"/>
      <c r="D383" s="31"/>
      <c r="E383" s="23" t="s">
        <v>18</v>
      </c>
      <c r="F383" s="23"/>
      <c r="G383" s="23"/>
      <c r="H383" s="23"/>
      <c r="I383" s="23"/>
      <c r="J383" s="23" t="s">
        <v>630</v>
      </c>
      <c r="K383" s="23"/>
      <c r="L383" s="23"/>
      <c r="M383" s="30"/>
      <c r="N383" s="23"/>
      <c r="O383" s="23"/>
      <c r="P383" s="23"/>
      <c r="Q383" s="27" t="str">
        <f>IF(EQUIPOS_SEDE[[#This Row],[Concepto]]="❌ No Conforme",2,"")</f>
        <v/>
      </c>
      <c r="R383" s="27">
        <f>IF(EQUIPOS_SEDE[[#This Row],[SAP]]&gt;49000000,1,2)</f>
        <v>2</v>
      </c>
    </row>
    <row r="384" spans="1:18" x14ac:dyDescent="0.35">
      <c r="A384" s="29" t="str">
        <f>IFERROR(IF(EQUIPOS_SEDE[[#This Row],[Condición/Status]]=1,"✔","🚫"),"")</f>
        <v>✔</v>
      </c>
      <c r="B384" s="50">
        <v>44845</v>
      </c>
      <c r="C384" s="23">
        <v>50014995</v>
      </c>
      <c r="D384" s="31" t="s">
        <v>492</v>
      </c>
      <c r="E384" s="23" t="s">
        <v>18</v>
      </c>
      <c r="F384" s="23" t="s">
        <v>580</v>
      </c>
      <c r="G384" s="23" t="s">
        <v>20</v>
      </c>
      <c r="H384" s="23">
        <v>541</v>
      </c>
      <c r="I384" s="23">
        <v>2713</v>
      </c>
      <c r="J384" s="23"/>
      <c r="K384" s="23" t="s">
        <v>21</v>
      </c>
      <c r="L384" s="23"/>
      <c r="M384" s="30">
        <v>49016396</v>
      </c>
      <c r="N384" s="23"/>
      <c r="O384" s="23">
        <v>49016399</v>
      </c>
      <c r="P384" s="23"/>
      <c r="Q384" s="27">
        <f>IF(EQUIPOS_SEDE[[#This Row],[Concepto]]="❌ No Conforme",2,"")</f>
        <v>2</v>
      </c>
      <c r="R384" s="27">
        <f>IF(EQUIPOS_SEDE[[#This Row],[SAP]]&gt;49000000,1,2)</f>
        <v>1</v>
      </c>
    </row>
    <row r="385" spans="1:18" x14ac:dyDescent="0.35">
      <c r="A385" s="29" t="str">
        <f>IFERROR(IF(EQUIPOS_SEDE[[#This Row],[Condición/Status]]=1,"✔","🚫"),"")</f>
        <v>✔</v>
      </c>
      <c r="B385" s="50">
        <v>44845</v>
      </c>
      <c r="C385" s="23">
        <v>50016027</v>
      </c>
      <c r="D385" s="31" t="s">
        <v>631</v>
      </c>
      <c r="E385" s="23" t="s">
        <v>18</v>
      </c>
      <c r="F385" s="23" t="s">
        <v>634</v>
      </c>
      <c r="G385" s="23" t="s">
        <v>25</v>
      </c>
      <c r="H385" s="23">
        <v>541</v>
      </c>
      <c r="I385" s="23">
        <v>2713</v>
      </c>
      <c r="J385" s="23"/>
      <c r="K385" s="23" t="s">
        <v>21</v>
      </c>
      <c r="L385" s="23"/>
      <c r="M385" s="30">
        <v>49016396</v>
      </c>
      <c r="N385" s="23">
        <v>49016397</v>
      </c>
      <c r="O385" s="23">
        <v>49016399</v>
      </c>
      <c r="P385" s="23"/>
      <c r="Q385" s="27">
        <f>IF(EQUIPOS_SEDE[[#This Row],[Concepto]]="❌ No Conforme",2,"")</f>
        <v>2</v>
      </c>
      <c r="R385" s="27">
        <f>IF(EQUIPOS_SEDE[[#This Row],[SAP]]&gt;49000000,1,2)</f>
        <v>1</v>
      </c>
    </row>
    <row r="386" spans="1:18" x14ac:dyDescent="0.35">
      <c r="A386" s="29" t="str">
        <f>IFERROR(IF(EQUIPOS_SEDE[[#This Row],[Condición/Status]]=1,"✔","🚫"),"")</f>
        <v>✔</v>
      </c>
      <c r="B386" s="50">
        <v>44845</v>
      </c>
      <c r="C386" s="23">
        <v>50015518</v>
      </c>
      <c r="D386" s="31">
        <v>352993093217339</v>
      </c>
      <c r="E386" s="23" t="s">
        <v>18</v>
      </c>
      <c r="F386" s="23" t="s">
        <v>635</v>
      </c>
      <c r="G386" s="23" t="s">
        <v>25</v>
      </c>
      <c r="H386" s="23">
        <v>541</v>
      </c>
      <c r="I386" s="23">
        <v>2694</v>
      </c>
      <c r="J386" s="23" t="s">
        <v>0</v>
      </c>
      <c r="K386" s="23" t="s">
        <v>21</v>
      </c>
      <c r="L386" s="23"/>
      <c r="M386" s="30">
        <v>49016396</v>
      </c>
      <c r="N386" s="23">
        <v>49016397</v>
      </c>
      <c r="O386" s="23">
        <v>49016399</v>
      </c>
      <c r="P386" s="23"/>
      <c r="Q386" s="27">
        <f>IF(EQUIPOS_SEDE[[#This Row],[Concepto]]="❌ No Conforme",2,"")</f>
        <v>2</v>
      </c>
      <c r="R386" s="27">
        <f>IF(EQUIPOS_SEDE[[#This Row],[SAP]]&gt;49000000,1,2)</f>
        <v>1</v>
      </c>
    </row>
    <row r="387" spans="1:18" x14ac:dyDescent="0.35">
      <c r="A387" s="29" t="str">
        <f>IFERROR(IF(EQUIPOS_SEDE[[#This Row],[Condición/Status]]=1,"✔","🚫"),"")</f>
        <v>✔</v>
      </c>
      <c r="B387" s="50">
        <v>44845</v>
      </c>
      <c r="C387" s="23">
        <v>50014656</v>
      </c>
      <c r="D387" s="31">
        <v>353310072875731</v>
      </c>
      <c r="E387" s="23" t="s">
        <v>18</v>
      </c>
      <c r="F387" s="23" t="s">
        <v>636</v>
      </c>
      <c r="G387" s="23" t="s">
        <v>25</v>
      </c>
      <c r="H387" s="23">
        <v>541</v>
      </c>
      <c r="I387" s="23">
        <v>2672</v>
      </c>
      <c r="J387" s="23"/>
      <c r="K387" s="23" t="s">
        <v>21</v>
      </c>
      <c r="L387" s="23"/>
      <c r="M387" s="30">
        <v>49016396</v>
      </c>
      <c r="N387" s="23">
        <v>49016397</v>
      </c>
      <c r="O387" s="23">
        <v>49016399</v>
      </c>
      <c r="P387" s="23"/>
      <c r="Q387" s="27">
        <f>IF(EQUIPOS_SEDE[[#This Row],[Concepto]]="❌ No Conforme",2,"")</f>
        <v>2</v>
      </c>
      <c r="R387" s="27">
        <f>IF(EQUIPOS_SEDE[[#This Row],[SAP]]&gt;49000000,1,2)</f>
        <v>1</v>
      </c>
    </row>
    <row r="388" spans="1:18" x14ac:dyDescent="0.35">
      <c r="A388" s="29" t="str">
        <f>IFERROR(IF(EQUIPOS_SEDE[[#This Row],[Condición/Status]]=1,"✔","🚫"),"")</f>
        <v>✔</v>
      </c>
      <c r="B388" s="50">
        <v>44845</v>
      </c>
      <c r="C388" s="23">
        <v>50015038</v>
      </c>
      <c r="D388" s="31">
        <v>355019078647436</v>
      </c>
      <c r="E388" s="23" t="s">
        <v>18</v>
      </c>
      <c r="F388" s="23" t="s">
        <v>637</v>
      </c>
      <c r="G388" s="23" t="s">
        <v>25</v>
      </c>
      <c r="H388" s="23">
        <v>541</v>
      </c>
      <c r="I388" s="23">
        <v>2623</v>
      </c>
      <c r="J388" s="31">
        <v>357014077048767</v>
      </c>
      <c r="K388" s="23" t="s">
        <v>21</v>
      </c>
      <c r="L388" s="23" t="s">
        <v>632</v>
      </c>
      <c r="M388" s="30">
        <v>49016396</v>
      </c>
      <c r="N388" s="23">
        <v>49016397</v>
      </c>
      <c r="O388" s="23">
        <v>49016399</v>
      </c>
      <c r="P388" s="23"/>
      <c r="Q388" s="27">
        <f>IF(EQUIPOS_SEDE[[#This Row],[Concepto]]="❌ No Conforme",2,"")</f>
        <v>2</v>
      </c>
      <c r="R388" s="27">
        <f>IF(EQUIPOS_SEDE[[#This Row],[SAP]]&gt;49000000,1,2)</f>
        <v>1</v>
      </c>
    </row>
    <row r="389" spans="1:18" x14ac:dyDescent="0.35">
      <c r="A389" s="29" t="str">
        <f>IFERROR(IF(EQUIPOS_SEDE[[#This Row],[Condición/Status]]=1,"✔","🚫"),"")</f>
        <v>✔</v>
      </c>
      <c r="B389" s="50">
        <v>44845</v>
      </c>
      <c r="C389" s="23">
        <v>50015038</v>
      </c>
      <c r="D389" s="31">
        <v>356004065720577</v>
      </c>
      <c r="E389" s="23" t="s">
        <v>18</v>
      </c>
      <c r="F389" s="23" t="s">
        <v>637</v>
      </c>
      <c r="G389" s="23" t="s">
        <v>25</v>
      </c>
      <c r="H389" s="23">
        <v>541</v>
      </c>
      <c r="I389" s="23">
        <v>2623</v>
      </c>
      <c r="J389" s="31">
        <v>357014079847018</v>
      </c>
      <c r="K389" s="23" t="s">
        <v>21</v>
      </c>
      <c r="L389" s="23" t="s">
        <v>632</v>
      </c>
      <c r="M389" s="30">
        <v>49016396</v>
      </c>
      <c r="N389" s="23">
        <v>49016397</v>
      </c>
      <c r="O389" s="23">
        <v>49016399</v>
      </c>
      <c r="P389" s="23"/>
      <c r="Q389" s="27">
        <f>IF(EQUIPOS_SEDE[[#This Row],[Concepto]]="❌ No Conforme",2,"")</f>
        <v>2</v>
      </c>
      <c r="R389" s="27">
        <f>IF(EQUIPOS_SEDE[[#This Row],[SAP]]&gt;49000000,1,2)</f>
        <v>1</v>
      </c>
    </row>
    <row r="390" spans="1:18" x14ac:dyDescent="0.35">
      <c r="A390" s="29" t="str">
        <f>IFERROR(IF(EQUIPOS_SEDE[[#This Row],[Condición/Status]]=1,"✔","🚫"),"")</f>
        <v>✔</v>
      </c>
      <c r="B390" s="50">
        <v>44845</v>
      </c>
      <c r="C390" s="23">
        <v>50015444</v>
      </c>
      <c r="D390" s="31">
        <v>2343</v>
      </c>
      <c r="E390" s="23" t="s">
        <v>76</v>
      </c>
      <c r="F390" s="23" t="s">
        <v>638</v>
      </c>
      <c r="G390" s="23" t="s">
        <v>78</v>
      </c>
      <c r="H390" s="23">
        <v>541</v>
      </c>
      <c r="I390" s="23">
        <v>2714</v>
      </c>
      <c r="J390" s="23"/>
      <c r="K390" s="23" t="s">
        <v>21</v>
      </c>
      <c r="L390" s="23"/>
      <c r="M390" s="30">
        <v>49016410</v>
      </c>
      <c r="N390" s="23"/>
      <c r="O390" s="23"/>
      <c r="P390" s="23"/>
      <c r="Q390" s="27">
        <f>IF(EQUIPOS_SEDE[[#This Row],[Concepto]]="❌ No Conforme",2,"")</f>
        <v>2</v>
      </c>
      <c r="R390" s="27">
        <f>IF(EQUIPOS_SEDE[[#This Row],[SAP]]&gt;49000000,1,2)</f>
        <v>1</v>
      </c>
    </row>
    <row r="391" spans="1:18" x14ac:dyDescent="0.35">
      <c r="A391" s="29" t="str">
        <f>IFERROR(IF(EQUIPOS_SEDE[[#This Row],[Condición/Status]]=1,"✔","🚫"),"")</f>
        <v>✔</v>
      </c>
      <c r="B391" s="50">
        <v>44845</v>
      </c>
      <c r="C391" s="23">
        <v>50016028</v>
      </c>
      <c r="D391" s="31">
        <v>2592</v>
      </c>
      <c r="E391" s="23" t="s">
        <v>76</v>
      </c>
      <c r="F391" s="23" t="s">
        <v>639</v>
      </c>
      <c r="G391" s="23" t="s">
        <v>78</v>
      </c>
      <c r="H391" s="23">
        <v>541</v>
      </c>
      <c r="I391" s="23">
        <v>2714</v>
      </c>
      <c r="J391" s="23"/>
      <c r="K391" s="23" t="s">
        <v>21</v>
      </c>
      <c r="L391" s="23"/>
      <c r="M391" s="30">
        <v>49016411</v>
      </c>
      <c r="N391" s="23"/>
      <c r="O391" s="23"/>
      <c r="P391" s="23"/>
      <c r="Q391" s="27">
        <f>IF(EQUIPOS_SEDE[[#This Row],[Concepto]]="❌ No Conforme",2,"")</f>
        <v>2</v>
      </c>
      <c r="R391" s="27">
        <f>IF(EQUIPOS_SEDE[[#This Row],[SAP]]&gt;49000000,1,2)</f>
        <v>1</v>
      </c>
    </row>
  </sheetData>
  <sheetProtection formatCells="0" formatColumns="0" formatRows="0" insertColumns="0" insertRows="0" insertHyperlinks="0" sort="0" autoFilter="0" pivotTables="0"/>
  <phoneticPr fontId="2" type="noConversion"/>
  <conditionalFormatting sqref="K1:K250 K258:K299 K307:K365 K367:K369 K371:K379 K382:K1048576">
    <cfRule type="cellIs" dxfId="66" priority="59" operator="equal">
      <formula>"✔Bueno"</formula>
    </cfRule>
    <cfRule type="cellIs" dxfId="65" priority="60" operator="equal">
      <formula>"❌ No Conforme"</formula>
    </cfRule>
  </conditionalFormatting>
  <conditionalFormatting sqref="E1:E249">
    <cfRule type="containsText" dxfId="64" priority="42" operator="containsText" text="ISA">
      <formula>NOT(ISERROR(SEARCH("ISA",E1)))</formula>
    </cfRule>
    <cfRule type="cellIs" dxfId="63" priority="58" operator="equal">
      <formula>"XM"</formula>
    </cfRule>
  </conditionalFormatting>
  <conditionalFormatting sqref="A2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A1:A1048576">
    <cfRule type="containsText" dxfId="62" priority="44" operator="containsText" text="🚫">
      <formula>NOT(ISERROR(SEARCH("🚫",A1)))</formula>
    </cfRule>
    <cfRule type="containsText" dxfId="61" priority="45" operator="containsText" text="✔">
      <formula>NOT(ISERROR(SEARCH("✔",A1)))</formula>
    </cfRule>
  </conditionalFormatting>
  <conditionalFormatting sqref="R236:R250 Q251:R257 Q1:Q391 R258:R1048576">
    <cfRule type="containsText" dxfId="60" priority="43" operator="containsText" text="🚫">
      <formula>NOT(ISERROR(SEARCH("🚫",Q1)))</formula>
    </cfRule>
  </conditionalFormatting>
  <conditionalFormatting sqref="O1:O1048576">
    <cfRule type="containsText" dxfId="59" priority="41" operator="containsText" text="🚫">
      <formula>NOT(ISERROR(SEARCH("🚫",O1)))</formula>
    </cfRule>
  </conditionalFormatting>
  <conditionalFormatting sqref="R1">
    <cfRule type="containsText" dxfId="58" priority="40" operator="containsText" text="🚫">
      <formula>NOT(ISERROR(SEARCH("🚫",R1)))</formula>
    </cfRule>
  </conditionalFormatting>
  <conditionalFormatting sqref="O258:P258 N259:P272 O273:P273 N1:P257 N274:P298 N307:P1048576">
    <cfRule type="cellIs" dxfId="57" priority="39" operator="between">
      <formula>4900000</formula>
      <formula>490999999</formula>
    </cfRule>
  </conditionalFormatting>
  <conditionalFormatting sqref="M1:M218 M220:M298 M307:M1048576">
    <cfRule type="cellIs" dxfId="56" priority="38" operator="between">
      <formula>49000000</formula>
      <formula>490999999</formula>
    </cfRule>
  </conditionalFormatting>
  <conditionalFormatting sqref="P218">
    <cfRule type="containsText" dxfId="55" priority="37" operator="containsText" text="🚫">
      <formula>NOT(ISERROR(SEARCH("🚫",P218)))</formula>
    </cfRule>
  </conditionalFormatting>
  <conditionalFormatting sqref="E250:E257">
    <cfRule type="containsText" dxfId="54" priority="35" operator="containsText" text="ISA">
      <formula>NOT(ISERROR(SEARCH("ISA",E250)))</formula>
    </cfRule>
    <cfRule type="cellIs" dxfId="53" priority="36" operator="equal">
      <formula>"XM"</formula>
    </cfRule>
  </conditionalFormatting>
  <conditionalFormatting sqref="E258">
    <cfRule type="containsText" dxfId="52" priority="33" operator="containsText" text="ISA">
      <formula>NOT(ISERROR(SEARCH("ISA",E258)))</formula>
    </cfRule>
    <cfRule type="cellIs" dxfId="51" priority="34" operator="equal">
      <formula>"XM"</formula>
    </cfRule>
  </conditionalFormatting>
  <conditionalFormatting sqref="K257">
    <cfRule type="cellIs" dxfId="50" priority="31" operator="equal">
      <formula>"✔Bueno"</formula>
    </cfRule>
    <cfRule type="cellIs" dxfId="49" priority="32" operator="equal">
      <formula>"❌ No Conforme"</formula>
    </cfRule>
  </conditionalFormatting>
  <conditionalFormatting sqref="K251:K256">
    <cfRule type="cellIs" dxfId="48" priority="29" operator="equal">
      <formula>"✔Bueno"</formula>
    </cfRule>
    <cfRule type="cellIs" dxfId="47" priority="30" operator="equal">
      <formula>"❌ No Conforme"</formula>
    </cfRule>
  </conditionalFormatting>
  <conditionalFormatting sqref="N258">
    <cfRule type="cellIs" dxfId="46" priority="28" operator="between">
      <formula>49000000</formula>
      <formula>490999999</formula>
    </cfRule>
  </conditionalFormatting>
  <conditionalFormatting sqref="E259:E265">
    <cfRule type="containsText" dxfId="45" priority="26" operator="containsText" text="ISA">
      <formula>NOT(ISERROR(SEARCH("ISA",E259)))</formula>
    </cfRule>
    <cfRule type="cellIs" dxfId="44" priority="27" operator="equal">
      <formula>"XM"</formula>
    </cfRule>
  </conditionalFormatting>
  <conditionalFormatting sqref="E266">
    <cfRule type="containsText" dxfId="43" priority="24" operator="containsText" text="ISA">
      <formula>NOT(ISERROR(SEARCH("ISA",E266)))</formula>
    </cfRule>
    <cfRule type="cellIs" dxfId="42" priority="25" operator="equal">
      <formula>"XM"</formula>
    </cfRule>
  </conditionalFormatting>
  <conditionalFormatting sqref="E267:E270">
    <cfRule type="containsText" dxfId="41" priority="22" operator="containsText" text="ISA">
      <formula>NOT(ISERROR(SEARCH("ISA",E267)))</formula>
    </cfRule>
    <cfRule type="cellIs" dxfId="40" priority="23" operator="equal">
      <formula>"XM"</formula>
    </cfRule>
  </conditionalFormatting>
  <conditionalFormatting sqref="E271:E273">
    <cfRule type="containsText" dxfId="39" priority="20" operator="containsText" text="ISA">
      <formula>NOT(ISERROR(SEARCH("ISA",E271)))</formula>
    </cfRule>
    <cfRule type="cellIs" dxfId="38" priority="21" operator="equal">
      <formula>"XM"</formula>
    </cfRule>
  </conditionalFormatting>
  <conditionalFormatting sqref="N273">
    <cfRule type="cellIs" dxfId="37" priority="19" operator="between">
      <formula>49000000</formula>
      <formula>490999999</formula>
    </cfRule>
  </conditionalFormatting>
  <conditionalFormatting sqref="E1:E365 E367:E369 E371:E1048576">
    <cfRule type="cellIs" dxfId="36" priority="16" operator="equal">
      <formula>"XM"</formula>
    </cfRule>
    <cfRule type="cellIs" dxfId="35" priority="17" operator="equal">
      <formula>"ISA"</formula>
    </cfRule>
  </conditionalFormatting>
  <conditionalFormatting sqref="K301">
    <cfRule type="cellIs" dxfId="34" priority="14" operator="equal">
      <formula>"✔Bueno"</formula>
    </cfRule>
    <cfRule type="cellIs" dxfId="33" priority="15" operator="equal">
      <formula>"❌ No Conforme"</formula>
    </cfRule>
  </conditionalFormatting>
  <conditionalFormatting sqref="N301">
    <cfRule type="cellIs" dxfId="32" priority="13" operator="between">
      <formula>4900000</formula>
      <formula>490999999</formula>
    </cfRule>
  </conditionalFormatting>
  <conditionalFormatting sqref="F361">
    <cfRule type="cellIs" dxfId="31" priority="12" operator="between">
      <formula>49000000</formula>
      <formula>490999999</formula>
    </cfRule>
  </conditionalFormatting>
  <conditionalFormatting sqref="E366">
    <cfRule type="cellIs" dxfId="30" priority="10" operator="equal">
      <formula>"XM"</formula>
    </cfRule>
    <cfRule type="cellIs" dxfId="29" priority="11" operator="equal">
      <formula>"ISA"</formula>
    </cfRule>
  </conditionalFormatting>
  <conditionalFormatting sqref="K366">
    <cfRule type="cellIs" dxfId="28" priority="8" operator="equal">
      <formula>"✔Bueno"</formula>
    </cfRule>
    <cfRule type="cellIs" dxfId="27" priority="9" operator="equal">
      <formula>"❌ No Conforme"</formula>
    </cfRule>
  </conditionalFormatting>
  <conditionalFormatting sqref="P364:P366">
    <cfRule type="containsText" dxfId="26" priority="7" operator="containsText" text="🚫">
      <formula>NOT(ISERROR(SEARCH("🚫",P364)))</formula>
    </cfRule>
  </conditionalFormatting>
  <conditionalFormatting sqref="K370">
    <cfRule type="cellIs" dxfId="25" priority="5" operator="equal">
      <formula>"✔Bueno"</formula>
    </cfRule>
    <cfRule type="cellIs" dxfId="24" priority="6" operator="equal">
      <formula>"❌ No Conforme"</formula>
    </cfRule>
  </conditionalFormatting>
  <conditionalFormatting sqref="E370">
    <cfRule type="cellIs" dxfId="23" priority="3" operator="equal">
      <formula>"XM"</formula>
    </cfRule>
    <cfRule type="cellIs" dxfId="22" priority="4" operator="equal">
      <formula>"ISA"</formula>
    </cfRule>
  </conditionalFormatting>
  <conditionalFormatting sqref="K380:K381">
    <cfRule type="cellIs" dxfId="21" priority="1" operator="equal">
      <formula>"✔Bueno"</formula>
    </cfRule>
    <cfRule type="cellIs" dxfId="20" priority="2" operator="equal">
      <formula>"❌ No Conforme"</formula>
    </cfRule>
  </conditionalFormatting>
  <dataValidations count="2">
    <dataValidation type="list" allowBlank="1" showInputMessage="1" showErrorMessage="1" sqref="E1:E391" xr:uid="{63D871FC-486A-4A00-858A-023C6272FDF3}">
      <formula1>"XM,ISA"</formula1>
    </dataValidation>
    <dataValidation type="list" allowBlank="1" showInputMessage="1" showErrorMessage="1" sqref="K1:K1048576" xr:uid="{E2DFA17E-EA6F-4B47-ACBE-6425E3706409}">
      <formula1>"❌ No Conforme,✔Bueno"</formula1>
    </dataValidation>
  </dataValidations>
  <pageMargins left="0.7" right="0.7" top="0.75" bottom="0.75" header="0.3" footer="0.3"/>
  <pageSetup orientation="portrait" r:id="rId1"/>
  <ignoredErrors>
    <ignoredError sqref="E1 K1 K289:K293 K382:K383 K392:K1048576" listDataValidatio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2D75-069D-42A2-ACDE-74DCC7D62178}">
  <dimension ref="A1:E7"/>
  <sheetViews>
    <sheetView workbookViewId="0">
      <selection activeCell="C5" sqref="C5"/>
    </sheetView>
  </sheetViews>
  <sheetFormatPr baseColWidth="10" defaultRowHeight="14.5" x14ac:dyDescent="0.35"/>
  <cols>
    <col min="1" max="1" width="9.81640625" bestFit="1" customWidth="1"/>
    <col min="2" max="2" width="16.453125" bestFit="1" customWidth="1"/>
    <col min="4" max="4" width="3.90625" bestFit="1" customWidth="1"/>
  </cols>
  <sheetData>
    <row r="1" spans="1:5" x14ac:dyDescent="0.35">
      <c r="A1" t="s">
        <v>509</v>
      </c>
      <c r="B1" t="s">
        <v>510</v>
      </c>
      <c r="C1" t="s">
        <v>511</v>
      </c>
      <c r="D1" t="s">
        <v>512</v>
      </c>
      <c r="E1" t="s">
        <v>539</v>
      </c>
    </row>
    <row r="2" spans="1:5" x14ac:dyDescent="0.35">
      <c r="A2">
        <v>101000013</v>
      </c>
      <c r="B2" t="s">
        <v>507</v>
      </c>
      <c r="C2" t="s">
        <v>508</v>
      </c>
      <c r="D2">
        <v>1</v>
      </c>
    </row>
    <row r="3" spans="1:5" x14ac:dyDescent="0.35">
      <c r="A3">
        <v>101000017</v>
      </c>
      <c r="B3" t="s">
        <v>513</v>
      </c>
      <c r="C3" t="s">
        <v>514</v>
      </c>
      <c r="D3">
        <v>3</v>
      </c>
    </row>
    <row r="4" spans="1:5" x14ac:dyDescent="0.35">
      <c r="A4">
        <v>101000017</v>
      </c>
      <c r="C4" t="s">
        <v>515</v>
      </c>
      <c r="D4">
        <v>1</v>
      </c>
    </row>
    <row r="5" spans="1:5" x14ac:dyDescent="0.35">
      <c r="A5">
        <v>101000017</v>
      </c>
      <c r="C5" t="s">
        <v>516</v>
      </c>
      <c r="D5">
        <v>1</v>
      </c>
    </row>
    <row r="6" spans="1:5" x14ac:dyDescent="0.35">
      <c r="A6">
        <v>101000433</v>
      </c>
      <c r="B6" t="s">
        <v>518</v>
      </c>
      <c r="C6" t="s">
        <v>517</v>
      </c>
      <c r="D6">
        <v>1</v>
      </c>
    </row>
    <row r="7" spans="1:5" x14ac:dyDescent="0.35">
      <c r="A7">
        <v>101000497</v>
      </c>
      <c r="B7" t="s">
        <v>519</v>
      </c>
      <c r="C7" t="s">
        <v>520</v>
      </c>
      <c r="D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58FA0F5725BA40BF5A3B13598AD887" ma:contentTypeVersion="2" ma:contentTypeDescription="Crear nuevo documento." ma:contentTypeScope="" ma:versionID="7d0be3c8a3464df071bdbf2073059955">
  <xsd:schema xmlns:xsd="http://www.w3.org/2001/XMLSchema" xmlns:xs="http://www.w3.org/2001/XMLSchema" xmlns:p="http://schemas.microsoft.com/office/2006/metadata/properties" xmlns:ns2="3eee7e7a-cce3-494f-a2a7-e785f9d57606" targetNamespace="http://schemas.microsoft.com/office/2006/metadata/properties" ma:root="true" ma:fieldsID="3bc9405d92b2d8891d29dac1d9c10555" ns2:_="">
    <xsd:import namespace="3eee7e7a-cce3-494f-a2a7-e785f9d576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ee7e7a-cce3-494f-a2a7-e785f9d57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1E43BD-AC5E-4A3C-9F61-BCE1E9DBDE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FDA03-C948-4D00-A606-BE7BC0F3F29E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3eee7e7a-cce3-494f-a2a7-e785f9d57606"/>
  </ds:schemaRefs>
</ds:datastoreItem>
</file>

<file path=customXml/itemProps3.xml><?xml version="1.0" encoding="utf-8"?>
<ds:datastoreItem xmlns:ds="http://schemas.openxmlformats.org/officeDocument/2006/customXml" ds:itemID="{0C2CAD34-F7D4-4B86-B169-6E0660D0DF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ee7e7a-cce3-494f-a2a7-e785f9d576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Equipos Sede</vt:lpstr>
      <vt:lpstr>Dotacion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ALMACEN ANCON</dc:creator>
  <cp:keywords/>
  <dc:description/>
  <cp:lastModifiedBy>almacenancon@intercolombia.com</cp:lastModifiedBy>
  <cp:revision/>
  <dcterms:created xsi:type="dcterms:W3CDTF">2022-02-24T20:31:54Z</dcterms:created>
  <dcterms:modified xsi:type="dcterms:W3CDTF">2022-10-11T22:29:28Z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0x010100EF58FA0F5725BA40BF5A3B13598AD887</vt:lpwstr>
  </property>
</Properties>
</file>