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ml.chartshapes+xml"/>
  <Override PartName="/xl/charts/chart21.xml" ContentType="application/vnd.openxmlformats-officedocument.drawingml.chart+xml"/>
  <Override PartName="/xl/drawings/drawing17.xml" ContentType="application/vnd.openxmlformats-officedocument.drawingml.chartshapes+xml"/>
  <Override PartName="/xl/charts/chart22.xml" ContentType="application/vnd.openxmlformats-officedocument.drawingml.chart+xml"/>
  <Override PartName="/xl/drawings/drawing18.xml" ContentType="application/vnd.openxmlformats-officedocument.drawingml.chartshapes+xml"/>
  <Override PartName="/xl/charts/chart2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9.xml" ContentType="application/vnd.openxmlformats-officedocument.drawingml.chart+xml"/>
  <Override PartName="/xl/theme/themeOverride1.xml" ContentType="application/vnd.openxmlformats-officedocument.themeOverride+xml"/>
  <Override PartName="/xl/charts/chart30.xml" ContentType="application/vnd.openxmlformats-officedocument.drawingml.chart+xml"/>
  <Override PartName="/xl/drawings/drawing24.xml" ContentType="application/vnd.openxmlformats-officedocument.drawingml.chartshapes+xml"/>
  <Override PartName="/xl/charts/chart31.xml" ContentType="application/vnd.openxmlformats-officedocument.drawingml.chart+xml"/>
  <Override PartName="/xl/theme/themeOverride2.xml" ContentType="application/vnd.openxmlformats-officedocument.themeOverrid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theme/themeOverride3.xml" ContentType="application/vnd.openxmlformats-officedocument.themeOverride+xml"/>
  <Override PartName="/xl/charts/chart33.xml" ContentType="application/vnd.openxmlformats-officedocument.drawingml.chart+xml"/>
  <Override PartName="/xl/theme/themeOverride4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theme/themeOverride5.xml" ContentType="application/vnd.openxmlformats-officedocument.themeOverride+xml"/>
  <Override PartName="/xl/drawings/drawing29.xml" ContentType="application/vnd.openxmlformats-officedocument.drawingml.chartshapes+xml"/>
  <Override PartName="/xl/charts/chart39.xml" ContentType="application/vnd.openxmlformats-officedocument.drawingml.chart+xml"/>
  <Override PartName="/xl/theme/themeOverride6.xml" ContentType="application/vnd.openxmlformats-officedocument.themeOverride+xml"/>
  <Override PartName="/xl/drawings/drawing30.xml" ContentType="application/vnd.openxmlformats-officedocument.drawingml.chartshapes+xml"/>
  <Override PartName="/xl/charts/chart40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450" windowWidth="15090" windowHeight="9180" firstSheet="10" activeTab="18"/>
  </bookViews>
  <sheets>
    <sheet name="capa" sheetId="90" r:id="rId1"/>
    <sheet name="Índ. " sheetId="27" r:id="rId2"/>
    <sheet name="Apres. " sheetId="33" r:id="rId3"/>
    <sheet name="1 " sheetId="135" r:id="rId4"/>
    <sheet name="1a" sheetId="98" r:id="rId5"/>
    <sheet name="2" sheetId="12" r:id="rId6"/>
    <sheet name="3" sheetId="76" r:id="rId7"/>
    <sheet name="4" sheetId="77" r:id="rId8"/>
    <sheet name="5" sheetId="117" r:id="rId9"/>
    <sheet name="5a" sheetId="114" r:id="rId10"/>
    <sheet name="6" sheetId="47" r:id="rId11"/>
    <sheet name="6a" sheetId="126" r:id="rId12"/>
    <sheet name="7" sheetId="145" r:id="rId13"/>
    <sheet name="8" sheetId="100" r:id="rId14"/>
    <sheet name="8a" sheetId="101" r:id="rId15"/>
    <sheet name="8b" sheetId="131" r:id="rId16"/>
    <sheet name=" 9" sheetId="132" r:id="rId17"/>
    <sheet name="10" sheetId="66" r:id="rId18"/>
    <sheet name="10a" sheetId="142" r:id="rId19"/>
    <sheet name="11" sheetId="134" r:id="rId20"/>
    <sheet name="11a" sheetId="144" r:id="rId21"/>
    <sheet name="12" sheetId="85" r:id="rId22"/>
    <sheet name="13" sheetId="146" r:id="rId23"/>
    <sheet name="14" sheetId="122" r:id="rId24"/>
    <sheet name="Créd" sheetId="40" r:id="rId25"/>
  </sheets>
  <definedNames>
    <definedName name="_xlnm.Print_Area" localSheetId="16">' 9'!$A$1:$R$35</definedName>
    <definedName name="_xlnm.Print_Area" localSheetId="3">'1 '!$A$1:$P$32</definedName>
    <definedName name="_xlnm.Print_Area" localSheetId="17">'10'!$A$1:$AD$35</definedName>
    <definedName name="_xlnm.Print_Area" localSheetId="18">'10a'!$A$1:$Z$34</definedName>
    <definedName name="_xlnm.Print_Area" localSheetId="19">'11'!$A$1:$S$44</definedName>
    <definedName name="_xlnm.Print_Area" localSheetId="20">'11a'!$A$1:$R$40</definedName>
    <definedName name="_xlnm.Print_Area" localSheetId="21">'12'!$A$1:$AF$36</definedName>
    <definedName name="_xlnm.Print_Area" localSheetId="22">'13'!$A$1:$AC$45</definedName>
    <definedName name="_xlnm.Print_Area" localSheetId="23">'14'!$A$1:$O$38</definedName>
    <definedName name="_xlnm.Print_Area" localSheetId="4">'1a'!$A$1:$P$27</definedName>
    <definedName name="_xlnm.Print_Area" localSheetId="5">'2'!$A$1:$J$51</definedName>
    <definedName name="_xlnm.Print_Area" localSheetId="6">'3'!$A$1:$J$51</definedName>
    <definedName name="_xlnm.Print_Area" localSheetId="7">'4'!$A$1:$J$51</definedName>
    <definedName name="_xlnm.Print_Area" localSheetId="8">'5'!$A$1:$O$42</definedName>
    <definedName name="_xlnm.Print_Area" localSheetId="9">'5a'!$A$1:$AC$36</definedName>
    <definedName name="_xlnm.Print_Area" localSheetId="10">'6'!$A$1:$Z$34</definedName>
    <definedName name="_xlnm.Print_Area" localSheetId="11">'6a'!$A$1:$Z$34</definedName>
    <definedName name="_xlnm.Print_Area" localSheetId="12">'7'!$A$1:$Z$34</definedName>
    <definedName name="_xlnm.Print_Area" localSheetId="13">'8'!$A$1:$W$38</definedName>
    <definedName name="_xlnm.Print_Area" localSheetId="14">'8a'!$A$1:$Q$24</definedName>
    <definedName name="_xlnm.Print_Area" localSheetId="15">'8b'!$A$1:$AB$34</definedName>
    <definedName name="_xlnm.Print_Area" localSheetId="2">'Apres. '!$A$1:$A$47</definedName>
    <definedName name="_xlnm.Print_Area" localSheetId="0">capa!$B$1:$L$64</definedName>
    <definedName name="_xlnm.Print_Area" localSheetId="24">Créd!$A$1:$F$39</definedName>
    <definedName name="_xlnm.Print_Area" localSheetId="1">'Índ. '!$A$1:$C$46</definedName>
  </definedNames>
  <calcPr calcId="145621"/>
</workbook>
</file>

<file path=xl/calcChain.xml><?xml version="1.0" encoding="utf-8"?>
<calcChain xmlns="http://schemas.openxmlformats.org/spreadsheetml/2006/main">
  <c r="AE20" i="100" l="1"/>
  <c r="AF20" i="100"/>
  <c r="AG20" i="100"/>
  <c r="AH20" i="100"/>
  <c r="AI20" i="100"/>
  <c r="AJ20" i="100"/>
  <c r="AD20" i="100"/>
  <c r="AJ16" i="100"/>
  <c r="AJ17" i="100"/>
  <c r="AJ18" i="100"/>
  <c r="AI16" i="100"/>
  <c r="AI17" i="100"/>
  <c r="AI18" i="100"/>
  <c r="AH16" i="100"/>
  <c r="AH17" i="100"/>
  <c r="AH18" i="100"/>
  <c r="AG16" i="100"/>
  <c r="AG17" i="100"/>
  <c r="AG18" i="100"/>
  <c r="AF16" i="100"/>
  <c r="AF17" i="100"/>
  <c r="AF18" i="100"/>
  <c r="AE16" i="100"/>
  <c r="AE17" i="100"/>
  <c r="AE18" i="100"/>
  <c r="AD16" i="100"/>
  <c r="AD17" i="100"/>
  <c r="AD18" i="100"/>
  <c r="AJ15" i="100"/>
  <c r="AH15" i="100"/>
  <c r="AG15" i="100"/>
  <c r="AF15" i="100"/>
  <c r="AE15" i="100"/>
  <c r="W21" i="98"/>
  <c r="W23" i="98"/>
  <c r="W24" i="98"/>
  <c r="BC5" i="142" l="1"/>
  <c r="BD5" i="142" s="1"/>
  <c r="BC6" i="142"/>
  <c r="BD6" i="142" s="1"/>
  <c r="BC7" i="142"/>
  <c r="BD7" i="142" s="1"/>
  <c r="BC8" i="142"/>
  <c r="BD8" i="142" s="1"/>
  <c r="BC9" i="142"/>
  <c r="BD9" i="142" s="1"/>
  <c r="BC10" i="142"/>
  <c r="BD10" i="142" s="1"/>
  <c r="BC11" i="142"/>
  <c r="BD11" i="142" s="1"/>
  <c r="BC12" i="142"/>
  <c r="BD12" i="142" s="1"/>
  <c r="BC13" i="142"/>
  <c r="BD13" i="142" s="1"/>
  <c r="BC14" i="142"/>
  <c r="BD14" i="142" s="1"/>
  <c r="BC15" i="142"/>
  <c r="BD15" i="142" s="1"/>
  <c r="S10" i="117"/>
  <c r="T10" i="117"/>
  <c r="U10" i="117"/>
  <c r="V10" i="117"/>
  <c r="R10" i="117"/>
  <c r="T31" i="117" l="1"/>
  <c r="T15" i="117"/>
  <c r="AX12" i="114"/>
  <c r="AW12" i="114"/>
  <c r="AV12" i="114"/>
  <c r="AU12" i="114"/>
  <c r="AT12" i="114"/>
  <c r="AS12" i="114"/>
  <c r="AR12" i="114"/>
  <c r="AQ12" i="114"/>
  <c r="AP12" i="114"/>
  <c r="AO12" i="114"/>
  <c r="BM5" i="114"/>
  <c r="N35" i="146" l="1"/>
  <c r="AC35" i="146"/>
  <c r="N36" i="146"/>
  <c r="AC36" i="146"/>
  <c r="AC44" i="146"/>
  <c r="AC43" i="146"/>
  <c r="AC42" i="146"/>
  <c r="AC41" i="146"/>
  <c r="AC40" i="146"/>
  <c r="AC39" i="146"/>
  <c r="AC38" i="146"/>
  <c r="AC37" i="146"/>
  <c r="N44" i="146"/>
  <c r="N43" i="146"/>
  <c r="N42" i="146"/>
  <c r="N41" i="146"/>
  <c r="N40" i="146"/>
  <c r="N39" i="146"/>
  <c r="N38" i="146"/>
  <c r="N37" i="146"/>
  <c r="AC30" i="146"/>
  <c r="AC29" i="146"/>
  <c r="AC28" i="146"/>
  <c r="AC27" i="146"/>
  <c r="AC26" i="146"/>
  <c r="AC25" i="146"/>
  <c r="AC24" i="146"/>
  <c r="AC23" i="146"/>
  <c r="AC22" i="146"/>
  <c r="AC21" i="146"/>
  <c r="N30" i="146"/>
  <c r="N29" i="146"/>
  <c r="N28" i="146"/>
  <c r="N27" i="146"/>
  <c r="N26" i="146"/>
  <c r="N25" i="146"/>
  <c r="N24" i="146"/>
  <c r="N23" i="146"/>
  <c r="N22" i="146"/>
  <c r="N21" i="146"/>
  <c r="AC16" i="146"/>
  <c r="AC15" i="146"/>
  <c r="AC14" i="146"/>
  <c r="AC13" i="146"/>
  <c r="AC12" i="146"/>
  <c r="AC11" i="146"/>
  <c r="AC10" i="146"/>
  <c r="AC9" i="146"/>
  <c r="AC8" i="146"/>
  <c r="AC7" i="146"/>
  <c r="N16" i="146"/>
  <c r="N15" i="146"/>
  <c r="N14" i="146"/>
  <c r="N13" i="146"/>
  <c r="N12" i="146"/>
  <c r="N11" i="146"/>
  <c r="N10" i="146"/>
  <c r="N9" i="146"/>
  <c r="N8" i="146"/>
  <c r="N7" i="146"/>
  <c r="G37" i="144" l="1"/>
  <c r="G36" i="144" l="1"/>
  <c r="AK27" i="134" l="1"/>
  <c r="AK28" i="134"/>
  <c r="AK26" i="134"/>
  <c r="X18" i="132" l="1"/>
  <c r="X89" i="132"/>
  <c r="X90" i="132" s="1"/>
  <c r="AE17" i="142" l="1"/>
  <c r="AE18" i="142"/>
  <c r="AE19" i="142"/>
  <c r="AE20" i="142"/>
  <c r="AE21" i="142"/>
  <c r="AE22" i="142"/>
  <c r="AE23" i="142"/>
  <c r="AE24" i="142"/>
  <c r="AE25" i="142"/>
  <c r="AE26" i="142"/>
  <c r="AE27" i="142"/>
  <c r="AE28" i="142"/>
  <c r="AE29" i="142"/>
  <c r="AE30" i="142"/>
  <c r="AE31" i="142"/>
  <c r="AE32" i="142"/>
  <c r="AE33" i="142"/>
  <c r="AE34" i="142"/>
  <c r="AF34" i="142" s="1"/>
  <c r="AE35" i="142"/>
  <c r="AE36" i="142"/>
  <c r="AE37" i="142"/>
  <c r="AE38" i="142"/>
  <c r="AE39" i="142"/>
  <c r="AF39" i="142" s="1"/>
  <c r="AF37" i="142"/>
  <c r="AF38" i="142"/>
  <c r="Z17" i="145" l="1"/>
  <c r="Z16" i="145"/>
  <c r="Z15" i="145"/>
  <c r="Z14" i="145"/>
  <c r="Z13" i="145"/>
  <c r="Z12" i="145"/>
  <c r="Z11" i="145"/>
  <c r="Z10" i="145"/>
  <c r="Z9" i="145"/>
  <c r="BE30" i="85" l="1"/>
  <c r="U18" i="145" l="1"/>
  <c r="R18" i="145"/>
  <c r="S18" i="145"/>
  <c r="T18" i="145"/>
  <c r="N11" i="145"/>
  <c r="N12" i="145"/>
  <c r="N13" i="145"/>
  <c r="N14" i="145"/>
  <c r="N15" i="145"/>
  <c r="N16" i="145"/>
  <c r="N17" i="145"/>
  <c r="N10" i="145"/>
  <c r="N9" i="145"/>
  <c r="I18" i="145"/>
  <c r="E18" i="145"/>
  <c r="F18" i="145"/>
  <c r="G18" i="145"/>
  <c r="H18" i="145"/>
  <c r="W13" i="98"/>
  <c r="W20" i="98"/>
  <c r="AA8" i="98"/>
  <c r="I14" i="135"/>
  <c r="X20" i="132" l="1"/>
  <c r="Y18" i="145"/>
  <c r="X18" i="145"/>
  <c r="W18" i="145"/>
  <c r="V18" i="145"/>
  <c r="N18" i="145"/>
  <c r="M18" i="145"/>
  <c r="L18" i="145"/>
  <c r="K18" i="145"/>
  <c r="J18" i="145"/>
  <c r="D18" i="145"/>
  <c r="C18" i="145"/>
  <c r="V4" i="132" l="1"/>
  <c r="V5" i="132"/>
  <c r="V7" i="132"/>
  <c r="V9" i="132"/>
  <c r="V11" i="132"/>
  <c r="V13" i="132"/>
  <c r="V15" i="132"/>
  <c r="V6" i="132"/>
  <c r="V8" i="132"/>
  <c r="V10" i="132"/>
  <c r="V12" i="132"/>
  <c r="V14" i="132"/>
  <c r="V16" i="132"/>
  <c r="Z18" i="145"/>
  <c r="O18" i="145"/>
  <c r="P18" i="145"/>
  <c r="Q18" i="145"/>
  <c r="AC33" i="145"/>
  <c r="AD32" i="145" s="1"/>
  <c r="AC26" i="145"/>
  <c r="AD25" i="145" s="1"/>
  <c r="AC17" i="145"/>
  <c r="AD17" i="145" s="1"/>
  <c r="V17" i="132" l="1"/>
  <c r="V21" i="132"/>
  <c r="AD22" i="145"/>
  <c r="AD24" i="145"/>
  <c r="AD23" i="145"/>
  <c r="AD29" i="145"/>
  <c r="AD31" i="145"/>
  <c r="AD30" i="145"/>
  <c r="AD13" i="145"/>
  <c r="AD12" i="145"/>
  <c r="AD14" i="145"/>
  <c r="AD16" i="145"/>
  <c r="AD26" i="145" l="1"/>
  <c r="AD33" i="145"/>
  <c r="AJ8" i="144" l="1"/>
  <c r="AL25" i="134"/>
  <c r="AL16" i="134"/>
  <c r="AL9" i="134"/>
  <c r="AB8" i="47" l="1"/>
  <c r="AC8" i="47"/>
  <c r="AB9" i="47"/>
  <c r="AC9" i="47"/>
  <c r="AB10" i="47"/>
  <c r="AC10" i="47"/>
  <c r="AB11" i="47"/>
  <c r="AC11" i="47"/>
  <c r="AB12" i="47"/>
  <c r="AC12" i="47"/>
  <c r="AB13" i="47"/>
  <c r="AC13" i="47"/>
  <c r="AB14" i="47"/>
  <c r="AC14" i="47"/>
  <c r="AB15" i="47"/>
  <c r="AC15" i="47"/>
  <c r="AB16" i="47"/>
  <c r="AC16" i="47"/>
  <c r="AB17" i="47"/>
  <c r="AC17" i="47"/>
  <c r="AB18" i="47"/>
  <c r="AC18" i="47"/>
  <c r="AB19" i="47"/>
  <c r="AC19" i="47"/>
  <c r="AB20" i="47"/>
  <c r="AC20" i="47"/>
  <c r="AB21" i="47"/>
  <c r="AC21" i="47"/>
  <c r="AB22" i="47"/>
  <c r="AC22" i="47"/>
  <c r="AB23" i="47"/>
  <c r="AC23" i="47"/>
  <c r="AB24" i="47"/>
  <c r="AC24" i="47"/>
  <c r="AB25" i="47"/>
  <c r="AC25" i="47"/>
  <c r="AB26" i="47"/>
  <c r="AC26" i="47"/>
  <c r="AB27" i="47"/>
  <c r="AC27" i="47"/>
  <c r="AB28" i="47"/>
  <c r="AC28" i="47"/>
  <c r="AB29" i="47"/>
  <c r="AC29" i="47"/>
  <c r="AB30" i="47"/>
  <c r="AC30" i="47"/>
  <c r="AB31" i="47"/>
  <c r="AC31" i="47"/>
  <c r="AC7" i="47"/>
  <c r="AB7" i="47"/>
  <c r="AF36" i="142" l="1"/>
  <c r="AF35" i="142"/>
  <c r="AF33" i="142"/>
  <c r="AF32" i="142"/>
  <c r="AF31" i="142"/>
  <c r="AF30" i="142"/>
  <c r="AF29" i="142"/>
  <c r="AF28" i="142"/>
  <c r="AF27" i="142"/>
  <c r="AF26" i="142"/>
  <c r="AF25" i="142"/>
  <c r="AF24" i="142"/>
  <c r="AF23" i="142"/>
  <c r="AF22" i="142"/>
  <c r="AF21" i="142"/>
  <c r="AF20" i="142"/>
  <c r="AF19" i="142"/>
  <c r="AF18" i="142"/>
  <c r="AF17" i="142"/>
  <c r="AX16" i="142"/>
  <c r="AX20" i="142" s="1"/>
  <c r="AX23" i="142" s="1"/>
  <c r="AE16" i="142"/>
  <c r="AF16" i="142" s="1"/>
  <c r="AJ10" i="142"/>
  <c r="AJ9" i="142"/>
  <c r="AJ8" i="142"/>
  <c r="AH7" i="142"/>
  <c r="AG7" i="142"/>
  <c r="AF7" i="142"/>
  <c r="AE7" i="142"/>
  <c r="AJ6" i="142"/>
  <c r="AJ5" i="142"/>
  <c r="AJ4" i="142"/>
  <c r="AJ3" i="142"/>
  <c r="AS5" i="142" l="1"/>
  <c r="AQ5" i="142" s="1"/>
  <c r="AJ7" i="142"/>
  <c r="AJ11" i="142" s="1"/>
  <c r="AK6" i="142" s="1"/>
  <c r="AS6" i="142"/>
  <c r="AQ6" i="142" s="1"/>
  <c r="AK4" i="142" l="1"/>
  <c r="AK9" i="142"/>
  <c r="AK5" i="142"/>
  <c r="AK10" i="142"/>
  <c r="AK8" i="142"/>
  <c r="AK3" i="142"/>
  <c r="AS7" i="142"/>
  <c r="AQ7" i="142" s="1"/>
  <c r="AK12" i="142" l="1"/>
  <c r="AS8" i="142"/>
  <c r="AQ8" i="142" s="1"/>
  <c r="AS9" i="142" l="1"/>
  <c r="AQ9" i="142" s="1"/>
  <c r="AS10" i="142" l="1"/>
  <c r="AQ10" i="142" s="1"/>
  <c r="AS11" i="142" l="1"/>
  <c r="AQ11" i="142" s="1"/>
  <c r="AS12" i="142" l="1"/>
  <c r="AQ12" i="142" s="1"/>
  <c r="AS13" i="142" l="1"/>
  <c r="AQ13" i="142" s="1"/>
  <c r="AS15" i="142" l="1"/>
  <c r="AQ15" i="142" s="1"/>
  <c r="AS14" i="142"/>
  <c r="AQ14" i="142" s="1"/>
  <c r="X14" i="98" l="1"/>
  <c r="W9" i="98" s="1"/>
  <c r="W10" i="98" l="1"/>
  <c r="W11" i="98"/>
  <c r="W12" i="98"/>
  <c r="AJ29" i="132"/>
  <c r="H18" i="135"/>
  <c r="G18" i="135"/>
  <c r="F18" i="135"/>
  <c r="E18" i="135"/>
  <c r="W17" i="135"/>
  <c r="T16" i="135" s="1"/>
  <c r="I17" i="135"/>
  <c r="I16" i="135"/>
  <c r="I15" i="135"/>
  <c r="H13" i="135"/>
  <c r="G13" i="135"/>
  <c r="F13" i="135"/>
  <c r="E13" i="135"/>
  <c r="I12" i="135"/>
  <c r="I11" i="135"/>
  <c r="W10" i="135"/>
  <c r="T6" i="135" s="1"/>
  <c r="I10" i="135"/>
  <c r="I9" i="135"/>
  <c r="I8" i="135"/>
  <c r="AH25" i="132" l="1"/>
  <c r="I18" i="135"/>
  <c r="I13" i="135"/>
  <c r="T13" i="135"/>
  <c r="T14" i="135"/>
  <c r="T15" i="135"/>
  <c r="T7" i="135"/>
  <c r="T8" i="135"/>
  <c r="T9" i="135"/>
  <c r="T17" i="135" l="1"/>
  <c r="T10" i="135"/>
  <c r="AK38" i="134"/>
  <c r="AA62" i="132"/>
  <c r="AA48" i="132" s="1"/>
  <c r="AA59" i="132"/>
  <c r="AA57" i="132"/>
  <c r="AA67" i="132" s="1"/>
  <c r="AA47" i="132"/>
  <c r="AA46" i="132"/>
  <c r="AA44" i="132"/>
  <c r="AA43" i="132"/>
  <c r="X34" i="132"/>
  <c r="V37" i="132" s="1"/>
  <c r="AD27" i="132"/>
  <c r="AH23" i="132"/>
  <c r="AH22" i="132"/>
  <c r="Y22" i="132"/>
  <c r="Y23" i="132" s="1"/>
  <c r="X21" i="132"/>
  <c r="AD13" i="132"/>
  <c r="AB6" i="132" l="1"/>
  <c r="AB8" i="132"/>
  <c r="AB7" i="132"/>
  <c r="AA45" i="132"/>
  <c r="AA49" i="132" s="1"/>
  <c r="AB19" i="132"/>
  <c r="AB20" i="132"/>
  <c r="V28" i="132"/>
  <c r="V29" i="132"/>
  <c r="AE13" i="132"/>
  <c r="AB21" i="132"/>
  <c r="AB22" i="132"/>
  <c r="AB24" i="132"/>
  <c r="AB23" i="132"/>
  <c r="AH21" i="132"/>
  <c r="AB5" i="132"/>
  <c r="V27" i="132"/>
  <c r="V46" i="132" l="1"/>
  <c r="V44" i="132"/>
  <c r="V47" i="132"/>
  <c r="V43" i="132"/>
  <c r="V45" i="132"/>
  <c r="V48" i="132"/>
  <c r="AB13" i="132"/>
  <c r="AB17" i="132" s="1"/>
  <c r="AF5" i="132"/>
  <c r="AB27" i="132"/>
  <c r="AH29" i="132"/>
  <c r="V34" i="132"/>
  <c r="V51" i="132" l="1"/>
  <c r="I22" i="98" l="1"/>
  <c r="AD11" i="101" l="1"/>
  <c r="AH11" i="101" s="1"/>
  <c r="AJ33" i="100" l="1"/>
  <c r="S27" i="117" l="1"/>
  <c r="T27" i="117"/>
  <c r="U27" i="117"/>
  <c r="R27" i="117"/>
  <c r="S13" i="117"/>
  <c r="T13" i="117"/>
  <c r="U13" i="117"/>
  <c r="AV15" i="114"/>
  <c r="AU15" i="114"/>
  <c r="AT15" i="114"/>
  <c r="AS15" i="114"/>
  <c r="AR15" i="114"/>
  <c r="AQ15" i="114"/>
  <c r="AP15" i="114"/>
  <c r="AO15" i="114"/>
  <c r="V13" i="117" l="1"/>
  <c r="R13" i="117"/>
  <c r="AY15" i="114"/>
  <c r="W8" i="98"/>
  <c r="I25" i="98" l="1"/>
  <c r="I24" i="98"/>
  <c r="I23" i="98"/>
  <c r="H26" i="98"/>
  <c r="G26" i="98"/>
  <c r="F26" i="98"/>
  <c r="E26" i="98"/>
  <c r="I26" i="98" l="1"/>
  <c r="AD33" i="100" l="1"/>
  <c r="AE33" i="100"/>
  <c r="AF33" i="100"/>
  <c r="AG33" i="100"/>
  <c r="AH33" i="100"/>
  <c r="AI33" i="100"/>
  <c r="AK33" i="100"/>
  <c r="AL33" i="100"/>
  <c r="AM33" i="100"/>
  <c r="AN33" i="100"/>
  <c r="AO33" i="100"/>
  <c r="O40" i="117" l="1"/>
  <c r="O39" i="117"/>
  <c r="O38" i="117"/>
  <c r="O37" i="117"/>
  <c r="O36" i="117"/>
  <c r="O35" i="117"/>
  <c r="O34" i="117"/>
  <c r="O33" i="117"/>
  <c r="O32" i="117"/>
  <c r="O31" i="117"/>
  <c r="O30" i="117"/>
  <c r="O29" i="117"/>
  <c r="O28" i="117"/>
  <c r="O27" i="117"/>
  <c r="O26" i="117"/>
  <c r="O25" i="117"/>
  <c r="O24" i="117"/>
  <c r="O23" i="117"/>
  <c r="O22" i="117"/>
  <c r="O21" i="117"/>
  <c r="O20" i="117"/>
  <c r="O19" i="117"/>
  <c r="O14" i="117"/>
  <c r="O13" i="117"/>
  <c r="O12" i="117"/>
  <c r="O11" i="117"/>
  <c r="O10" i="117"/>
  <c r="O9" i="117"/>
  <c r="O8" i="117"/>
  <c r="O7" i="117"/>
  <c r="V27" i="117" l="1"/>
  <c r="AY12" i="114"/>
  <c r="BT5" i="114"/>
  <c r="AR11" i="114" l="1"/>
  <c r="AT11" i="114"/>
  <c r="AV11" i="114"/>
  <c r="AX11" i="114"/>
  <c r="AS11" i="114"/>
  <c r="AU11" i="114"/>
  <c r="AW11" i="114"/>
  <c r="AP11" i="114"/>
  <c r="AQ11" i="114"/>
  <c r="AO11" i="114"/>
  <c r="AV17" i="114"/>
  <c r="AY11" i="114" l="1"/>
  <c r="AG17" i="101" l="1"/>
  <c r="AG18" i="101"/>
  <c r="AG19" i="101"/>
  <c r="AG16" i="101"/>
  <c r="Y6" i="101"/>
  <c r="K16" i="101" s="1"/>
  <c r="Z6" i="101"/>
  <c r="L16" i="101" s="1"/>
  <c r="AA6" i="101"/>
  <c r="M16" i="101" s="1"/>
  <c r="AB6" i="101"/>
  <c r="N16" i="101" s="1"/>
  <c r="AC6" i="101"/>
  <c r="O16" i="101" s="1"/>
  <c r="AD6" i="101"/>
  <c r="P16" i="101" s="1"/>
  <c r="AE6" i="101"/>
  <c r="Q16" i="101" s="1"/>
  <c r="Y7" i="101"/>
  <c r="K17" i="101" s="1"/>
  <c r="Z7" i="101"/>
  <c r="L17" i="101" s="1"/>
  <c r="AA7" i="101"/>
  <c r="M17" i="101" s="1"/>
  <c r="AB7" i="101"/>
  <c r="N17" i="101" s="1"/>
  <c r="AC7" i="101"/>
  <c r="O17" i="101" s="1"/>
  <c r="AD7" i="101"/>
  <c r="P17" i="101" s="1"/>
  <c r="AE7" i="101"/>
  <c r="Q17" i="101" s="1"/>
  <c r="Y8" i="101"/>
  <c r="K18" i="101" s="1"/>
  <c r="Z8" i="101"/>
  <c r="L18" i="101" s="1"/>
  <c r="AA8" i="101"/>
  <c r="M18" i="101" s="1"/>
  <c r="AB8" i="101"/>
  <c r="N18" i="101" s="1"/>
  <c r="AC8" i="101"/>
  <c r="O18" i="101" s="1"/>
  <c r="AD8" i="101"/>
  <c r="P18" i="101" s="1"/>
  <c r="AE8" i="101"/>
  <c r="Q18" i="101" s="1"/>
  <c r="Z5" i="101"/>
  <c r="L15" i="101" s="1"/>
  <c r="AA5" i="101"/>
  <c r="M15" i="101" s="1"/>
  <c r="AB5" i="101"/>
  <c r="N15" i="101" s="1"/>
  <c r="AC5" i="101"/>
  <c r="O15" i="101" s="1"/>
  <c r="AD5" i="101"/>
  <c r="P15" i="101" s="1"/>
  <c r="AE5" i="101"/>
  <c r="Q15" i="101" s="1"/>
  <c r="Y5" i="101"/>
  <c r="K15" i="101" s="1"/>
  <c r="AE37" i="100"/>
  <c r="AF37" i="100"/>
  <c r="AG37" i="100"/>
  <c r="AH37" i="100"/>
  <c r="AI37" i="100"/>
  <c r="AJ37" i="100"/>
  <c r="AK37" i="100"/>
  <c r="AL37" i="100"/>
  <c r="AM37" i="100"/>
  <c r="AN37" i="100"/>
  <c r="AO37" i="100"/>
  <c r="AD37" i="100"/>
  <c r="AG21" i="101" l="1"/>
  <c r="Y9" i="101"/>
  <c r="AH8" i="101"/>
  <c r="AE9" i="101"/>
  <c r="AC9" i="101"/>
  <c r="AA9" i="101"/>
  <c r="AH5" i="101"/>
  <c r="AH7" i="101"/>
  <c r="AD9" i="101"/>
  <c r="AB9" i="101"/>
  <c r="Z9" i="101"/>
  <c r="AH6" i="101"/>
  <c r="AQ32" i="100"/>
  <c r="AQ31" i="100"/>
  <c r="AQ30" i="100"/>
  <c r="AQ29" i="100"/>
  <c r="AL11" i="100"/>
  <c r="AM10" i="100"/>
  <c r="AM9" i="100"/>
  <c r="AM8" i="100"/>
  <c r="AM7" i="100"/>
  <c r="AO22" i="100"/>
  <c r="AI15" i="100"/>
  <c r="AD15" i="100"/>
  <c r="AH9" i="101" l="1"/>
  <c r="AH10" i="101"/>
  <c r="AH12" i="101" s="1"/>
  <c r="AM11" i="100"/>
  <c r="AQ49" i="100"/>
  <c r="AQ33" i="100"/>
  <c r="X25" i="98" l="1"/>
  <c r="W25" i="98" l="1"/>
  <c r="BD30" i="85" l="1"/>
  <c r="AZ24" i="85" l="1"/>
  <c r="AY24" i="85"/>
  <c r="AX24" i="85"/>
  <c r="AW24" i="85"/>
  <c r="AN7" i="66"/>
  <c r="AM5" i="66" s="1"/>
  <c r="AP16" i="66"/>
  <c r="AM4" i="66" l="1"/>
  <c r="AM6" i="66"/>
  <c r="AM3" i="66"/>
  <c r="AJ3" i="66" l="1"/>
  <c r="AJ4" i="66"/>
  <c r="AN16" i="66" l="1"/>
  <c r="AQ16" i="66" l="1"/>
  <c r="AO16" i="66"/>
  <c r="AM16" i="66"/>
  <c r="AL16" i="66"/>
  <c r="AK16" i="66"/>
  <c r="AJ16" i="66"/>
  <c r="AI16" i="66"/>
  <c r="AH16" i="66"/>
  <c r="AR15" i="66"/>
  <c r="AR14" i="66"/>
  <c r="AR13" i="66"/>
  <c r="AR12" i="66"/>
  <c r="AI7" i="66"/>
  <c r="AH7" i="66"/>
  <c r="AJ6" i="66"/>
  <c r="AJ5" i="66"/>
  <c r="AW5" i="66" l="1"/>
  <c r="AU5" i="66" s="1"/>
  <c r="AW8" i="66"/>
  <c r="AU8" i="66" s="1"/>
  <c r="AR16" i="66"/>
  <c r="AG8" i="66"/>
  <c r="AH8" i="66" s="1"/>
  <c r="AW7" i="66"/>
  <c r="AU7" i="66" s="1"/>
  <c r="AW6" i="66"/>
  <c r="AU6" i="66" s="1"/>
  <c r="AJ7" i="66"/>
  <c r="AG17" i="66"/>
  <c r="AI8" i="66" l="1"/>
  <c r="AW9" i="66"/>
  <c r="AU9" i="66" s="1"/>
  <c r="AW10" i="66" l="1"/>
  <c r="AU10" i="66" s="1"/>
  <c r="AW11" i="66" l="1"/>
  <c r="AU11" i="66" s="1"/>
  <c r="AW12" i="66" l="1"/>
  <c r="AU12" i="66" s="1"/>
  <c r="AW13" i="66" l="1"/>
  <c r="AU13" i="66" s="1"/>
  <c r="AW14" i="66" l="1"/>
  <c r="AU14" i="66" s="1"/>
  <c r="AW15" i="66" l="1"/>
  <c r="AU15" i="66" s="1"/>
</calcChain>
</file>

<file path=xl/sharedStrings.xml><?xml version="1.0" encoding="utf-8"?>
<sst xmlns="http://schemas.openxmlformats.org/spreadsheetml/2006/main" count="1325" uniqueCount="735">
  <si>
    <t>Nº</t>
  </si>
  <si>
    <t>qua</t>
  </si>
  <si>
    <t>dom</t>
  </si>
  <si>
    <t>total</t>
  </si>
  <si>
    <t>motocicl.</t>
  </si>
  <si>
    <t>seg</t>
  </si>
  <si>
    <t>ter</t>
  </si>
  <si>
    <t>qui</t>
  </si>
  <si>
    <t>sex</t>
  </si>
  <si>
    <t>sáb</t>
  </si>
  <si>
    <t>madrug.</t>
  </si>
  <si>
    <t>manhã</t>
  </si>
  <si>
    <t>tarde</t>
  </si>
  <si>
    <t>noite</t>
  </si>
  <si>
    <t>TT</t>
  </si>
  <si>
    <t>PB</t>
  </si>
  <si>
    <t>Outros</t>
  </si>
  <si>
    <t>Total</t>
  </si>
  <si>
    <t>Choques</t>
  </si>
  <si>
    <t>Colisões</t>
  </si>
  <si>
    <t>motociclistas</t>
  </si>
  <si>
    <t>ciclistas</t>
  </si>
  <si>
    <t>Tipo dos acidentes</t>
  </si>
  <si>
    <t>pedestres</t>
  </si>
  <si>
    <t>1.1 Quadro resumo</t>
  </si>
  <si>
    <t>outros</t>
  </si>
  <si>
    <t>motor./passag.</t>
  </si>
  <si>
    <t>todas vítimas</t>
  </si>
  <si>
    <t>nov</t>
  </si>
  <si>
    <t>dez</t>
  </si>
  <si>
    <t>fev</t>
  </si>
  <si>
    <t>mar</t>
  </si>
  <si>
    <t>abr</t>
  </si>
  <si>
    <t>jun</t>
  </si>
  <si>
    <t>jul</t>
  </si>
  <si>
    <t>ago</t>
  </si>
  <si>
    <t>set</t>
  </si>
  <si>
    <t>out</t>
  </si>
  <si>
    <t>Atropelamento</t>
  </si>
  <si>
    <t>SI</t>
  </si>
  <si>
    <t>s/juris</t>
  </si>
  <si>
    <t>si</t>
  </si>
  <si>
    <t>TOTAL</t>
  </si>
  <si>
    <t>10 a 19</t>
  </si>
  <si>
    <t>20 a 29</t>
  </si>
  <si>
    <t>30 a 39</t>
  </si>
  <si>
    <t>40 a 49</t>
  </si>
  <si>
    <t>50 a 59</t>
  </si>
  <si>
    <t>60 a 69</t>
  </si>
  <si>
    <t>Total acidentes</t>
  </si>
  <si>
    <t>Gráfico</t>
  </si>
  <si>
    <t xml:space="preserve"> </t>
  </si>
  <si>
    <t>Pedestres</t>
  </si>
  <si>
    <t>Motociclistas</t>
  </si>
  <si>
    <t>Ciclistas</t>
  </si>
  <si>
    <t>mai</t>
  </si>
  <si>
    <t>Mot./pass.</t>
  </si>
  <si>
    <t>Índice</t>
  </si>
  <si>
    <t>Página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</si>
  <si>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</si>
  <si>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</si>
  <si>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</si>
  <si>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</si>
  <si>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</si>
  <si>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</si>
  <si>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</si>
  <si>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</si>
  <si>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</si>
  <si>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Companhia de Engenharia de Tráfego - CET</t>
  </si>
  <si>
    <t>Equipe Técnica</t>
  </si>
  <si>
    <t>Cynthia Céspedes de Souza Carvalho</t>
  </si>
  <si>
    <t>Agradecimentos</t>
  </si>
  <si>
    <t>à Secretaria de Segurança Pública do Estado de São Paulo, pela disponibilização do Sistema de Infor-</t>
  </si>
  <si>
    <t>mação Criminal - INFOCRIM, fonte dos dados dos acidentes que produziram aquelas vítimas.</t>
  </si>
  <si>
    <t>frota de automóveis x 1.000.000</t>
  </si>
  <si>
    <t>frota de motocicletas x 1.000.000</t>
  </si>
  <si>
    <t>população</t>
  </si>
  <si>
    <t>Apresentação</t>
  </si>
  <si>
    <t xml:space="preserve">         Os dados são provenientes de duas fontes:</t>
  </si>
  <si>
    <t>Créditos</t>
  </si>
  <si>
    <t>Município de</t>
  </si>
  <si>
    <t>São Paulo</t>
  </si>
  <si>
    <t>Max Ernani Borges de Paula (coord.)</t>
  </si>
  <si>
    <t xml:space="preserve">informações associadas a essas vítimas, tanto as que compõem o seu perfil como as que permitem a </t>
  </si>
  <si>
    <t xml:space="preserve">relativos aos acidentes, através de pesquisas aos Boletins de Ocorrência que compõem o INFOCRIM </t>
  </si>
  <si>
    <t xml:space="preserve"> (Sistema de Informação Criminal) da Secretaria de Segurança Pública do Estado de São Paulo, que é um </t>
  </si>
  <si>
    <t/>
  </si>
  <si>
    <t xml:space="preserve">    Companhia de Engenharia de Tráfego -   </t>
  </si>
  <si>
    <t>localização dos Boletins de Ocorrência onde foram registrados os sinistros.</t>
  </si>
  <si>
    <t>MORTES x VEIC</t>
  </si>
  <si>
    <t>MORTES x HABIT</t>
  </si>
  <si>
    <t>Gráfico  1</t>
  </si>
  <si>
    <t>Gráfico  3</t>
  </si>
  <si>
    <t>ok</t>
  </si>
  <si>
    <t>1.2 Acidentes de trânsito fatais (¹) por tipo</t>
  </si>
  <si>
    <t>Vias (¹)</t>
  </si>
  <si>
    <t>Atr</t>
  </si>
  <si>
    <t>Col</t>
  </si>
  <si>
    <t>Cho</t>
  </si>
  <si>
    <t>Out</t>
  </si>
  <si>
    <t xml:space="preserve">        Deve-se salientar que todos os dados relacionados aos acidentes fatais estão classificados segundo </t>
  </si>
  <si>
    <t>Choque</t>
  </si>
  <si>
    <t>Colisão</t>
  </si>
  <si>
    <t>Atrop.</t>
  </si>
  <si>
    <t>Outro</t>
  </si>
  <si>
    <t>Mortes</t>
  </si>
  <si>
    <t>Nº dias</t>
  </si>
  <si>
    <t>12.</t>
  </si>
  <si>
    <t>jan</t>
  </si>
  <si>
    <t>FROTA</t>
  </si>
  <si>
    <t>&gt;30</t>
  </si>
  <si>
    <t>Gráfico 3</t>
  </si>
  <si>
    <t>Luana Simone Geraldes Monteiro</t>
  </si>
  <si>
    <t>PEDEST.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</si>
  <si>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</si>
  <si>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</si>
  <si>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</si>
  <si>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</si>
  <si>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</si>
  <si>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</si>
  <si>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</si>
  <si>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</si>
  <si>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</si>
  <si>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</si>
  <si>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</si>
  <si>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</si>
  <si>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</si>
  <si>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</si>
  <si>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</si>
  <si>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</si>
  <si>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</si>
  <si>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</si>
  <si>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Total de mortes</t>
  </si>
  <si>
    <t>Ocupantes de veículos</t>
  </si>
  <si>
    <t>2005</t>
  </si>
  <si>
    <t>2006</t>
  </si>
  <si>
    <t>2007</t>
  </si>
  <si>
    <t>2008</t>
  </si>
  <si>
    <t>2009</t>
  </si>
  <si>
    <t>motor./pas.</t>
  </si>
  <si>
    <t>Tipo de usuário</t>
  </si>
  <si>
    <t>(¹) Não se conhece a idade de duas vítimas.</t>
  </si>
  <si>
    <t>Totais</t>
  </si>
  <si>
    <t>Idade média das vítimas</t>
  </si>
  <si>
    <t xml:space="preserve">Acidentes de trânsito fatais, por tipo e dia da semana (média diária no mês) </t>
  </si>
  <si>
    <t>Média diária no mês</t>
  </si>
  <si>
    <t>DIGITAR</t>
  </si>
  <si>
    <t>digitar</t>
  </si>
  <si>
    <t>total dias da semana</t>
  </si>
  <si>
    <t>choque</t>
  </si>
  <si>
    <t>1.</t>
  </si>
  <si>
    <t xml:space="preserve">2. </t>
  </si>
  <si>
    <r>
      <t xml:space="preserve">Total com </t>
    </r>
    <r>
      <rPr>
        <b/>
        <sz val="14"/>
        <color rgb="FFFF0000"/>
        <rFont val="Calibri"/>
        <family val="2"/>
        <scheme val="minor"/>
      </rPr>
      <t>fórmula</t>
    </r>
  </si>
  <si>
    <t>GRÁFICO</t>
  </si>
  <si>
    <t>FÓRMULA</t>
  </si>
  <si>
    <t>de/09</t>
  </si>
  <si>
    <t>Marginal Tietê</t>
  </si>
  <si>
    <t>colisão</t>
  </si>
  <si>
    <t>Variação</t>
  </si>
  <si>
    <t xml:space="preserve"> &gt; 24 ac.</t>
  </si>
  <si>
    <t>70 a 79</t>
  </si>
  <si>
    <t>até 8ac.</t>
  </si>
  <si>
    <t>9-16ac.</t>
  </si>
  <si>
    <t>17-24ac</t>
  </si>
  <si>
    <t>até 20ac.</t>
  </si>
  <si>
    <t>21-40ac.</t>
  </si>
  <si>
    <t>41-60ac</t>
  </si>
  <si>
    <t>Total de acidentes:</t>
  </si>
  <si>
    <t>Legenda</t>
  </si>
  <si>
    <t>Ped.</t>
  </si>
  <si>
    <t>Cicl.</t>
  </si>
  <si>
    <t>Atropel.</t>
  </si>
  <si>
    <t>Motocicl.</t>
  </si>
  <si>
    <t xml:space="preserve"> &gt; 60 ac.</t>
  </si>
  <si>
    <t>todos os acidentes (DECs)</t>
  </si>
  <si>
    <t>Todos os acidentes</t>
  </si>
  <si>
    <t>Atropelam.</t>
  </si>
  <si>
    <t xml:space="preserve"> GET </t>
  </si>
  <si>
    <t xml:space="preserve">5. Acidentes de trânsito fatais por área operacional da CET  </t>
  </si>
  <si>
    <t>Acidentes de trânsito fatais por área operacional da CET</t>
  </si>
  <si>
    <t>Distribuição dos acidentes de trânsito fatais no tempo</t>
  </si>
  <si>
    <t xml:space="preserve">Veículos envolvidos nos acidentes de trânsito fatais </t>
  </si>
  <si>
    <t xml:space="preserve">Rodovia (¹)(²) </t>
  </si>
  <si>
    <t>até 9 anos</t>
  </si>
  <si>
    <t>≥ 80 anos</t>
  </si>
  <si>
    <t>Acidentes de trânsito fatais nos trechos de rodovias dentro do Município de São Paulo</t>
  </si>
  <si>
    <t xml:space="preserve">         Este resumo estatístico tem por objetivo apresentar os dados relacionados com os acidentes de</t>
  </si>
  <si>
    <t xml:space="preserve">       - Primeiro foram identificadas todas as vítimas que perderam a vida em acidentes de trânsito no ano</t>
  </si>
  <si>
    <t xml:space="preserve">em questão e que tinham registro no Instituto Médico Legal - IML. Nesta instituição foram levantadas as </t>
  </si>
  <si>
    <t xml:space="preserve">         - Posteriormente os dados sobre as vítimas, obtidos no IML, foram complementados por aqueles </t>
  </si>
  <si>
    <t xml:space="preserve">finais são apresentadas séries históricas, mostrando a evolução dos dados de acidentes, das vítimas e </t>
  </si>
  <si>
    <t>dos índices de mortalidade decorrentes, que compõem uma base de informações de muito interesse na</t>
  </si>
  <si>
    <t>monitoração da violência no trânsito.</t>
  </si>
  <si>
    <t xml:space="preserve">sistema viário; separados por subprefeitura; por área operacional da Companhia e distribuídos pelas </t>
  </si>
  <si>
    <t>Gráfico   2</t>
  </si>
  <si>
    <t>do acid.</t>
  </si>
  <si>
    <t>todos usuários</t>
  </si>
  <si>
    <t>frota total</t>
  </si>
  <si>
    <t>frota de motos</t>
  </si>
  <si>
    <t>%</t>
  </si>
  <si>
    <r>
      <t xml:space="preserve">as suas três categorias principais: atropelamento (batida de um veículo contra um pedestre); colisão </t>
    </r>
    <r>
      <rPr>
        <sz val="12"/>
        <color theme="1"/>
        <rFont val="Calibri"/>
        <family val="2"/>
        <scheme val="minor"/>
      </rPr>
      <t xml:space="preserve"> </t>
    </r>
  </si>
  <si>
    <t>(batida de dois veículos em movimento); choque (batida de um veículo contra um obstáculo fixo, como</t>
  </si>
  <si>
    <t>um poste, por exemplo) mais a categoria "outros", que abrange os demais tipos de acidentes. E todas as</t>
  </si>
  <si>
    <t>motorista / passageiro (de automóvel, caminhão ou ônibus); motociclista (inclusive o garupa) e ciclista</t>
  </si>
  <si>
    <t>(também incluindo o garupa).</t>
  </si>
  <si>
    <t>informações sobre as vítimas estão agrupadas segundo os seguintes tipos de usuário das vias: pedestre;</t>
  </si>
  <si>
    <t xml:space="preserve">          Logo, o conjunto de dados apresentados neste relatório diz respeito a todas as mortes no trânsito</t>
  </si>
  <si>
    <t xml:space="preserve">repetí-la a cada tabela ou gráfico sobre os acidentes fatais apresentados no trabalho. </t>
  </si>
  <si>
    <t xml:space="preserve">Número de acidentes de trânsito fatais </t>
  </si>
  <si>
    <t>Acidentes</t>
  </si>
  <si>
    <t>2010</t>
  </si>
  <si>
    <t>Marginal Pinheiros</t>
  </si>
  <si>
    <t>Av. Aricanduva</t>
  </si>
  <si>
    <t>Est. de Itapecerica</t>
  </si>
  <si>
    <t>Av. Sapopemba</t>
  </si>
  <si>
    <t>Av. Ragueb Chohfi</t>
  </si>
  <si>
    <t>Av. Mal. Tito</t>
  </si>
  <si>
    <t>Av. Prof. Francisco Morato</t>
  </si>
  <si>
    <t>Est. do Campo Limpo</t>
  </si>
  <si>
    <t>Av. Guarapiranga</t>
  </si>
  <si>
    <t>Rod. Fernão Dias</t>
  </si>
  <si>
    <t>Rod. Raposo Tavares</t>
  </si>
  <si>
    <t>Rod. dos Bandeirantes</t>
  </si>
  <si>
    <t>Rod. Pres. Dutra</t>
  </si>
  <si>
    <t>Rod. Anchieta</t>
  </si>
  <si>
    <t>Rod. Anhanguera</t>
  </si>
  <si>
    <t>Rod. dos Imigrantes</t>
  </si>
  <si>
    <t>Rod. Ayrton Senna da Silva</t>
  </si>
  <si>
    <t>Rodoanel Mário Covas</t>
  </si>
  <si>
    <t>Av. Sen. Teotônio Vilela</t>
  </si>
  <si>
    <t>2011</t>
  </si>
  <si>
    <t xml:space="preserve">Fernão Dias, Rod. </t>
  </si>
  <si>
    <t>Anhanguera,  Rod.</t>
  </si>
  <si>
    <t>Bandeirantes dos, Rod.</t>
  </si>
  <si>
    <t xml:space="preserve">Imigrantes dos,  Rod. </t>
  </si>
  <si>
    <t>Dutra Pres., Rod.</t>
  </si>
  <si>
    <t>Raposo Tavares, Rod.</t>
  </si>
  <si>
    <t>Anchieta, Rod.</t>
  </si>
  <si>
    <t>Ayrton Senna da Silva, Rod.</t>
  </si>
  <si>
    <t>Mário Covas, Rodoanel</t>
  </si>
  <si>
    <t>Via A ( ajuste MARGINAL)</t>
  </si>
  <si>
    <t>atropelamento</t>
  </si>
  <si>
    <t>Total Geral</t>
  </si>
  <si>
    <t>vítimas. Os seis itens seguintes tratam da localização dos acidentes: geocodificados sobre mapa do</t>
  </si>
  <si>
    <t>principais vias e rodovias contidas na área municipal. Seguem, nos itens de números 8 a 10, informações</t>
  </si>
  <si>
    <t xml:space="preserve">5. Acidentes de trânsito fatais por área operacional da CET  (Continuação) </t>
  </si>
  <si>
    <t xml:space="preserve">7. Acidentes de trânsito fatais nos trechos de rodovias dentro do Município de São Paulo </t>
  </si>
  <si>
    <t>7.2 Acidentes fatais, por tipo</t>
  </si>
  <si>
    <t xml:space="preserve">8. Distribuição dos acidentes de trânsito fatais no tempo </t>
  </si>
  <si>
    <t>10.2 Sexo das vítimas</t>
  </si>
  <si>
    <t>Rauilson Rodrigues Lopes Junior</t>
  </si>
  <si>
    <t>Na hora</t>
  </si>
  <si>
    <t>Até 30 d</t>
  </si>
  <si>
    <t>&gt; 30 dias</t>
  </si>
  <si>
    <t>Tot</t>
  </si>
  <si>
    <t>2012</t>
  </si>
  <si>
    <t>Total de acidentes</t>
  </si>
  <si>
    <t>Moto cicl.</t>
  </si>
  <si>
    <t>Número de mortes em acidentes de trânsito</t>
  </si>
  <si>
    <t>Mot./ pass.</t>
  </si>
  <si>
    <t>Número de acidentes de trânsito fatais</t>
  </si>
  <si>
    <t>ORDEM</t>
  </si>
  <si>
    <t>Nº de acidentes fatais(¹)</t>
  </si>
  <si>
    <t>Vítimas Mortas</t>
  </si>
  <si>
    <t>Motor./passag.</t>
  </si>
  <si>
    <t xml:space="preserve">1.3 Mortes, por tipo de usuário das vias </t>
  </si>
  <si>
    <t>Vítimas feridas (²)</t>
  </si>
  <si>
    <t xml:space="preserve">Total de feridos </t>
  </si>
  <si>
    <t>1.4 Comparações com o ano anterior</t>
  </si>
  <si>
    <t>1.5 Tipos de colisão</t>
  </si>
  <si>
    <t>Mortes no trânsito</t>
  </si>
  <si>
    <t>V. A.</t>
  </si>
  <si>
    <t xml:space="preserve">   Número de mortes de pedestres</t>
  </si>
  <si>
    <t xml:space="preserve">   Número de mortes de motoristas/passageiros</t>
  </si>
  <si>
    <t xml:space="preserve">   Número de mortes de motociclistas</t>
  </si>
  <si>
    <t xml:space="preserve">   Número de mortes de ciclistas</t>
  </si>
  <si>
    <t xml:space="preserve">   Número total de mortes</t>
  </si>
  <si>
    <t xml:space="preserve">   Mortes por 10.000 veículos</t>
  </si>
  <si>
    <t xml:space="preserve">   Mortes por 100.000 habitantes</t>
  </si>
  <si>
    <t xml:space="preserve">   Número total de mortes violentas</t>
  </si>
  <si>
    <t>1.7 Tipo dos obstáculos nos choques</t>
  </si>
  <si>
    <t>1.6 Sobrevida ou hora da morte das vítimas, por tipo de usuário</t>
  </si>
  <si>
    <t>No dia</t>
  </si>
  <si>
    <t xml:space="preserve">   Pedestres</t>
  </si>
  <si>
    <t xml:space="preserve">   Motoristas/passageiros</t>
  </si>
  <si>
    <t xml:space="preserve">   Motociclistas</t>
  </si>
  <si>
    <t xml:space="preserve">   Ciclistas</t>
  </si>
  <si>
    <t xml:space="preserve">   Todos</t>
  </si>
  <si>
    <t>FORMULAS</t>
  </si>
  <si>
    <t>Número de mortes nos acidentes de trânsito fatais</t>
  </si>
  <si>
    <t xml:space="preserve">     7.3 Vítimas mortas nos acidentes, por tipo</t>
  </si>
  <si>
    <t>ciclista:             2</t>
  </si>
  <si>
    <t xml:space="preserve">8. Distribuição dos acidentes de trânsito fatais no tempo (Continuação) </t>
  </si>
  <si>
    <t>8.4 Atropelamentos por dia  e período (total no ano) (¹)</t>
  </si>
  <si>
    <t>8.5 Colisões por dia da semana e período (total no ano) (¹)</t>
  </si>
  <si>
    <t>8.6 Choques por dia da semana e período (total no ano) (¹)</t>
  </si>
  <si>
    <t xml:space="preserve">8.7  Acidentes fatais por dia da semana e período (total no ano)(¹) </t>
  </si>
  <si>
    <t>Atrop., colisões, choques:</t>
  </si>
  <si>
    <t>Est. M'Boi Mirim</t>
  </si>
  <si>
    <t>Av. Alcântara Machado</t>
  </si>
  <si>
    <t>Av. Atlântica</t>
  </si>
  <si>
    <t>Av. Interlagos</t>
  </si>
  <si>
    <t>Av. Itaquera</t>
  </si>
  <si>
    <t>Av. Carlos Caldeira Filho</t>
  </si>
  <si>
    <t>Av. Cruzeiro do Sul</t>
  </si>
  <si>
    <t>(²) As rodovias Pres. Castelo Branco e Regis Bittencourt não têm trecho contido no Município de São Paulo.</t>
  </si>
  <si>
    <t>Tadeu Leite Duarte</t>
  </si>
  <si>
    <t>Av. do Estado</t>
  </si>
  <si>
    <t>Av. Cupecê</t>
  </si>
  <si>
    <t>Av. Dona Belmira Marin</t>
  </si>
  <si>
    <t>Av. José Pinheiro Borges</t>
  </si>
  <si>
    <t>Av. Carlos Lacerda</t>
  </si>
  <si>
    <t>2. Localização geocodificada dos atropelamentos fatais</t>
  </si>
  <si>
    <t xml:space="preserve">3. Localização geocodificada dos acidentes fatais com vítimas nos veículos </t>
  </si>
  <si>
    <t>Jilmar Tatto</t>
  </si>
  <si>
    <t>Nome do DET</t>
  </si>
  <si>
    <t>CN1</t>
  </si>
  <si>
    <t>CN2</t>
  </si>
  <si>
    <t>CN3</t>
  </si>
  <si>
    <t>LE1</t>
  </si>
  <si>
    <t>LE2</t>
  </si>
  <si>
    <t>LE3</t>
  </si>
  <si>
    <t>SE1</t>
  </si>
  <si>
    <t>SE2</t>
  </si>
  <si>
    <t>SU1</t>
  </si>
  <si>
    <t>SU2</t>
  </si>
  <si>
    <t>SU3</t>
  </si>
  <si>
    <t>SO1</t>
  </si>
  <si>
    <t>SO2</t>
  </si>
  <si>
    <t>SO3</t>
  </si>
  <si>
    <t>SO4</t>
  </si>
  <si>
    <t>OE1</t>
  </si>
  <si>
    <t>OE2</t>
  </si>
  <si>
    <t>OE3</t>
  </si>
  <si>
    <t>NO1</t>
  </si>
  <si>
    <t>NO2</t>
  </si>
  <si>
    <t>DET</t>
  </si>
  <si>
    <t xml:space="preserve">   CN - Centro Norte</t>
  </si>
  <si>
    <t xml:space="preserve">   LE - Leste</t>
  </si>
  <si>
    <t xml:space="preserve">   SE - Sudeste</t>
  </si>
  <si>
    <t xml:space="preserve">   SU - Sul</t>
  </si>
  <si>
    <t xml:space="preserve">   SO - Sudoeste</t>
  </si>
  <si>
    <t xml:space="preserve">   OE - Oeste</t>
  </si>
  <si>
    <t xml:space="preserve">   NO - Noroeste</t>
  </si>
  <si>
    <t xml:space="preserve">   MB - Marginais Bandeirantes</t>
  </si>
  <si>
    <t>Centro Norte 1</t>
  </si>
  <si>
    <t>Centro Norte 2</t>
  </si>
  <si>
    <t>Centro Norte 3</t>
  </si>
  <si>
    <t>Leste 1</t>
  </si>
  <si>
    <t>Leste 2</t>
  </si>
  <si>
    <t>Leste 3</t>
  </si>
  <si>
    <t>Sudeste 1</t>
  </si>
  <si>
    <t>Sudeste 2</t>
  </si>
  <si>
    <t>Sul 1</t>
  </si>
  <si>
    <t>Sul 2</t>
  </si>
  <si>
    <t>Sul 3</t>
  </si>
  <si>
    <t>Sudoeste 1</t>
  </si>
  <si>
    <t>Sudoeste 2</t>
  </si>
  <si>
    <t>Sudoeste 3</t>
  </si>
  <si>
    <t>Sudoeste 4</t>
  </si>
  <si>
    <t>Oeste 1</t>
  </si>
  <si>
    <t>Oeste 2</t>
  </si>
  <si>
    <t>Oeste 3</t>
  </si>
  <si>
    <t>Noroeste 1</t>
  </si>
  <si>
    <t>Noroeste 2</t>
  </si>
  <si>
    <t>Tietê</t>
  </si>
  <si>
    <t>MB</t>
  </si>
  <si>
    <t>5.2 Acidentes de trânsito fatais (total) por DET (¹)</t>
  </si>
  <si>
    <t>CN</t>
  </si>
  <si>
    <t>LE</t>
  </si>
  <si>
    <t>SE</t>
  </si>
  <si>
    <t>SU</t>
  </si>
  <si>
    <t>SO</t>
  </si>
  <si>
    <t>OE</t>
  </si>
  <si>
    <t>NO</t>
  </si>
  <si>
    <t xml:space="preserve">   (³) Abrangem um período de 12 meses, que se encerra no mês consultado. </t>
  </si>
  <si>
    <t>1.2 Valores anuais móveis (³) do total de mortes no trânsito</t>
  </si>
  <si>
    <t>Av. Jacu-Pêssego/Nova Trab.</t>
  </si>
  <si>
    <t>Localização geocodificada dos acidentes fatais com vítimas nos veículos</t>
  </si>
  <si>
    <t>Localização geocodificada dos atropelamentos fatais</t>
  </si>
  <si>
    <t>Perfil das vítimas mortas nos acidentes de trânsito</t>
  </si>
  <si>
    <t>10. Perfil das vítimas mortas nos acidentes de trânsito</t>
  </si>
  <si>
    <r>
      <t xml:space="preserve">   </t>
    </r>
    <r>
      <rPr>
        <b/>
        <i/>
        <sz val="11"/>
        <color theme="1"/>
        <rFont val="Calibri"/>
        <family val="2"/>
        <scheme val="minor"/>
      </rPr>
      <t>(¹) Madrugada:</t>
    </r>
    <r>
      <rPr>
        <i/>
        <sz val="11"/>
        <color theme="1"/>
        <rFont val="Calibri"/>
        <family val="2"/>
        <scheme val="minor"/>
      </rPr>
      <t xml:space="preserve"> 00:00 às 06:00; </t>
    </r>
    <r>
      <rPr>
        <b/>
        <i/>
        <sz val="11"/>
        <color theme="1"/>
        <rFont val="Calibri"/>
        <family val="2"/>
        <scheme val="minor"/>
      </rPr>
      <t>manhã:</t>
    </r>
    <r>
      <rPr>
        <i/>
        <sz val="11"/>
        <color theme="1"/>
        <rFont val="Calibri"/>
        <family val="2"/>
        <scheme val="minor"/>
      </rPr>
      <t xml:space="preserve"> 06:00 às 12:00; </t>
    </r>
  </si>
  <si>
    <r>
      <t xml:space="preserve">        </t>
    </r>
    <r>
      <rPr>
        <b/>
        <i/>
        <sz val="11"/>
        <color theme="1"/>
        <rFont val="Calibri"/>
        <family val="2"/>
        <scheme val="minor"/>
      </rPr>
      <t>Tarde:</t>
    </r>
    <r>
      <rPr>
        <i/>
        <sz val="11"/>
        <color theme="1"/>
        <rFont val="Calibri"/>
        <family val="2"/>
        <scheme val="minor"/>
      </rPr>
      <t xml:space="preserve"> 12:00 às 18:00 e </t>
    </r>
    <r>
      <rPr>
        <b/>
        <i/>
        <sz val="11"/>
        <color theme="1"/>
        <rFont val="Calibri"/>
        <family val="2"/>
        <scheme val="minor"/>
      </rPr>
      <t>noite:</t>
    </r>
    <r>
      <rPr>
        <i/>
        <sz val="11"/>
        <color theme="1"/>
        <rFont val="Calibri"/>
        <family val="2"/>
        <scheme val="minor"/>
      </rPr>
      <t xml:space="preserve"> 18:00 às 24:00. </t>
    </r>
  </si>
  <si>
    <t xml:space="preserve">   Obs.: Em 2005 os acidentes ainda eram classificados em atropelamentos e outros.</t>
  </si>
  <si>
    <t xml:space="preserve">    Fontes: IML (mortes); DETRAN (frota de veículos); IBGE (população)  </t>
  </si>
  <si>
    <t>5.3 Acidentes de trânsito fatais (¹) por tipo (²) , por GET</t>
  </si>
  <si>
    <t>nº de mortes</t>
  </si>
  <si>
    <t>14.4 Mortes de ocupantes de autos por 10.000 automóveis</t>
  </si>
  <si>
    <t>frota de automóveis</t>
  </si>
  <si>
    <t xml:space="preserve">   Participação do tráfego nas mortes violentas </t>
  </si>
  <si>
    <r>
      <t>14.1 M</t>
    </r>
    <r>
      <rPr>
        <b/>
        <i/>
        <sz val="13"/>
        <color theme="1"/>
        <rFont val="Calibri"/>
        <family val="2"/>
        <scheme val="minor"/>
      </rPr>
      <t>ortes (total) por 10.000 veículos e Mortes de pedestres por 10.000 veículos</t>
    </r>
    <r>
      <rPr>
        <b/>
        <sz val="13"/>
        <color theme="1"/>
        <rFont val="Calibri"/>
        <family val="2"/>
        <scheme val="minor"/>
      </rPr>
      <t xml:space="preserve"> </t>
    </r>
  </si>
  <si>
    <r>
      <t>14.3 M</t>
    </r>
    <r>
      <rPr>
        <b/>
        <i/>
        <sz val="13"/>
        <color theme="1"/>
        <rFont val="Calibri"/>
        <family val="2"/>
        <scheme val="minor"/>
      </rPr>
      <t>ortes de motociclistas por 10.000 motocicletas</t>
    </r>
  </si>
  <si>
    <r>
      <t>14.2 M</t>
    </r>
    <r>
      <rPr>
        <b/>
        <i/>
        <sz val="13"/>
        <color theme="1"/>
        <rFont val="Calibri"/>
        <family val="2"/>
        <scheme val="minor"/>
      </rPr>
      <t>ortes por 100.000 habitantes</t>
    </r>
    <r>
      <rPr>
        <b/>
        <sz val="13"/>
        <color theme="1"/>
        <rFont val="Calibri"/>
        <family val="2"/>
        <scheme val="minor"/>
      </rPr>
      <t xml:space="preserve"> por tipo de usuário e da população</t>
    </r>
  </si>
  <si>
    <t>Pinheiros Bandeirantes</t>
  </si>
  <si>
    <t>Ano</t>
  </si>
  <si>
    <t>5.4 Acidentes de trânsito fatais (total), por GET e rodovias</t>
  </si>
  <si>
    <t>7.1 Evolução anual dos acidentes fatais e das mortes decorrentes por rodovia</t>
  </si>
  <si>
    <t xml:space="preserve">   10.3 Idade das vítimas</t>
  </si>
  <si>
    <t xml:space="preserve">   10.1 Vítimas por tipo de usuário das vias</t>
  </si>
  <si>
    <t>bicicleta:          2</t>
  </si>
  <si>
    <t>Nº de acidentes fatais</t>
  </si>
  <si>
    <t xml:space="preserve">8.1 Acidentes fatais por tipo e dia da semana (média diária no ano) </t>
  </si>
  <si>
    <t>8.3 Total de acidentes fatais por mês</t>
  </si>
  <si>
    <t>Evolução anual dos acidentes fatais por tipo de veículo envolvido e da frota, desde 2005</t>
  </si>
  <si>
    <t>Evolução mensal dos acidentes de trânsito fatais e de suas vítimas, por tipo, desde 2005</t>
  </si>
  <si>
    <t>14. Evolução anual dos índices de mortalidade no trânsito, desde 2005</t>
  </si>
  <si>
    <t>Evolução anual dos índices de mortalidade no trânsito, desde 2005</t>
  </si>
  <si>
    <t>Evolução anual dos acidentes de trânsito fatais e de suas vítimas, por tipo, desde 1979</t>
  </si>
  <si>
    <t xml:space="preserve">12. Evolução anual dos acidentes de trânsito fatais e de suas vítimas, por tipo, desde 1979 </t>
  </si>
  <si>
    <t xml:space="preserve">12.1  Evolução anual do número de mortes em acidentes de trânsito no município de São Paulo (De 1979 a 1999) </t>
  </si>
  <si>
    <t xml:space="preserve"> 12.2 Mortes em acidentes de trânsito por tipo de usuário das vias (¹)</t>
  </si>
  <si>
    <t>13.1  Acidentes de trânsito fatais</t>
  </si>
  <si>
    <t>13.2   Mortes de pedestres em acidentes de trânsito</t>
  </si>
  <si>
    <t xml:space="preserve">13.3  Mortes de motoristas/passageiros em acidentes de trânsito </t>
  </si>
  <si>
    <t>13.4  Mortes de motociclistas em acidentes de trânsito</t>
  </si>
  <si>
    <t>13.5  Mortes de ciclistas em acidentes de trânsito</t>
  </si>
  <si>
    <t>13.6 Total de mortes em acidentes de trânsito</t>
  </si>
  <si>
    <t xml:space="preserve">            </t>
  </si>
  <si>
    <t>2013</t>
  </si>
  <si>
    <t>transversal:  22</t>
  </si>
  <si>
    <t>veículo estac.: 27</t>
  </si>
  <si>
    <t>OE:                      88</t>
  </si>
  <si>
    <t xml:space="preserve">   (²) 106 acidentes foram classificados como "outros".</t>
  </si>
  <si>
    <r>
      <t xml:space="preserve">   </t>
    </r>
    <r>
      <rPr>
        <b/>
        <i/>
        <sz val="11"/>
        <rFont val="Calibri"/>
        <family val="2"/>
        <scheme val="minor"/>
      </rPr>
      <t>Obs.</t>
    </r>
    <r>
      <rPr>
        <i/>
        <sz val="11"/>
        <rFont val="Calibri"/>
        <family val="2"/>
        <scheme val="minor"/>
      </rPr>
      <t xml:space="preserve">  As Gerências de Engenharia de Tráfego (GETs) e os seus departamentos (DETs) constituem as áreas operacionais da CET.  </t>
    </r>
  </si>
  <si>
    <t>outros:                7</t>
  </si>
  <si>
    <t>motor./pass.: 25</t>
  </si>
  <si>
    <t>motociclista:  13</t>
  </si>
  <si>
    <t>Si</t>
  </si>
  <si>
    <t>atrop</t>
  </si>
  <si>
    <t>ch</t>
  </si>
  <si>
    <t>col</t>
  </si>
  <si>
    <t xml:space="preserve">6.  Avenidas e ruas com mais acidentes de trânsito fatais. </t>
  </si>
  <si>
    <t>6.  Avenidas e ruas com mais acidentes de trânsito fatais.  (Continuação)</t>
  </si>
  <si>
    <t>ACIDENTES</t>
  </si>
  <si>
    <t>8. Distribuição dos acidentes de trânsito fatais no tempo (Continuação)</t>
  </si>
  <si>
    <t>8.8 Número de acidentes de trânsito fatais (médias) por dia da semana e hora do dia (¹)</t>
  </si>
  <si>
    <t>sexta feira</t>
  </si>
  <si>
    <t xml:space="preserve">   Sexta feira</t>
  </si>
  <si>
    <t xml:space="preserve">   Sábado</t>
  </si>
  <si>
    <t xml:space="preserve">   Domingo</t>
  </si>
  <si>
    <t xml:space="preserve">   Dia útil (média)</t>
  </si>
  <si>
    <t>sábado</t>
  </si>
  <si>
    <t>domingo</t>
  </si>
  <si>
    <t>dias úteis</t>
  </si>
  <si>
    <t xml:space="preserve">   (¹) Número médio de acidentes fatais ocorridos a cada hora de cada dia da semana. Todos os gráficos estão na mesma escala. </t>
  </si>
  <si>
    <t>9. Veículos envolvidos nos acidentes de trânsito fatais</t>
  </si>
  <si>
    <t>OK</t>
  </si>
  <si>
    <t>6.2 Colisões</t>
  </si>
  <si>
    <t>qtde</t>
  </si>
  <si>
    <t>6.1 Atropelamentos</t>
  </si>
  <si>
    <t>9.1 Nos atropelamentos (veíc. atropelante)</t>
  </si>
  <si>
    <t xml:space="preserve"> 9.2 Nos choques (1 veículo / acidente)</t>
  </si>
  <si>
    <t>9.3 Nas colisões (2 veículos / acidente) (³)</t>
  </si>
  <si>
    <t>diversos</t>
  </si>
  <si>
    <t>6.4  Todos os acidentes</t>
  </si>
  <si>
    <t>veic x si</t>
  </si>
  <si>
    <t>Frota</t>
  </si>
  <si>
    <t>9.4 Em todos os acidentes (¹)</t>
  </si>
  <si>
    <t>9.5 Frota de veículos registrados x 1.000 (²)</t>
  </si>
  <si>
    <t>total veíc.</t>
  </si>
  <si>
    <t>total com si</t>
  </si>
  <si>
    <t>6.3 Choques</t>
  </si>
  <si>
    <t>6.6 Frota de veículos registrados</t>
  </si>
  <si>
    <t>setembro</t>
  </si>
  <si>
    <t>autom.:   5.079.461</t>
  </si>
  <si>
    <t>autom</t>
  </si>
  <si>
    <t>motocicl.:  871.396</t>
  </si>
  <si>
    <t>motocicl</t>
  </si>
  <si>
    <t>ônibus:         71.350</t>
  </si>
  <si>
    <t>ônibus</t>
  </si>
  <si>
    <t>caminhão: 135.725</t>
  </si>
  <si>
    <t>caminhão</t>
  </si>
  <si>
    <t>utilitário:   688.664</t>
  </si>
  <si>
    <t>utilitário</t>
  </si>
  <si>
    <t>outros:         55.505</t>
  </si>
  <si>
    <t>digitar FROTA</t>
  </si>
  <si>
    <t>urb. e inter.</t>
  </si>
  <si>
    <t>micro-ônibus</t>
  </si>
  <si>
    <t>partic.</t>
  </si>
  <si>
    <t>frete</t>
  </si>
  <si>
    <t>maq agrícola</t>
  </si>
  <si>
    <t>ambulância</t>
  </si>
  <si>
    <t>corrida</t>
  </si>
  <si>
    <t>trailer</t>
  </si>
  <si>
    <t>reboque</t>
  </si>
  <si>
    <t>Pedestre</t>
  </si>
  <si>
    <t>Motorista/passag.</t>
  </si>
  <si>
    <t>Motociclista</t>
  </si>
  <si>
    <t>Ciclista</t>
  </si>
  <si>
    <t>frequencia</t>
  </si>
  <si>
    <t>CÁLCULO</t>
  </si>
  <si>
    <t xml:space="preserve">10.4 Ocupações mais comuns  das vítimas </t>
  </si>
  <si>
    <t>10.5 Escolaridade das vítimas maiores de 6 anos</t>
  </si>
  <si>
    <t>freqüência</t>
  </si>
  <si>
    <t>freq</t>
  </si>
  <si>
    <t>Ocupação</t>
  </si>
  <si>
    <t>Mot./</t>
  </si>
  <si>
    <t>Motoc.</t>
  </si>
  <si>
    <t>V.A.</t>
  </si>
  <si>
    <t>pass.</t>
  </si>
  <si>
    <t>analfabeto</t>
  </si>
  <si>
    <t>menor</t>
  </si>
  <si>
    <t>até</t>
  </si>
  <si>
    <t xml:space="preserve">porcentagem   </t>
  </si>
  <si>
    <t xml:space="preserve">morreram no local  </t>
  </si>
  <si>
    <t xml:space="preserve">11. Evolução anual dos acidentes fatais por tipo de veículo envolvido e da frota, desde 2005 </t>
  </si>
  <si>
    <t>Gráfico 1</t>
  </si>
  <si>
    <t>Atropelamentos</t>
  </si>
  <si>
    <t>automóveis</t>
  </si>
  <si>
    <t>motocicletas</t>
  </si>
  <si>
    <t xml:space="preserve">        envolvido (1 veículo/acidente)</t>
  </si>
  <si>
    <t>caminhões</t>
  </si>
  <si>
    <t>bicicl.</t>
  </si>
  <si>
    <t>Outros / SI</t>
  </si>
  <si>
    <t>Gráfico 2</t>
  </si>
  <si>
    <t>autos</t>
  </si>
  <si>
    <t>motoc.</t>
  </si>
  <si>
    <t>Gráfico 4</t>
  </si>
  <si>
    <t>Aposent./Pension.</t>
  </si>
  <si>
    <t>Estudante</t>
  </si>
  <si>
    <t>Ajudante</t>
  </si>
  <si>
    <t>Do lar</t>
  </si>
  <si>
    <t>Motorista</t>
  </si>
  <si>
    <t>Autônomo</t>
  </si>
  <si>
    <t>Desempregado</t>
  </si>
  <si>
    <t>Motofretista</t>
  </si>
  <si>
    <t>Pedreiro</t>
  </si>
  <si>
    <t>Mecânico</t>
  </si>
  <si>
    <t>Vendedor</t>
  </si>
  <si>
    <t>Aux. Administrativo</t>
  </si>
  <si>
    <t>Metalúrgico</t>
  </si>
  <si>
    <t>Policial</t>
  </si>
  <si>
    <t>Vigilante</t>
  </si>
  <si>
    <t>Morador de Rua</t>
  </si>
  <si>
    <t>Aux. de Limpeza</t>
  </si>
  <si>
    <t>Eletricista</t>
  </si>
  <si>
    <t>Segurança</t>
  </si>
  <si>
    <t>Comerciante</t>
  </si>
  <si>
    <t>Garçom</t>
  </si>
  <si>
    <t>bicicleta:           2</t>
  </si>
  <si>
    <t>Total mortos</t>
  </si>
  <si>
    <t>-</t>
  </si>
  <si>
    <t>motocicleta x bicicleta:</t>
  </si>
  <si>
    <t>bicicleta x bicicleta:</t>
  </si>
  <si>
    <t>13. Evolução mensal dos acidentes de trânsito fatais e de suas vítimas, por tipo, desde 2005</t>
  </si>
  <si>
    <t xml:space="preserve">Av. São Miguel </t>
  </si>
  <si>
    <t>Av. Dep. Cantidio Sampaio</t>
  </si>
  <si>
    <t xml:space="preserve">R. Dr. Assis Ribeiro </t>
  </si>
  <si>
    <t>Av. Cangaíba</t>
  </si>
  <si>
    <t xml:space="preserve">Avenidas e ruas com mais acidentes de trânsito fatais </t>
  </si>
  <si>
    <t>ônibus x ônibus: 1</t>
  </si>
  <si>
    <t>10.6 Freqüência acumulada dos tempos entre o acidente e a morte (sobrevida)</t>
  </si>
  <si>
    <t xml:space="preserve">11. Evolução anual do número de acidentes fatais por tipo de veículo envolvido (¹) e da frota registrada (Continuação) </t>
  </si>
  <si>
    <t xml:space="preserve">11.4 Total de acidentes fatais  (²) por tipo de veículo envolvido </t>
  </si>
  <si>
    <t>Sem inf.</t>
  </si>
  <si>
    <t>11.5 Frota de veículos registrados no Município, por tipo (³)</t>
  </si>
  <si>
    <t>11.6 Evolução anual da frota  de automóveis, de motocicletas e total</t>
  </si>
  <si>
    <r>
      <t>Auto (</t>
    </r>
    <r>
      <rPr>
        <b/>
        <vertAlign val="superscript"/>
        <sz val="12"/>
        <rFont val="Calibri"/>
        <family val="2"/>
        <scheme val="minor"/>
      </rPr>
      <t>4</t>
    </r>
    <r>
      <rPr>
        <b/>
        <sz val="12"/>
        <rFont val="Calibri"/>
        <family val="2"/>
        <scheme val="minor"/>
      </rPr>
      <t>)</t>
    </r>
  </si>
  <si>
    <t>Moto</t>
  </si>
  <si>
    <r>
      <t>Ônibus (</t>
    </r>
    <r>
      <rPr>
        <vertAlign val="superscript"/>
        <sz val="12"/>
        <rFont val="Calibri"/>
        <family val="2"/>
        <scheme val="minor"/>
      </rPr>
      <t>5</t>
    </r>
    <r>
      <rPr>
        <b/>
        <sz val="12"/>
        <rFont val="Calibri"/>
        <family val="2"/>
        <scheme val="minor"/>
      </rPr>
      <t>)</t>
    </r>
  </si>
  <si>
    <t>Caminhão</t>
  </si>
  <si>
    <r>
      <t xml:space="preserve">   (³) Fonte: DETRAN - SP; </t>
    </r>
    <r>
      <rPr>
        <sz val="11"/>
        <rFont val="Calibri"/>
        <family val="2"/>
        <scheme val="minor"/>
      </rPr>
      <t>(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  <r>
      <rPr>
        <i/>
        <sz val="11"/>
        <rFont val="Calibri"/>
        <family val="2"/>
        <scheme val="minor"/>
      </rPr>
      <t xml:space="preserve"> Inclui o tipo utilitário; (</t>
    </r>
    <r>
      <rPr>
        <i/>
        <vertAlign val="superscript"/>
        <sz val="11"/>
        <rFont val="Calibri"/>
        <family val="2"/>
        <scheme val="minor"/>
      </rPr>
      <t>5</t>
    </r>
    <r>
      <rPr>
        <i/>
        <sz val="11"/>
        <rFont val="Calibri"/>
        <family val="2"/>
        <scheme val="minor"/>
      </rPr>
      <t xml:space="preserve">) Inclui o tipo micro-ônibus. </t>
    </r>
  </si>
  <si>
    <t xml:space="preserve"> 7.4 Veículos envolvidos nos acidentes por tipo</t>
  </si>
  <si>
    <t>motocicleta:  15</t>
  </si>
  <si>
    <t>caminhão:      23</t>
  </si>
  <si>
    <t>atropelamento:35</t>
  </si>
  <si>
    <t>colisão:              23</t>
  </si>
  <si>
    <t>automóvel:    43</t>
  </si>
  <si>
    <t>choque:              3</t>
  </si>
  <si>
    <t>ônibus:            7</t>
  </si>
  <si>
    <t>pedestre:        35</t>
  </si>
  <si>
    <r>
      <t xml:space="preserve">Acidentes de Trânsito Fatais      </t>
    </r>
    <r>
      <rPr>
        <b/>
        <sz val="28"/>
        <color rgb="FFFF0000"/>
        <rFont val="Lucida Sans Unicode"/>
        <family val="2"/>
      </rPr>
      <t xml:space="preserve">- </t>
    </r>
    <r>
      <rPr>
        <b/>
        <sz val="32"/>
        <color rgb="FFFF0000"/>
        <rFont val="Lucida Sans Unicode"/>
        <family val="2"/>
      </rPr>
      <t>Relatório Anual</t>
    </r>
    <r>
      <rPr>
        <b/>
        <sz val="28"/>
        <color rgb="FFFF0000"/>
        <rFont val="Lucida Sans Unicode"/>
        <family val="2"/>
      </rPr>
      <t xml:space="preserve"> -</t>
    </r>
  </si>
  <si>
    <t>arredond</t>
  </si>
  <si>
    <t>10. Perfil das vítimas mortas dos acidentes de trânsito (Continuação)</t>
  </si>
  <si>
    <t>12.3 Acidentes de trânsito fatais, por tipo (²)</t>
  </si>
  <si>
    <t xml:space="preserve">   (¹) A CET não coletou dados de acidentes de trânsito fatais no período de  2000 a 2004.   (²) Classificação até 2005: atropelamentos e acidentes com vítimas.</t>
  </si>
  <si>
    <t>atropelamento:   538</t>
  </si>
  <si>
    <t>choque:                 189</t>
  </si>
  <si>
    <t>pedestre:              555</t>
  </si>
  <si>
    <t>motor./pass.:       207</t>
  </si>
  <si>
    <t>motociclista:        440</t>
  </si>
  <si>
    <t>ciclista:                    47</t>
  </si>
  <si>
    <t>1. Acidentes de trânsito fatais e suas vítimas  -  Sinopse dos dados de 2014</t>
  </si>
  <si>
    <t xml:space="preserve">frontal:         67     </t>
  </si>
  <si>
    <t>traseira:        48</t>
  </si>
  <si>
    <t>lateral:          78</t>
  </si>
  <si>
    <t>1. Acidentes de trânsito fatais e suas vítimas  -  Sinopse dos dados de 2014 (Continuação)</t>
  </si>
  <si>
    <t>poste:               76</t>
  </si>
  <si>
    <t>muro:                38</t>
  </si>
  <si>
    <t>árvore:              12</t>
  </si>
  <si>
    <t>outros:              36</t>
  </si>
  <si>
    <t>2014</t>
  </si>
  <si>
    <t>Total 2014</t>
  </si>
  <si>
    <t>Av. Raimundo P. Magalhães</t>
  </si>
  <si>
    <t xml:space="preserve">   (¹) As vias estão dispostas na ordem decrescente do total de acidentes fatais em 2014 . </t>
  </si>
  <si>
    <t xml:space="preserve">Av. Eng. Armando A. Pereira </t>
  </si>
  <si>
    <t>Rod. Ayrton Senna</t>
  </si>
  <si>
    <t>masc. (81,2%)</t>
  </si>
  <si>
    <t>fem. (18,8%)</t>
  </si>
  <si>
    <t>pedestres:             555</t>
  </si>
  <si>
    <t>motor./passag.:   207</t>
  </si>
  <si>
    <t>motociclistas:       440</t>
  </si>
  <si>
    <t>ciclistas:                  47</t>
  </si>
  <si>
    <t>(¹) Idade desconhecida para 12 pedestres e 1 motociclista.</t>
  </si>
  <si>
    <t>pedestres: 50</t>
  </si>
  <si>
    <t>motor./passag.: 34</t>
  </si>
  <si>
    <t>motociclistas: 28</t>
  </si>
  <si>
    <t>ciclistas: 33</t>
  </si>
  <si>
    <r>
      <t xml:space="preserve">Fund. l </t>
    </r>
    <r>
      <rPr>
        <i/>
        <sz val="10"/>
        <color theme="1"/>
        <rFont val="Calibri"/>
        <family val="2"/>
        <scheme val="minor"/>
      </rPr>
      <t>(17,7%)</t>
    </r>
  </si>
  <si>
    <r>
      <t xml:space="preserve">Fund. ll </t>
    </r>
    <r>
      <rPr>
        <i/>
        <sz val="10"/>
        <color theme="1"/>
        <rFont val="Calibri"/>
        <family val="2"/>
        <scheme val="minor"/>
      </rPr>
      <t>(33,5%)</t>
    </r>
  </si>
  <si>
    <r>
      <t xml:space="preserve">Médio </t>
    </r>
    <r>
      <rPr>
        <i/>
        <sz val="10"/>
        <color theme="1"/>
        <rFont val="Calibri"/>
        <family val="2"/>
        <scheme val="minor"/>
      </rPr>
      <t>(28,3%)</t>
    </r>
  </si>
  <si>
    <r>
      <t xml:space="preserve">Superior </t>
    </r>
    <r>
      <rPr>
        <i/>
        <sz val="10"/>
        <color theme="1"/>
        <rFont val="Calibri"/>
        <family val="2"/>
        <scheme val="minor"/>
      </rPr>
      <t>(8,9%)</t>
    </r>
  </si>
  <si>
    <r>
      <t xml:space="preserve"> </t>
    </r>
    <r>
      <rPr>
        <b/>
        <i/>
        <sz val="11"/>
        <rFont val="Calibri"/>
        <family val="2"/>
        <scheme val="minor"/>
      </rPr>
      <t>Obs.</t>
    </r>
    <r>
      <rPr>
        <i/>
        <sz val="11"/>
        <rFont val="Calibri"/>
        <family val="2"/>
        <scheme val="minor"/>
      </rPr>
      <t xml:space="preserve">  Houve 24 analfabetos, sendo 23 ped. e 1 motociclista,  </t>
    </r>
  </si>
  <si>
    <t>9 menores de 6 anos e 112 casos (9,0%) sem informação.</t>
  </si>
  <si>
    <t>Empreg. Doméstuca</t>
  </si>
  <si>
    <t>Porteiro</t>
  </si>
  <si>
    <t>Técnico</t>
  </si>
  <si>
    <t>Acidentes de trânsito fatais e suas vítimas - Sinopse dos dados de 2014</t>
  </si>
  <si>
    <t xml:space="preserve"> trânsito fatais ocorridos no município de São Paulo no ano de 2014 e de suas vítimas. </t>
  </si>
  <si>
    <t>ocorridas em 2014, com registro no IML, e aos acidentes que provocaram essas mortes, tenham eles</t>
  </si>
  <si>
    <t>ocorridos em 2014 (a grande maioria) ou não. Faz-se essa observação aqui, com o intuito de não ter que</t>
  </si>
  <si>
    <t xml:space="preserve">        O item 1 deste relatório compõe uma sinopse dos dados dos acidentes fatais de 2014 e de suas  </t>
  </si>
  <si>
    <t xml:space="preserve">   (¹) Um acidente com dois tipos de veículos é contado duas vezes.  </t>
  </si>
  <si>
    <t xml:space="preserve">   (²) Inclui "outros" .</t>
  </si>
  <si>
    <t>Estagiários</t>
  </si>
  <si>
    <t xml:space="preserve">Edição: Abril de 2015 </t>
  </si>
  <si>
    <t>automóvel:  94</t>
  </si>
  <si>
    <t>motocicleta: 89</t>
  </si>
  <si>
    <t>ônibus:            1</t>
  </si>
  <si>
    <t>caminhão:      5</t>
  </si>
  <si>
    <t>bicicleta:         0</t>
  </si>
  <si>
    <t>automóvel:    200</t>
  </si>
  <si>
    <t>motocicleta:   90</t>
  </si>
  <si>
    <t>ônibus:           114</t>
  </si>
  <si>
    <t>caminhão:       31</t>
  </si>
  <si>
    <t>automóvel x automóvel: 33</t>
  </si>
  <si>
    <t>automóvel x motocicleta: 131</t>
  </si>
  <si>
    <t>automóvel x ônibus: 18</t>
  </si>
  <si>
    <t>automóvel x caminhão: 14</t>
  </si>
  <si>
    <t>automóvel x bicicleta: 15</t>
  </si>
  <si>
    <t>motocicleta x motocicleta: 16</t>
  </si>
  <si>
    <t>motocicleta x ônibus: 42</t>
  </si>
  <si>
    <t>motocicleta x bicicleta: 1</t>
  </si>
  <si>
    <t>ônibus x caminhão: 0</t>
  </si>
  <si>
    <t>ônibus x bicicleta: 11</t>
  </si>
  <si>
    <t>caminhão x caminhão: 2</t>
  </si>
  <si>
    <t>caminhão x bicicleta: 7</t>
  </si>
  <si>
    <t>bicicleta x bicicleta: 0</t>
  </si>
  <si>
    <t>motocicleta x caminhão: 31</t>
  </si>
  <si>
    <t>Obs. Não se soube o tipo do veículo em 101 atrop.</t>
  </si>
  <si>
    <t>automóvel:     636</t>
  </si>
  <si>
    <t>motocicleta:   537</t>
  </si>
  <si>
    <t>ônibus:            215</t>
  </si>
  <si>
    <t>caminhão:      128</t>
  </si>
  <si>
    <t>bicicleta:          49</t>
  </si>
  <si>
    <t>outros e S/I:    120</t>
  </si>
  <si>
    <t>colisão:                  338</t>
  </si>
  <si>
    <t>outros:                   130</t>
  </si>
  <si>
    <t>ônibus:              80</t>
  </si>
  <si>
    <t>caminhão:      153</t>
  </si>
  <si>
    <t>outros:              90</t>
  </si>
  <si>
    <t xml:space="preserve">  (¹) Incluem o tipo "outros";                                                  (²) Fonte: DETRAN - SP. Os autos incluem os 892 mil utilitários;          (³) Houve 13 acid. com  motos, 2 com autos e 1 com bic. sem inform. do outro veíc.  </t>
  </si>
  <si>
    <t>motocicleta:  1.041</t>
  </si>
  <si>
    <t>automóvel:   6.524</t>
  </si>
  <si>
    <t xml:space="preserve">Av. Ver. José Diniz </t>
  </si>
  <si>
    <t>Av. Sadamu Inoue</t>
  </si>
  <si>
    <t>Av. Dep. Emilio Carlos</t>
  </si>
  <si>
    <t>Av. Giovanni Gronchi</t>
  </si>
  <si>
    <t>Av. Prof. Luiz Ignácio A. Mello</t>
  </si>
  <si>
    <t>Av. Salim Farah Maluf</t>
  </si>
  <si>
    <t>Av. Santo Amaro</t>
  </si>
  <si>
    <t>Av. Vinte e Três de Maio</t>
  </si>
  <si>
    <t>Av. Washington Luís</t>
  </si>
  <si>
    <t>Av. Dr. Gastão Vidigal</t>
  </si>
  <si>
    <t>Av. Imirim</t>
  </si>
  <si>
    <t>Av. Jaguaré</t>
  </si>
  <si>
    <t>Av. Júlio Buono</t>
  </si>
  <si>
    <t>Est. da Riviera</t>
  </si>
  <si>
    <t>Av.  Cel. Sezefredo Fagundes</t>
  </si>
  <si>
    <t>Av. Santa Inês</t>
  </si>
  <si>
    <t>Est. da Barragem</t>
  </si>
  <si>
    <t>Av. do Cursino</t>
  </si>
  <si>
    <t>Av. Águia de Haia</t>
  </si>
  <si>
    <t>Av Antônio E. de Carvalho</t>
  </si>
  <si>
    <t xml:space="preserve">Departamento de Estudos e Pesquisa de Tráfego </t>
  </si>
  <si>
    <t xml:space="preserve">Presidência                                            </t>
  </si>
  <si>
    <t>Vicente Pedro M. Petrocelli</t>
  </si>
  <si>
    <t>Mauricio Cordeiro da G. Losada</t>
  </si>
  <si>
    <t xml:space="preserve">   (¹) Não constam do gráfico 49 acidentes sem jurisdição da CET (em rodovias dentro do município) e 58 sem informação da localização do acidente.</t>
  </si>
  <si>
    <t>CN:                    142</t>
  </si>
  <si>
    <t>LE:                     206</t>
  </si>
  <si>
    <t>SE:                     136</t>
  </si>
  <si>
    <t>SU:                    168</t>
  </si>
  <si>
    <t>SO:                    158</t>
  </si>
  <si>
    <t>NO:                   112</t>
  </si>
  <si>
    <t>MB:                     78</t>
  </si>
  <si>
    <t>S/ jurisd.(rod.): 49</t>
  </si>
  <si>
    <t>S/ informação: 58</t>
  </si>
  <si>
    <t xml:space="preserve">   Município, têm-se os seguintes índices de mortalidade para 2014. </t>
  </si>
  <si>
    <t>Diretoria de Planejamento, Projetos e Educação de Trânsito - DP</t>
  </si>
  <si>
    <t>sobre a temporalidade dos acidentes, os veículos envolvidos e as vítimas produzidas. E nos quatro itens</t>
  </si>
  <si>
    <t>banco informatizado de todos os BOs elaborados pela Polícia Civil, do qual a parte relativa aos acidentes</t>
  </si>
  <si>
    <t xml:space="preserve">   (¹) Que provocaram as mortes em 2014.  (²) Só as relacionadas nos BOs dos acidentes fatais.  </t>
  </si>
  <si>
    <t>41</t>
  </si>
  <si>
    <t>7</t>
  </si>
  <si>
    <t>37</t>
  </si>
  <si>
    <t>12</t>
  </si>
  <si>
    <t>97</t>
  </si>
  <si>
    <t>0,06</t>
  </si>
  <si>
    <t>459</t>
  </si>
  <si>
    <t>0,91</t>
  </si>
  <si>
    <t>8.2 Total de acidentes fatais por dia da semana (média diária no ano) (¹)</t>
  </si>
  <si>
    <t>(¹) Incluem o tipo de acidentes "outros"</t>
  </si>
  <si>
    <r>
      <t xml:space="preserve">   </t>
    </r>
    <r>
      <rPr>
        <b/>
        <i/>
        <sz val="11"/>
        <rFont val="Calibri"/>
        <family val="2"/>
        <scheme val="minor"/>
      </rPr>
      <t>Obs.</t>
    </r>
    <r>
      <rPr>
        <i/>
        <sz val="11"/>
        <rFont val="Calibri"/>
        <family val="2"/>
        <scheme val="minor"/>
      </rPr>
      <t xml:space="preserve">  Subtraíndo-se as mortes nos trechos de rodovias dentro do</t>
    </r>
  </si>
  <si>
    <r>
      <t xml:space="preserve">     </t>
    </r>
    <r>
      <rPr>
        <i/>
        <sz val="11"/>
        <rFont val="Calibri"/>
        <family val="2"/>
      </rPr>
      <t>● Mortes no trânsito = 1199</t>
    </r>
  </si>
  <si>
    <r>
      <t xml:space="preserve">     </t>
    </r>
    <r>
      <rPr>
        <i/>
        <sz val="11"/>
        <rFont val="Calibri"/>
        <family val="2"/>
      </rPr>
      <t>● Mortes no trânsito por 10.000 veículos = 1,52</t>
    </r>
  </si>
  <si>
    <r>
      <t xml:space="preserve">     </t>
    </r>
    <r>
      <rPr>
        <i/>
        <sz val="11"/>
        <rFont val="Calibri"/>
        <family val="2"/>
      </rPr>
      <t>● Mortes no trânsito por 100.000 habitantes = 10,05</t>
    </r>
  </si>
  <si>
    <t xml:space="preserve">Diretoria de Planejamento, Projetos e Educação de Trânsito                             </t>
  </si>
  <si>
    <r>
      <t xml:space="preserve">   </t>
    </r>
    <r>
      <rPr>
        <b/>
        <i/>
        <sz val="11"/>
        <rFont val="Calibri"/>
        <family val="2"/>
        <scheme val="minor"/>
      </rPr>
      <t>Obs.</t>
    </r>
    <r>
      <rPr>
        <i/>
        <sz val="11"/>
        <rFont val="Calibri"/>
        <family val="2"/>
        <scheme val="minor"/>
      </rPr>
      <t xml:space="preserve"> Sem informação de dia da semana/hora para 26 atropelamentos, 3 colisões e 25 outros tipos de acidentes.</t>
    </r>
  </si>
  <si>
    <t>11.1 Atropelamentos, por tipo de veículo atropelante (1 veículo / acidente) (¹)</t>
  </si>
  <si>
    <t>11.2 Colisões, por tipo de veículo envolvido (2 veículos / acidente) (²)</t>
  </si>
  <si>
    <t xml:space="preserve">11.3 Choques (³) por tipo de veículo </t>
  </si>
  <si>
    <t>(¹) Para  muitos atropelamentos não se soube o veículo atropelante, por ele ter se evadido após o acidente.</t>
  </si>
  <si>
    <t xml:space="preserve">  (²) Um acidente com dois tipos de veículos é contado duas vezes.  (³) Houve só 19 ônibus, 49 caminhões e 33 bicicletas nos choques fatais, de 2006 a 2014. </t>
  </si>
  <si>
    <t>Gerência de Planejamento, Logística e Estudos de Tráfego - GPL</t>
  </si>
  <si>
    <t>Departamento de Estudos e Pesquisa de Tráfego - DPT</t>
  </si>
  <si>
    <t>de trânsito foi disponibilizada à Companhia de Engenharia de Tráfego - CET.</t>
  </si>
  <si>
    <t xml:space="preserve">Gerência de Planejamento, Logística e Estudos de Tráfego                     </t>
  </si>
  <si>
    <t>Distribuição dos acidentes de trânsito fatais por Subprefeitura</t>
  </si>
  <si>
    <t xml:space="preserve">4. Distribuição dos acidentes fatais por Subprefeitura  </t>
  </si>
  <si>
    <t>Ao Instituto Médico Legal - IML, fonte dos dados sobre as vítimas dos acidentes de trânsito fatais e</t>
  </si>
  <si>
    <t xml:space="preserve">Gabrielly Leticia de Souza Vieira, Pamela Anjos dos Santos, Lucas do Rio Rueda, </t>
  </si>
  <si>
    <t>Letícia Vitorino da Silva, Gabriela Dias de Carvalho, Sergio Gaiofatto Devoraes</t>
  </si>
  <si>
    <t>Alisson Willian da Silva Gomes, Guilherme Henrique Ferrara da Silva, Leonardo de Moraes Silva,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</si>
</sst>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"/>
    <numFmt numFmtId="166" formatCode="0.0000"/>
    <numFmt numFmtId="167" formatCode="#,##0.0000"/>
    <numFmt numFmtId="168" formatCode="dd/mm/yy;@"/>
    <numFmt numFmtId="169" formatCode="0.000"/>
  </numFmts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3"/>
      <name val="Calibri"/>
      <family val="2"/>
      <scheme val="minor"/>
    </font>
    <font>
      <sz val="52"/>
      <name val="Arial"/>
      <family val="2"/>
    </font>
    <font>
      <sz val="18"/>
      <name val="Lucida Sans Unicode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28"/>
      <color rgb="FFFF0000"/>
      <name val="Lucida Sans Unicode"/>
      <family val="2"/>
    </font>
    <font>
      <sz val="10.5"/>
      <color theme="1"/>
      <name val="Calibri"/>
      <family val="2"/>
      <scheme val="minor"/>
    </font>
    <font>
      <b/>
      <sz val="26"/>
      <color indexed="10"/>
      <name val="Lucida Sans Unicode"/>
      <family val="2"/>
    </font>
    <font>
      <i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FF"/>
      <name val="Arial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1"/>
      <color rgb="FF008000"/>
      <name val="Calibri"/>
      <family val="2"/>
      <scheme val="minor"/>
    </font>
    <font>
      <i/>
      <sz val="9"/>
      <color indexed="12"/>
      <name val="Arial"/>
      <family val="2"/>
    </font>
    <font>
      <i/>
      <sz val="9"/>
      <name val="Arial"/>
      <family val="2"/>
    </font>
    <font>
      <sz val="9"/>
      <color indexed="12"/>
      <name val="Arial"/>
      <family val="2"/>
    </font>
    <font>
      <sz val="9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48"/>
      <color indexed="10"/>
      <name val="Lucida Sans Unicode"/>
      <family val="2"/>
    </font>
    <font>
      <sz val="48"/>
      <color theme="1"/>
      <name val="Calibri"/>
      <family val="2"/>
      <scheme val="minor"/>
    </font>
    <font>
      <b/>
      <sz val="36"/>
      <color rgb="FFFF0000"/>
      <name val="Lucida Sans Unicode"/>
      <family val="2"/>
    </font>
    <font>
      <b/>
      <sz val="22"/>
      <color indexed="10"/>
      <name val="Lucida Sans Unicode"/>
      <family val="2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rgb="FFFF0000"/>
      <name val="Lucida Sans Unicode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sz val="10.5"/>
      <name val="Calibri"/>
      <family val="2"/>
      <scheme val="minor"/>
    </font>
    <font>
      <b/>
      <sz val="26"/>
      <name val="Lucida Sans Unicode"/>
      <family val="2"/>
    </font>
    <font>
      <b/>
      <i/>
      <sz val="1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66003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indexed="10"/>
      <name val="Arial"/>
      <family val="2"/>
    </font>
    <font>
      <b/>
      <vertAlign val="super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32"/>
      <color rgb="FFFF0000"/>
      <name val="Lucida Sans Unicode"/>
      <family val="2"/>
    </font>
    <font>
      <b/>
      <sz val="10"/>
      <color rgb="FF003572"/>
      <name val="Arial"/>
      <family val="2"/>
    </font>
    <font>
      <sz val="17"/>
      <name val="Lucida Sans Unicode"/>
      <family val="2"/>
    </font>
    <font>
      <sz val="17"/>
      <name val="Arial"/>
      <family val="2"/>
    </font>
    <font>
      <i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theme="6" tint="0.3999450666829432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99"/>
        <bgColor indexed="64"/>
      </patternFill>
    </fill>
  </fills>
  <borders count="30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hair">
        <color theme="6" tint="0.39994506668294322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6" tint="0.39994506668294322"/>
      </left>
      <right style="hair">
        <color theme="6" tint="0.39994506668294322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6" tint="0.399945066682943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6" tint="-0.24994659260841701"/>
      </left>
      <right/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 style="thin">
        <color theme="6" tint="-0.24994659260841701"/>
      </right>
      <top/>
      <bottom/>
      <diagonal/>
    </border>
    <border>
      <left style="medium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/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/>
      <bottom style="thin">
        <color theme="6" tint="-0.24994659260841701"/>
      </bottom>
      <diagonal/>
    </border>
    <border>
      <left style="hair">
        <color theme="6" tint="-0.24994659260841701"/>
      </left>
      <right style="medium">
        <color theme="6" tint="-0.24994659260841701"/>
      </right>
      <top/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/>
      <top/>
      <bottom style="hair">
        <color theme="6" tint="-0.24994659260841701"/>
      </bottom>
      <diagonal/>
    </border>
    <border>
      <left style="hair">
        <color theme="6" tint="-0.24994659260841701"/>
      </left>
      <right style="medium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/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medium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thin">
        <color theme="6" tint="-0.24994659260841701"/>
      </left>
      <right/>
      <top/>
      <bottom style="hair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/>
      <top style="hair">
        <color theme="6" tint="-0.24994659260841701"/>
      </top>
      <bottom style="medium">
        <color theme="6" tint="-0.24994659260841701"/>
      </bottom>
      <diagonal/>
    </border>
    <border>
      <left/>
      <right/>
      <top style="hair">
        <color theme="6" tint="-0.24994659260841701"/>
      </top>
      <bottom style="hair">
        <color theme="6" tint="-0.24994659260841701"/>
      </bottom>
      <diagonal/>
    </border>
    <border>
      <left/>
      <right style="hair">
        <color theme="6" tint="-0.24994659260841701"/>
      </right>
      <top/>
      <bottom style="hair">
        <color theme="6" tint="-0.24994659260841701"/>
      </bottom>
      <diagonal/>
    </border>
    <border>
      <left/>
      <right/>
      <top/>
      <bottom style="hair">
        <color theme="6" tint="-0.24994659260841701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 style="thin">
        <color indexed="64"/>
      </left>
      <right/>
      <top style="medium">
        <color theme="6" tint="-0.499984740745262"/>
      </top>
      <bottom style="hair">
        <color indexed="64"/>
      </bottom>
      <diagonal/>
    </border>
    <border>
      <left/>
      <right/>
      <top style="medium">
        <color theme="6" tint="-0.499984740745262"/>
      </top>
      <bottom style="hair">
        <color indexed="64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hair">
        <color indexed="64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/>
      <diagonal/>
    </border>
    <border>
      <left/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/>
      <right style="thin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hair">
        <color theme="6" tint="-0.499984740745262"/>
      </right>
      <top style="hair">
        <color indexed="64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hair">
        <color indexed="64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hair">
        <color indexed="64"/>
      </top>
      <bottom/>
      <diagonal/>
    </border>
    <border>
      <left style="thin">
        <color theme="6" tint="-0.499984740745262"/>
      </left>
      <right style="hair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indexed="64"/>
      </top>
      <bottom style="hair">
        <color indexed="64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indexed="64"/>
      </top>
      <bottom style="hair">
        <color indexed="64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6" tint="-0.499984740745262"/>
      </top>
      <bottom style="hair">
        <color indexed="64"/>
      </bottom>
      <diagonal/>
    </border>
    <border>
      <left style="hair">
        <color theme="6" tint="-0.499984740745262"/>
      </left>
      <right style="medium">
        <color theme="6" tint="-0.499984740745262"/>
      </right>
      <top style="thin">
        <color theme="6" tint="-0.499984740745262"/>
      </top>
      <bottom style="hair">
        <color indexed="64"/>
      </bottom>
      <diagonal/>
    </border>
    <border>
      <left style="medium">
        <color theme="6" tint="-0.499984740745262"/>
      </left>
      <right style="hair">
        <color theme="6" tint="-0.24994659260841701"/>
      </right>
      <top style="medium">
        <color theme="6" tint="-0.499984740745262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medium">
        <color theme="6" tint="-0.499984740745262"/>
      </top>
      <bottom style="hair">
        <color theme="6" tint="-0.24994659260841701"/>
      </bottom>
      <diagonal/>
    </border>
    <border>
      <left style="hair">
        <color theme="6" tint="-0.24994659260841701"/>
      </left>
      <right style="medium">
        <color theme="6" tint="-0.499984740745262"/>
      </right>
      <top style="medium">
        <color theme="6" tint="-0.499984740745262"/>
      </top>
      <bottom style="hair">
        <color theme="6" tint="-0.24994659260841701"/>
      </bottom>
      <diagonal/>
    </border>
    <border>
      <left style="medium">
        <color theme="6" tint="-0.499984740745262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medium">
        <color theme="6" tint="-0.499984740745262"/>
      </right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499984740745262"/>
      </left>
      <right style="hair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hair">
        <color theme="6" tint="-0.24994659260841701"/>
      </left>
      <right style="medium">
        <color theme="6" tint="-0.499984740745262"/>
      </right>
      <top style="hair">
        <color theme="6" tint="-0.24994659260841701"/>
      </top>
      <bottom style="medium">
        <color theme="6" tint="-0.499984740745262"/>
      </bottom>
      <diagonal/>
    </border>
    <border>
      <left style="hair">
        <color theme="6" tint="-0.24994659260841701"/>
      </left>
      <right style="hair">
        <color theme="6" tint="-0.24994659260841701"/>
      </right>
      <top style="medium">
        <color theme="6" tint="-0.499984740745262"/>
      </top>
      <bottom/>
      <diagonal/>
    </border>
    <border>
      <left style="hair">
        <color theme="6" tint="-0.24994659260841701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/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/>
      <top/>
      <bottom style="hair">
        <color theme="6" tint="-0.499984740745262"/>
      </bottom>
      <diagonal/>
    </border>
    <border>
      <left style="hair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hair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hair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/>
      <right style="hair">
        <color theme="6" tint="0.39994506668294322"/>
      </right>
      <top style="thick">
        <color theme="2" tint="-0.499984740745262"/>
      </top>
      <bottom style="thin">
        <color theme="0" tint="-0.24994659260841701"/>
      </bottom>
      <diagonal/>
    </border>
    <border>
      <left style="hair">
        <color theme="6" tint="0.39994506668294322"/>
      </left>
      <right style="hair">
        <color theme="6" tint="0.39994506668294322"/>
      </right>
      <top style="thick">
        <color theme="2" tint="-0.499984740745262"/>
      </top>
      <bottom style="thin">
        <color theme="0" tint="-0.24994659260841701"/>
      </bottom>
      <diagonal/>
    </border>
    <border>
      <left style="hair">
        <color theme="6" tint="0.39994506668294322"/>
      </left>
      <right style="thin">
        <color theme="0" tint="-0.24994659260841701"/>
      </right>
      <top style="thick">
        <color theme="2" tint="-0.499984740745262"/>
      </top>
      <bottom style="thin">
        <color theme="0" tint="-0.24994659260841701"/>
      </bottom>
      <diagonal/>
    </border>
    <border>
      <left style="hair">
        <color theme="6" tint="0.3999450666829432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n">
        <color theme="0" tint="-0.24994659260841701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thick">
        <color theme="2" tint="-0.499984740745262"/>
      </right>
      <top/>
      <bottom/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/>
      <right/>
      <top/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hair">
        <color theme="6" tint="0.39994506668294322"/>
      </left>
      <right style="thick">
        <color theme="2" tint="-0.499984740745262"/>
      </right>
      <top style="thick">
        <color theme="2" tint="-0.499984740745262"/>
      </top>
      <bottom style="thin">
        <color theme="0" tint="-0.24994659260841701"/>
      </bottom>
      <diagonal/>
    </border>
    <border>
      <left style="thick">
        <color theme="2" tint="-0.499984740745262"/>
      </left>
      <right style="thin">
        <color theme="0" tint="-0.24994659260841701"/>
      </right>
      <top style="hair">
        <color theme="6" tint="0.39994506668294322"/>
      </top>
      <bottom style="thick">
        <color theme="2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/>
      <bottom style="hair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/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/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hair">
        <color theme="6" tint="-0.499984740745262"/>
      </bottom>
      <diagonal/>
    </border>
    <border>
      <left/>
      <right/>
      <top/>
      <bottom style="hair">
        <color theme="6" tint="-0.499984740745262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/>
      <right/>
      <top style="hair">
        <color theme="6" tint="-0.24994659260841701"/>
      </top>
      <bottom/>
      <diagonal/>
    </border>
    <border>
      <left style="hair">
        <color theme="6" tint="-0.24994659260841701"/>
      </left>
      <right/>
      <top style="hair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medium">
        <color theme="6" tint="-0.499984740745262"/>
      </right>
      <top/>
      <bottom style="hair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499984740745262"/>
      </left>
      <right/>
      <top style="hair">
        <color theme="6" tint="-0.499984740745262"/>
      </top>
      <bottom/>
      <diagonal/>
    </border>
    <border>
      <left/>
      <right/>
      <top style="hair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/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/>
      <top style="hair">
        <color theme="6" tint="-0.499984740745262"/>
      </top>
      <bottom/>
      <diagonal/>
    </border>
    <border>
      <left style="thin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/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/>
      <diagonal/>
    </border>
    <border>
      <left style="hair">
        <color theme="6" tint="-0.24994659260841701"/>
      </left>
      <right style="thin">
        <color theme="6" tint="-0.24994659260841701"/>
      </right>
      <top style="hair">
        <color theme="6" tint="-0.24994659260841701"/>
      </top>
      <bottom/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 style="hair">
        <color theme="6" tint="0.39994506668294322"/>
      </left>
      <right/>
      <top style="thick">
        <color theme="2" tint="-0.499984740745262"/>
      </top>
      <bottom/>
      <diagonal/>
    </border>
    <border>
      <left style="thin">
        <color theme="6" tint="-0.499984740745262"/>
      </left>
      <right/>
      <top style="hair">
        <color theme="6" tint="-0.499984740745262"/>
      </top>
      <bottom/>
      <diagonal/>
    </border>
    <border>
      <left/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/>
      <bottom/>
      <diagonal/>
    </border>
    <border>
      <left/>
      <right style="hair">
        <color theme="6" tint="-0.24994659260841701"/>
      </right>
      <top/>
      <bottom/>
      <diagonal/>
    </border>
    <border>
      <left style="hair">
        <color theme="6" tint="-0.24994659260841701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499984740745262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499984740745262"/>
      </left>
      <right style="thin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499984740745262"/>
      </left>
      <right style="thin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thin">
        <color theme="6" tint="-0.24994659260841701"/>
      </left>
      <right/>
      <top style="hair">
        <color theme="6" tint="-0.24994659260841701"/>
      </top>
      <bottom style="medium">
        <color theme="6" tint="-0.499984740745262"/>
      </bottom>
      <diagonal/>
    </border>
    <border>
      <left style="thin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hair">
        <color theme="6" tint="-0.24994659260841701"/>
      </left>
      <right/>
      <top style="hair">
        <color theme="6" tint="-0.24994659260841701"/>
      </top>
      <bottom style="medium">
        <color theme="6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499984740745262"/>
      </left>
      <right/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hair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hair">
        <color theme="6" tint="-0.24994659260841701"/>
      </bottom>
      <diagonal/>
    </border>
    <border>
      <left style="medium">
        <color theme="6" tint="-0.24994659260841701"/>
      </left>
      <right style="hair">
        <color theme="6" tint="-0.24994659260841701"/>
      </right>
      <top style="hair">
        <color theme="6" tint="-0.24994659260841701"/>
      </top>
      <bottom/>
      <diagonal/>
    </border>
    <border>
      <left style="medium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24994659260841701"/>
      </top>
      <bottom/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/>
      <diagonal/>
    </border>
    <border>
      <left style="hair">
        <color theme="6" tint="-0.24994659260841701"/>
      </left>
      <right style="medium">
        <color theme="6" tint="-0.24994659260841701"/>
      </right>
      <top style="thin">
        <color theme="6" tint="-0.24994659260841701"/>
      </top>
      <bottom/>
      <diagonal/>
    </border>
    <border>
      <left style="medium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hair">
        <color theme="6" tint="-0.24994659260841701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medium">
        <color theme="6" tint="-0.24994659260841701"/>
      </left>
      <right style="hair">
        <color theme="6" tint="-0.24994659260841701"/>
      </right>
      <top style="thin">
        <color theme="6" tint="-0.499984740745262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499984740745262"/>
      </top>
      <bottom style="hair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theme="6" tint="-0.499984740745262"/>
      </bottom>
      <diagonal/>
    </border>
    <border>
      <left style="hair">
        <color theme="6" tint="-0.24994659260841701"/>
      </left>
      <right/>
      <top style="thin">
        <color theme="6" tint="-0.499984740745262"/>
      </top>
      <bottom style="hair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499984740745262"/>
      </top>
      <bottom style="hair">
        <color theme="6" tint="-0.24994659260841701"/>
      </bottom>
      <diagonal/>
    </border>
    <border>
      <left style="medium">
        <color theme="6" tint="-0.499984740745262"/>
      </left>
      <right/>
      <top style="thin">
        <color theme="6" tint="-0.499984740745262"/>
      </top>
      <bottom/>
      <diagonal/>
    </border>
    <border>
      <left style="thin">
        <color indexed="64"/>
      </left>
      <right style="hair">
        <color theme="6" tint="-0.499984740745262"/>
      </right>
      <top style="thin">
        <color theme="6" tint="-0.499984740745262"/>
      </top>
      <bottom style="hair">
        <color indexed="64"/>
      </bottom>
      <diagonal/>
    </border>
    <border>
      <left style="thin">
        <color indexed="64"/>
      </left>
      <right style="hair">
        <color theme="6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6" tint="-0.499984740745262"/>
      </left>
      <right/>
      <top style="dashed">
        <color theme="6" tint="-0.499984740745262"/>
      </top>
      <bottom style="thin">
        <color theme="6" tint="-0.499984740745262"/>
      </bottom>
      <diagonal/>
    </border>
    <border>
      <left/>
      <right/>
      <top style="dashed">
        <color theme="6" tint="-0.499984740745262"/>
      </top>
      <bottom style="thin">
        <color theme="6" tint="-0.499984740745262"/>
      </bottom>
      <diagonal/>
    </border>
    <border>
      <left/>
      <right style="thin">
        <color indexed="64"/>
      </right>
      <top style="dashed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hair">
        <color theme="6" tint="-0.499984740745262"/>
      </right>
      <top style="dashed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dashed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dashed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hair">
        <color theme="6" tint="-0.499984740745262"/>
      </right>
      <top/>
      <bottom style="hair">
        <color indexed="64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indexed="64"/>
      </bottom>
      <diagonal/>
    </border>
    <border>
      <left style="hair">
        <color theme="6" tint="-0.499984740745262"/>
      </left>
      <right style="medium">
        <color theme="6" tint="-0.499984740745262"/>
      </right>
      <top/>
      <bottom style="hair">
        <color indexed="64"/>
      </bottom>
      <diagonal/>
    </border>
    <border>
      <left style="medium">
        <color theme="6" tint="-0.499984740745262"/>
      </left>
      <right/>
      <top/>
      <bottom style="dashed">
        <color theme="6" tint="-0.499984740745262"/>
      </bottom>
      <diagonal/>
    </border>
    <border>
      <left/>
      <right style="thin">
        <color theme="6" tint="-0.499984740745262"/>
      </right>
      <top/>
      <bottom style="dashed">
        <color theme="6" tint="-0.499984740745262"/>
      </bottom>
      <diagonal/>
    </border>
    <border>
      <left style="medium">
        <color theme="6" tint="-0.499984740745262"/>
      </left>
      <right/>
      <top style="dashed">
        <color theme="6" tint="-0.499984740745262"/>
      </top>
      <bottom style="medium">
        <color theme="6" tint="-0.499984740745262"/>
      </bottom>
      <diagonal/>
    </border>
    <border>
      <left/>
      <right/>
      <top style="dashed">
        <color theme="6" tint="-0.499984740745262"/>
      </top>
      <bottom style="medium">
        <color theme="6" tint="-0.499984740745262"/>
      </bottom>
      <diagonal/>
    </border>
    <border>
      <left/>
      <right style="thin">
        <color indexed="64"/>
      </right>
      <top style="dashed">
        <color theme="6" tint="-0.499984740745262"/>
      </top>
      <bottom style="medium">
        <color theme="6" tint="-0.499984740745262"/>
      </bottom>
      <diagonal/>
    </border>
    <border>
      <left style="thin">
        <color indexed="64"/>
      </left>
      <right style="hair">
        <color theme="6" tint="-0.499984740745262"/>
      </right>
      <top style="dashed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dashed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dashed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/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/>
      <right style="hair">
        <color theme="6" tint="-0.499984740745262"/>
      </right>
      <top/>
      <bottom style="thin">
        <color theme="6" tint="-0.499984740745262"/>
      </bottom>
      <diagonal/>
    </border>
    <border>
      <left/>
      <right style="medium">
        <color theme="6" tint="-0.499984740745262"/>
      </right>
      <top/>
      <bottom style="hair">
        <color theme="6" tint="-0.499984740745262"/>
      </bottom>
      <diagonal/>
    </border>
    <border>
      <left/>
      <right style="medium">
        <color theme="6" tint="-0.499984740745262"/>
      </right>
      <top style="hair">
        <color theme="6" tint="-0.499984740745262"/>
      </top>
      <bottom/>
      <diagonal/>
    </border>
    <border>
      <left style="thin">
        <color theme="6" tint="-0.499984740745262"/>
      </left>
      <right style="hair">
        <color theme="6" tint="-0.499984740745262"/>
      </right>
      <top/>
      <bottom/>
      <diagonal/>
    </border>
    <border>
      <left/>
      <right style="hair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hair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24994659260841701"/>
      </right>
      <top style="hair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hair">
        <color theme="6" tint="-0.24994659260841701"/>
      </top>
      <bottom/>
      <diagonal/>
    </border>
    <border>
      <left style="thin">
        <color theme="6" tint="-0.24994659260841701"/>
      </left>
      <right/>
      <top style="hair">
        <color theme="6" tint="-0.24994659260841701"/>
      </top>
      <bottom/>
      <diagonal/>
    </border>
    <border>
      <left style="hair">
        <color theme="6" tint="-0.24994659260841701"/>
      </left>
      <right style="medium">
        <color theme="6" tint="-0.499984740745262"/>
      </right>
      <top style="thin">
        <color theme="6" tint="-0.499984740745262"/>
      </top>
      <bottom style="hair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theme="6" tint="-0.24994659260841701"/>
      </left>
      <right style="medium">
        <color theme="6" tint="-0.24994659260841701"/>
      </right>
      <top/>
      <bottom/>
      <diagonal/>
    </border>
    <border>
      <left style="thin">
        <color theme="6" tint="-0.24994659260841701"/>
      </left>
      <right style="medium">
        <color theme="6" tint="-0.24994659260841701"/>
      </right>
      <top/>
      <bottom style="thin">
        <color theme="6" tint="-0.24994659260841701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hair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hair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/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hair">
        <color theme="6" tint="-0.24994659260841701"/>
      </top>
      <bottom style="medium">
        <color theme="6" tint="-0.24994659260841701"/>
      </bottom>
      <diagonal/>
    </border>
    <border>
      <left/>
      <right/>
      <top style="thin">
        <color theme="6" tint="-0.24994659260841701"/>
      </top>
      <bottom/>
      <diagonal/>
    </border>
    <border>
      <left style="hair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 style="hair">
        <color theme="6" tint="-0.499984740745262"/>
      </bottom>
      <diagonal/>
    </border>
    <border>
      <left/>
      <right/>
      <top style="medium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/>
      <bottom/>
      <diagonal/>
    </border>
    <border>
      <left style="medium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/>
      <right style="hair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thin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hair">
        <color theme="6" tint="-0.499984740745262"/>
      </right>
      <top/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hair">
        <color theme="6" tint="-0.24994659260841701"/>
      </left>
      <right/>
      <top style="hair">
        <color theme="6" tint="-0.24994659260841701"/>
      </top>
      <bottom style="medium">
        <color theme="6" tint="-0.24994659260841701"/>
      </bottom>
      <diagonal/>
    </border>
    <border>
      <left style="thin">
        <color theme="6" tint="-0.499984740745262"/>
      </left>
      <right/>
      <top style="hair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hair">
        <color theme="6" tint="-0.24994659260841701"/>
      </left>
      <right style="medium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</borders>
  <cellStyleXfs count="3">
    <xf numFmtId="0" fontId="0" fillId="0" borderId="0"/>
    <xf numFmtId="0" fontId="18" fillId="0" borderId="0"/>
    <xf numFmtId="9" fontId="61" fillId="0" borderId="0" applyFont="0" applyFill="0" applyBorder="0" applyAlignment="0" applyProtection="0"/>
  </cellStyleXfs>
  <cellXfs count="135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17" fontId="0" fillId="0" borderId="0" xfId="0" applyNumberFormat="1" applyBorder="1" applyAlignment="1">
      <alignment horizontal="left"/>
    </xf>
    <xf numFmtId="0" fontId="0" fillId="0" borderId="0" xfId="0" applyFill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16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7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/>
    <xf numFmtId="0" fontId="1" fillId="0" borderId="0" xfId="0" applyFont="1" applyAlignment="1"/>
    <xf numFmtId="0" fontId="0" fillId="0" borderId="0" xfId="0" applyFill="1" applyBorder="1"/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1" xfId="0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0" fontId="0" fillId="0" borderId="30" xfId="0" applyFont="1" applyBorder="1" applyAlignment="1"/>
    <xf numFmtId="0" fontId="0" fillId="0" borderId="31" xfId="0" applyFont="1" applyBorder="1" applyAlignment="1"/>
    <xf numFmtId="0" fontId="18" fillId="0" borderId="0" xfId="1" applyFill="1" applyBorder="1" applyAlignment="1"/>
    <xf numFmtId="0" fontId="0" fillId="0" borderId="0" xfId="0" applyAlignment="1"/>
    <xf numFmtId="0" fontId="19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0" borderId="19" xfId="0" applyBorder="1"/>
    <xf numFmtId="0" fontId="0" fillId="0" borderId="1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/>
    <xf numFmtId="0" fontId="10" fillId="0" borderId="0" xfId="0" applyFont="1" applyFill="1" applyBorder="1"/>
    <xf numFmtId="0" fontId="6" fillId="0" borderId="4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6" fillId="0" borderId="5" xfId="0" applyFont="1" applyBorder="1" applyAlignment="1">
      <alignment horizontal="center"/>
    </xf>
    <xf numFmtId="0" fontId="0" fillId="0" borderId="0" xfId="0"/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right"/>
    </xf>
    <xf numFmtId="2" fontId="23" fillId="0" borderId="0" xfId="0" applyNumberFormat="1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2" fontId="23" fillId="0" borderId="1" xfId="0" applyNumberFormat="1" applyFont="1" applyBorder="1" applyAlignment="1">
      <alignment horizontal="center"/>
    </xf>
    <xf numFmtId="2" fontId="2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 applyFill="1"/>
    <xf numFmtId="0" fontId="0" fillId="0" borderId="0" xfId="0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10" fillId="10" borderId="43" xfId="0" applyFont="1" applyFill="1" applyBorder="1" applyAlignment="1">
      <alignment horizontal="center"/>
    </xf>
    <xf numFmtId="0" fontId="10" fillId="8" borderId="48" xfId="0" applyFont="1" applyFill="1" applyBorder="1" applyAlignment="1">
      <alignment horizontal="center"/>
    </xf>
    <xf numFmtId="0" fontId="10" fillId="10" borderId="48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/>
    <xf numFmtId="0" fontId="4" fillId="0" borderId="0" xfId="0" applyFont="1" applyAlignmen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Fill="1" applyBorder="1" applyAlignment="1">
      <alignment horizontal="left" vertical="center"/>
    </xf>
    <xf numFmtId="0" fontId="23" fillId="0" borderId="0" xfId="0" applyFont="1"/>
    <xf numFmtId="0" fontId="0" fillId="0" borderId="0" xfId="0" applyAlignment="1">
      <alignment horizontal="center" vertical="center"/>
    </xf>
    <xf numFmtId="0" fontId="14" fillId="0" borderId="31" xfId="0" applyFont="1" applyFill="1" applyBorder="1"/>
    <xf numFmtId="0" fontId="0" fillId="0" borderId="31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8" borderId="89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" fontId="0" fillId="0" borderId="14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 applyAlignment="1">
      <alignment horizontal="center"/>
    </xf>
    <xf numFmtId="0" fontId="10" fillId="0" borderId="0" xfId="0" applyFont="1" applyBorder="1"/>
    <xf numFmtId="0" fontId="0" fillId="0" borderId="1" xfId="0" applyBorder="1" applyAlignment="1" applyProtection="1">
      <alignment horizontal="right"/>
      <protection locked="0"/>
    </xf>
    <xf numFmtId="0" fontId="18" fillId="0" borderId="0" xfId="0" applyNumberFormat="1" applyFont="1" applyFill="1" applyBorder="1" applyAlignment="1" applyProtection="1">
      <alignment horizontal="center"/>
    </xf>
    <xf numFmtId="0" fontId="34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2" fontId="0" fillId="0" borderId="0" xfId="0" applyNumberFormat="1"/>
    <xf numFmtId="166" fontId="40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167" fontId="40" fillId="0" borderId="0" xfId="0" applyNumberFormat="1" applyFont="1" applyBorder="1" applyAlignment="1">
      <alignment horizontal="center"/>
    </xf>
    <xf numFmtId="167" fontId="38" fillId="0" borderId="0" xfId="0" applyNumberFormat="1" applyFont="1" applyBorder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167" fontId="39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23" fillId="0" borderId="0" xfId="0" applyNumberFormat="1" applyFont="1" applyAlignment="1">
      <alignment horizontal="center"/>
    </xf>
    <xf numFmtId="166" fontId="40" fillId="0" borderId="0" xfId="0" applyNumberFormat="1" applyFont="1" applyAlignment="1">
      <alignment horizontal="center"/>
    </xf>
    <xf numFmtId="17" fontId="10" fillId="0" borderId="13" xfId="0" applyNumberFormat="1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0" fillId="0" borderId="0" xfId="0"/>
    <xf numFmtId="0" fontId="12" fillId="0" borderId="0" xfId="0" applyFont="1" applyAlignment="1">
      <alignment horizontal="left" vertical="top"/>
    </xf>
    <xf numFmtId="49" fontId="0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/>
    </xf>
    <xf numFmtId="168" fontId="42" fillId="0" borderId="0" xfId="0" applyNumberFormat="1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8" fontId="37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0" fontId="0" fillId="0" borderId="30" xfId="0" applyBorder="1" applyAlignment="1">
      <alignment horizontal="right"/>
    </xf>
    <xf numFmtId="0" fontId="11" fillId="0" borderId="0" xfId="0" applyFont="1" applyAlignment="1">
      <alignment horizontal="right"/>
    </xf>
    <xf numFmtId="0" fontId="0" fillId="8" borderId="118" xfId="0" applyFill="1" applyBorder="1" applyAlignment="1">
      <alignment horizontal="right" vertical="center"/>
    </xf>
    <xf numFmtId="0" fontId="0" fillId="8" borderId="119" xfId="0" applyFill="1" applyBorder="1" applyAlignment="1">
      <alignment horizontal="center" vertical="center"/>
    </xf>
    <xf numFmtId="0" fontId="0" fillId="8" borderId="120" xfId="0" applyFill="1" applyBorder="1" applyAlignment="1">
      <alignment horizontal="center" vertical="center"/>
    </xf>
    <xf numFmtId="0" fontId="0" fillId="8" borderId="121" xfId="0" applyFill="1" applyBorder="1" applyAlignment="1">
      <alignment horizontal="center" vertical="center"/>
    </xf>
    <xf numFmtId="0" fontId="0" fillId="8" borderId="122" xfId="0" applyFill="1" applyBorder="1" applyAlignment="1">
      <alignment horizontal="center" vertical="center"/>
    </xf>
    <xf numFmtId="0" fontId="0" fillId="8" borderId="123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12" borderId="125" xfId="0" applyFill="1" applyBorder="1" applyAlignment="1">
      <alignment horizontal="center"/>
    </xf>
    <xf numFmtId="0" fontId="0" fillId="8" borderId="128" xfId="0" applyFill="1" applyBorder="1" applyAlignment="1">
      <alignment horizontal="center" vertical="center"/>
    </xf>
    <xf numFmtId="0" fontId="0" fillId="8" borderId="129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6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 applyBorder="1" applyAlignment="1">
      <alignment horizontal="left"/>
    </xf>
    <xf numFmtId="166" fontId="18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0" xfId="0"/>
    <xf numFmtId="17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40" fillId="0" borderId="0" xfId="0" applyFont="1"/>
    <xf numFmtId="0" fontId="45" fillId="0" borderId="0" xfId="0" applyFont="1"/>
    <xf numFmtId="0" fontId="25" fillId="0" borderId="0" xfId="0" applyFont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1" fillId="0" borderId="0" xfId="0" applyFont="1" applyFill="1" applyBorder="1" applyAlignment="1"/>
    <xf numFmtId="0" fontId="10" fillId="0" borderId="0" xfId="0" applyFont="1" applyAlignment="1">
      <alignment horizontal="right"/>
    </xf>
    <xf numFmtId="1" fontId="23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0" fillId="2" borderId="0" xfId="0" applyFill="1" applyBorder="1" applyAlignment="1">
      <alignment horizontal="center"/>
    </xf>
    <xf numFmtId="1" fontId="10" fillId="12" borderId="126" xfId="0" applyNumberFormat="1" applyFont="1" applyFill="1" applyBorder="1" applyAlignment="1">
      <alignment horizontal="center"/>
    </xf>
    <xf numFmtId="0" fontId="18" fillId="0" borderId="0" xfId="0" applyFont="1" applyBorder="1"/>
    <xf numFmtId="0" fontId="24" fillId="0" borderId="0" xfId="0" applyFont="1" applyBorder="1"/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 wrapText="1"/>
    </xf>
    <xf numFmtId="0" fontId="0" fillId="14" borderId="0" xfId="0" applyFill="1" applyAlignment="1">
      <alignment horizontal="center"/>
    </xf>
    <xf numFmtId="3" fontId="0" fillId="0" borderId="0" xfId="0" applyNumberFormat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6" fillId="0" borderId="0" xfId="0" applyNumberFormat="1" applyFont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0" fillId="8" borderId="166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0" fillId="8" borderId="168" xfId="0" applyFill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 vertical="center"/>
    </xf>
    <xf numFmtId="0" fontId="0" fillId="0" borderId="0" xfId="0"/>
    <xf numFmtId="2" fontId="10" fillId="0" borderId="0" xfId="0" applyNumberFormat="1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6" fillId="0" borderId="0" xfId="0" applyFont="1" applyFill="1" applyBorder="1"/>
    <xf numFmtId="0" fontId="10" fillId="0" borderId="0" xfId="0" applyFont="1" applyFill="1"/>
    <xf numFmtId="0" fontId="36" fillId="0" borderId="100" xfId="0" applyFont="1" applyFill="1" applyBorder="1"/>
    <xf numFmtId="0" fontId="10" fillId="0" borderId="31" xfId="0" applyFont="1" applyBorder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8" fillId="0" borderId="0" xfId="1" applyFill="1"/>
    <xf numFmtId="0" fontId="0" fillId="0" borderId="0" xfId="0"/>
    <xf numFmtId="0" fontId="52" fillId="0" borderId="0" xfId="0" applyFont="1" applyBorder="1"/>
    <xf numFmtId="0" fontId="10" fillId="8" borderId="174" xfId="0" applyFont="1" applyFill="1" applyBorder="1" applyAlignment="1">
      <alignment horizontal="center" vertical="center"/>
    </xf>
    <xf numFmtId="0" fontId="10" fillId="10" borderId="175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165" fontId="6" fillId="0" borderId="0" xfId="0" applyNumberFormat="1" applyFont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0" fillId="3" borderId="34" xfId="0" applyFill="1" applyBorder="1" applyAlignment="1"/>
    <xf numFmtId="0" fontId="0" fillId="3" borderId="32" xfId="0" applyFill="1" applyBorder="1" applyAlignment="1"/>
    <xf numFmtId="0" fontId="0" fillId="3" borderId="33" xfId="0" applyFill="1" applyBorder="1" applyAlignment="1"/>
    <xf numFmtId="0" fontId="21" fillId="3" borderId="34" xfId="1" applyFont="1" applyFill="1" applyBorder="1" applyAlignment="1">
      <alignment horizontal="right"/>
    </xf>
    <xf numFmtId="0" fontId="0" fillId="3" borderId="32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22" xfId="0" applyFill="1" applyBorder="1" applyAlignment="1"/>
    <xf numFmtId="0" fontId="0" fillId="3" borderId="23" xfId="0" applyFill="1" applyBorder="1" applyAlignment="1"/>
    <xf numFmtId="0" fontId="0" fillId="3" borderId="24" xfId="0" applyFill="1" applyBorder="1" applyAlignment="1"/>
    <xf numFmtId="0" fontId="0" fillId="3" borderId="25" xfId="0" applyFill="1" applyBorder="1" applyAlignment="1"/>
    <xf numFmtId="0" fontId="0" fillId="3" borderId="0" xfId="0" applyFill="1" applyBorder="1" applyAlignment="1"/>
    <xf numFmtId="0" fontId="0" fillId="3" borderId="26" xfId="0" applyFill="1" applyBorder="1" applyAlignment="1"/>
    <xf numFmtId="0" fontId="18" fillId="3" borderId="0" xfId="1" applyFill="1" applyBorder="1" applyAlignment="1"/>
    <xf numFmtId="0" fontId="18" fillId="3" borderId="26" xfId="1" applyFill="1" applyBorder="1" applyAlignment="1"/>
    <xf numFmtId="0" fontId="18" fillId="3" borderId="28" xfId="1" applyFill="1" applyBorder="1" applyAlignment="1"/>
    <xf numFmtId="0" fontId="18" fillId="3" borderId="29" xfId="1" applyFill="1" applyBorder="1" applyAlignment="1"/>
    <xf numFmtId="0" fontId="18" fillId="3" borderId="22" xfId="1" applyFill="1" applyBorder="1" applyAlignment="1"/>
    <xf numFmtId="0" fontId="18" fillId="3" borderId="25" xfId="1" applyFill="1" applyBorder="1" applyAlignment="1"/>
    <xf numFmtId="0" fontId="0" fillId="3" borderId="0" xfId="0" applyFill="1" applyAlignment="1"/>
    <xf numFmtId="0" fontId="0" fillId="3" borderId="28" xfId="0" applyFill="1" applyBorder="1" applyAlignment="1"/>
    <xf numFmtId="0" fontId="0" fillId="3" borderId="29" xfId="0" applyFill="1" applyBorder="1" applyAlignment="1"/>
    <xf numFmtId="0" fontId="0" fillId="3" borderId="27" xfId="0" applyFill="1" applyBorder="1" applyAlignment="1"/>
    <xf numFmtId="0" fontId="10" fillId="0" borderId="0" xfId="0" applyFont="1" applyBorder="1" applyAlignment="1"/>
    <xf numFmtId="169" fontId="0" fillId="0" borderId="0" xfId="0" applyNumberFormat="1" applyAlignment="1">
      <alignment horizontal="center"/>
    </xf>
    <xf numFmtId="169" fontId="23" fillId="0" borderId="0" xfId="0" applyNumberFormat="1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14" fillId="0" borderId="19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49" fontId="14" fillId="0" borderId="13" xfId="0" applyNumberFormat="1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left"/>
    </xf>
    <xf numFmtId="2" fontId="10" fillId="0" borderId="1" xfId="0" applyNumberFormat="1" applyFont="1" applyBorder="1" applyAlignment="1">
      <alignment horizontal="center"/>
    </xf>
    <xf numFmtId="165" fontId="0" fillId="0" borderId="0" xfId="0" applyNumberFormat="1"/>
    <xf numFmtId="1" fontId="0" fillId="0" borderId="124" xfId="0" applyNumberFormat="1" applyFont="1" applyFill="1" applyBorder="1" applyAlignment="1">
      <alignment horizontal="center" vertical="center"/>
    </xf>
    <xf numFmtId="1" fontId="0" fillId="0" borderId="126" xfId="0" applyNumberFormat="1" applyFont="1" applyFill="1" applyBorder="1" applyAlignment="1">
      <alignment horizontal="center" vertical="center"/>
    </xf>
    <xf numFmtId="1" fontId="0" fillId="0" borderId="12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4" fontId="0" fillId="0" borderId="3" xfId="2" applyNumberFormat="1" applyFont="1" applyBorder="1" applyAlignment="1">
      <alignment horizontal="center" vertical="center"/>
    </xf>
    <xf numFmtId="164" fontId="0" fillId="0" borderId="99" xfId="2" applyNumberFormat="1" applyFont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17" xfId="0" applyFont="1" applyBorder="1" applyAlignment="1">
      <alignment horizontal="center"/>
    </xf>
    <xf numFmtId="17" fontId="10" fillId="0" borderId="13" xfId="0" applyNumberFormat="1" applyFont="1" applyFill="1" applyBorder="1" applyAlignment="1">
      <alignment horizontal="center"/>
    </xf>
    <xf numFmtId="166" fontId="40" fillId="0" borderId="0" xfId="0" applyNumberFormat="1" applyFont="1" applyFill="1" applyBorder="1" applyAlignment="1">
      <alignment horizontal="center"/>
    </xf>
    <xf numFmtId="167" fontId="40" fillId="0" borderId="0" xfId="0" applyNumberFormat="1" applyFont="1" applyFill="1" applyBorder="1" applyAlignment="1">
      <alignment horizontal="center"/>
    </xf>
    <xf numFmtId="166" fontId="40" fillId="0" borderId="0" xfId="0" applyNumberFormat="1" applyFont="1" applyFill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23" fillId="0" borderId="0" xfId="0" applyNumberFormat="1" applyFont="1" applyFill="1" applyBorder="1" applyAlignment="1">
      <alignment horizontal="center"/>
    </xf>
    <xf numFmtId="166" fontId="23" fillId="0" borderId="0" xfId="0" applyNumberFormat="1" applyFont="1" applyFill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0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62" fillId="0" borderId="0" xfId="0" applyFont="1" applyAlignment="1"/>
    <xf numFmtId="0" fontId="10" fillId="0" borderId="0" xfId="0" applyFont="1" applyFill="1" applyBorder="1" applyAlignment="1"/>
    <xf numFmtId="0" fontId="12" fillId="0" borderId="0" xfId="0" applyFont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0" fillId="12" borderId="126" xfId="0" applyNumberFormat="1" applyFill="1" applyBorder="1" applyAlignment="1">
      <alignment horizontal="center" vertical="center"/>
    </xf>
    <xf numFmtId="1" fontId="0" fillId="0" borderId="124" xfId="0" applyNumberForma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2" fillId="0" borderId="0" xfId="0" applyFont="1"/>
    <xf numFmtId="0" fontId="10" fillId="8" borderId="44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10" fillId="10" borderId="45" xfId="0" applyFont="1" applyFill="1" applyBorder="1" applyAlignment="1"/>
    <xf numFmtId="0" fontId="10" fillId="10" borderId="47" xfId="0" applyFont="1" applyFill="1" applyBorder="1" applyAlignment="1">
      <alignment horizontal="center"/>
    </xf>
    <xf numFmtId="0" fontId="10" fillId="10" borderId="56" xfId="0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left"/>
    </xf>
    <xf numFmtId="0" fontId="10" fillId="8" borderId="51" xfId="0" applyFont="1" applyFill="1" applyBorder="1" applyAlignment="1">
      <alignment horizontal="center"/>
    </xf>
    <xf numFmtId="0" fontId="10" fillId="8" borderId="55" xfId="0" applyFont="1" applyFill="1" applyBorder="1" applyAlignment="1">
      <alignment horizontal="center"/>
    </xf>
    <xf numFmtId="0" fontId="10" fillId="8" borderId="50" xfId="0" applyFont="1" applyFill="1" applyBorder="1" applyAlignment="1">
      <alignment horizontal="center"/>
    </xf>
    <xf numFmtId="0" fontId="10" fillId="10" borderId="49" xfId="0" applyFont="1" applyFill="1" applyBorder="1" applyAlignment="1">
      <alignment horizontal="center"/>
    </xf>
    <xf numFmtId="0" fontId="10" fillId="10" borderId="20" xfId="0" applyFont="1" applyFill="1" applyBorder="1" applyAlignment="1"/>
    <xf numFmtId="0" fontId="10" fillId="10" borderId="55" xfId="0" applyFont="1" applyFill="1" applyBorder="1" applyAlignment="1">
      <alignment horizontal="center"/>
    </xf>
    <xf numFmtId="0" fontId="10" fillId="10" borderId="50" xfId="0" applyFont="1" applyFill="1" applyBorder="1" applyAlignment="1">
      <alignment horizontal="center"/>
    </xf>
    <xf numFmtId="0" fontId="10" fillId="10" borderId="57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150" xfId="0" applyFont="1" applyFill="1" applyBorder="1" applyAlignment="1">
      <alignment horizontal="center"/>
    </xf>
    <xf numFmtId="0" fontId="10" fillId="10" borderId="151" xfId="0" applyFont="1" applyFill="1" applyBorder="1" applyAlignment="1">
      <alignment horizontal="center"/>
    </xf>
    <xf numFmtId="0" fontId="10" fillId="8" borderId="14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10" borderId="147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145" xfId="0" applyFont="1" applyFill="1" applyBorder="1" applyAlignment="1">
      <alignment horizontal="center"/>
    </xf>
    <xf numFmtId="0" fontId="10" fillId="10" borderId="146" xfId="0" applyFont="1" applyFill="1" applyBorder="1" applyAlignment="1">
      <alignment horizontal="center"/>
    </xf>
    <xf numFmtId="0" fontId="25" fillId="0" borderId="0" xfId="0" applyFont="1"/>
    <xf numFmtId="0" fontId="52" fillId="0" borderId="0" xfId="0" applyFont="1" applyFill="1"/>
    <xf numFmtId="0" fontId="29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10" borderId="204" xfId="0" applyFont="1" applyFill="1" applyBorder="1" applyAlignment="1">
      <alignment horizontal="center"/>
    </xf>
    <xf numFmtId="0" fontId="10" fillId="10" borderId="205" xfId="0" applyFont="1" applyFill="1" applyBorder="1" applyAlignment="1">
      <alignment horizontal="center"/>
    </xf>
    <xf numFmtId="0" fontId="10" fillId="8" borderId="197" xfId="0" applyFont="1" applyFill="1" applyBorder="1" applyAlignment="1">
      <alignment horizontal="center"/>
    </xf>
    <xf numFmtId="0" fontId="10" fillId="10" borderId="197" xfId="0" applyFont="1" applyFill="1" applyBorder="1" applyAlignment="1">
      <alignment horizontal="center"/>
    </xf>
    <xf numFmtId="0" fontId="10" fillId="10" borderId="196" xfId="0" applyFont="1" applyFill="1" applyBorder="1" applyAlignment="1">
      <alignment horizontal="center"/>
    </xf>
    <xf numFmtId="0" fontId="10" fillId="10" borderId="198" xfId="0" applyFont="1" applyFill="1" applyBorder="1" applyAlignment="1">
      <alignment horizontal="center"/>
    </xf>
    <xf numFmtId="0" fontId="10" fillId="10" borderId="164" xfId="0" applyFont="1" applyFill="1" applyBorder="1" applyAlignment="1">
      <alignment horizontal="center"/>
    </xf>
    <xf numFmtId="0" fontId="10" fillId="10" borderId="199" xfId="0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10" fillId="8" borderId="213" xfId="0" applyFont="1" applyFill="1" applyBorder="1" applyAlignment="1">
      <alignment horizontal="center" vertical="center"/>
    </xf>
    <xf numFmtId="0" fontId="10" fillId="8" borderId="214" xfId="0" applyFont="1" applyFill="1" applyBorder="1" applyAlignment="1">
      <alignment horizontal="center" vertical="center"/>
    </xf>
    <xf numFmtId="0" fontId="10" fillId="10" borderId="197" xfId="0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center" vertical="center"/>
    </xf>
    <xf numFmtId="0" fontId="10" fillId="8" borderId="197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10" borderId="196" xfId="0" applyFont="1" applyFill="1" applyBorder="1" applyAlignment="1">
      <alignment horizontal="center" vertical="center"/>
    </xf>
    <xf numFmtId="0" fontId="10" fillId="10" borderId="4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0" fontId="20" fillId="13" borderId="79" xfId="0" applyFont="1" applyFill="1" applyBorder="1" applyAlignment="1">
      <alignment horizontal="center" vertical="center"/>
    </xf>
    <xf numFmtId="0" fontId="20" fillId="13" borderId="80" xfId="0" applyFont="1" applyFill="1" applyBorder="1" applyAlignment="1">
      <alignment horizontal="center" vertical="center"/>
    </xf>
    <xf numFmtId="0" fontId="20" fillId="13" borderId="81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 vertical="center"/>
    </xf>
    <xf numFmtId="164" fontId="1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30" xfId="0" applyNumberFormat="1" applyBorder="1"/>
    <xf numFmtId="0" fontId="4" fillId="13" borderId="243" xfId="0" applyFont="1" applyFill="1" applyBorder="1" applyAlignment="1">
      <alignment horizontal="center" vertical="center"/>
    </xf>
    <xf numFmtId="0" fontId="65" fillId="5" borderId="1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40" fillId="0" borderId="0" xfId="0" applyFont="1" applyBorder="1" applyAlignment="1">
      <alignment horizontal="center" vertical="center"/>
    </xf>
    <xf numFmtId="0" fontId="4" fillId="5" borderId="114" xfId="0" applyFont="1" applyFill="1" applyBorder="1" applyAlignment="1">
      <alignment horizontal="center"/>
    </xf>
    <xf numFmtId="0" fontId="4" fillId="5" borderId="108" xfId="0" applyFont="1" applyFill="1" applyBorder="1" applyAlignment="1">
      <alignment horizontal="center" wrapText="1"/>
    </xf>
    <xf numFmtId="0" fontId="4" fillId="5" borderId="108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4" fillId="13" borderId="115" xfId="0" applyFont="1" applyFill="1" applyBorder="1" applyAlignment="1">
      <alignment horizontal="center" vertical="top" wrapText="1"/>
    </xf>
    <xf numFmtId="0" fontId="4" fillId="5" borderId="112" xfId="0" applyFont="1" applyFill="1" applyBorder="1" applyAlignment="1">
      <alignment horizontal="center" vertical="top" wrapText="1"/>
    </xf>
    <xf numFmtId="0" fontId="4" fillId="5" borderId="112" xfId="0" applyFont="1" applyFill="1" applyBorder="1" applyAlignment="1">
      <alignment horizontal="center" vertical="top"/>
    </xf>
    <xf numFmtId="0" fontId="45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27" fillId="0" borderId="0" xfId="0" applyFont="1" applyFill="1" applyBorder="1" applyAlignment="1"/>
    <xf numFmtId="164" fontId="0" fillId="0" borderId="31" xfId="0" applyNumberFormat="1" applyBorder="1"/>
    <xf numFmtId="0" fontId="1" fillId="0" borderId="0" xfId="0" applyFont="1" applyFill="1" applyBorder="1" applyAlignment="1">
      <alignment horizontal="center" vertical="center"/>
    </xf>
    <xf numFmtId="0" fontId="65" fillId="0" borderId="0" xfId="0" applyFont="1"/>
    <xf numFmtId="0" fontId="65" fillId="0" borderId="0" xfId="0" applyFont="1" applyBorder="1"/>
    <xf numFmtId="0" fontId="66" fillId="0" borderId="0" xfId="0" applyFont="1" applyBorder="1"/>
    <xf numFmtId="0" fontId="66" fillId="6" borderId="225" xfId="0" applyFont="1" applyFill="1" applyBorder="1" applyAlignment="1">
      <alignment horizontal="center" vertical="center"/>
    </xf>
    <xf numFmtId="0" fontId="66" fillId="6" borderId="226" xfId="0" applyFont="1" applyFill="1" applyBorder="1" applyAlignment="1">
      <alignment horizontal="center" vertical="center"/>
    </xf>
    <xf numFmtId="0" fontId="66" fillId="6" borderId="227" xfId="0" applyFont="1" applyFill="1" applyBorder="1" applyAlignment="1">
      <alignment horizontal="center" vertical="center"/>
    </xf>
    <xf numFmtId="0" fontId="66" fillId="7" borderId="236" xfId="0" applyFont="1" applyFill="1" applyBorder="1" applyAlignment="1">
      <alignment horizontal="center" vertical="center"/>
    </xf>
    <xf numFmtId="0" fontId="66" fillId="7" borderId="237" xfId="0" applyFont="1" applyFill="1" applyBorder="1" applyAlignment="1">
      <alignment horizontal="center" vertical="center"/>
    </xf>
    <xf numFmtId="0" fontId="66" fillId="7" borderId="23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6" fillId="7" borderId="82" xfId="0" applyFont="1" applyFill="1" applyBorder="1" applyAlignment="1">
      <alignment horizontal="center" vertical="center"/>
    </xf>
    <xf numFmtId="0" fontId="66" fillId="7" borderId="83" xfId="0" applyFont="1" applyFill="1" applyBorder="1" applyAlignment="1">
      <alignment horizontal="center" vertical="center"/>
    </xf>
    <xf numFmtId="0" fontId="66" fillId="7" borderId="84" xfId="0" applyFont="1" applyFill="1" applyBorder="1" applyAlignment="1">
      <alignment horizontal="center" vertical="center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31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top"/>
    </xf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0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16" borderId="195" xfId="0" applyFont="1" applyFill="1" applyBorder="1" applyAlignment="1">
      <alignment horizontal="center" vertical="center"/>
    </xf>
    <xf numFmtId="0" fontId="10" fillId="8" borderId="186" xfId="0" applyFont="1" applyFill="1" applyBorder="1" applyAlignment="1">
      <alignment horizontal="center" vertical="center"/>
    </xf>
    <xf numFmtId="0" fontId="10" fillId="8" borderId="187" xfId="0" applyFont="1" applyFill="1" applyBorder="1" applyAlignment="1">
      <alignment horizontal="center" vertical="center"/>
    </xf>
    <xf numFmtId="49" fontId="10" fillId="16" borderId="182" xfId="0" applyNumberFormat="1" applyFont="1" applyFill="1" applyBorder="1" applyAlignment="1">
      <alignment horizontal="center" vertical="center"/>
    </xf>
    <xf numFmtId="0" fontId="10" fillId="8" borderId="182" xfId="0" applyFont="1" applyFill="1" applyBorder="1" applyAlignment="1">
      <alignment horizontal="center" vertical="center"/>
    </xf>
    <xf numFmtId="0" fontId="25" fillId="10" borderId="51" xfId="0" applyFont="1" applyFill="1" applyBorder="1" applyAlignment="1">
      <alignment horizontal="center"/>
    </xf>
    <xf numFmtId="164" fontId="10" fillId="0" borderId="0" xfId="0" applyNumberFormat="1" applyFont="1"/>
    <xf numFmtId="0" fontId="25" fillId="8" borderId="167" xfId="0" applyFont="1" applyFill="1" applyBorder="1" applyAlignment="1">
      <alignment horizontal="left"/>
    </xf>
    <xf numFmtId="0" fontId="25" fillId="8" borderId="249" xfId="0" applyFont="1" applyFill="1" applyBorder="1" applyAlignment="1">
      <alignment horizontal="center"/>
    </xf>
    <xf numFmtId="0" fontId="25" fillId="8" borderId="250" xfId="0" applyFont="1" applyFill="1" applyBorder="1" applyAlignment="1">
      <alignment horizontal="center"/>
    </xf>
    <xf numFmtId="0" fontId="25" fillId="8" borderId="190" xfId="0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1" fontId="36" fillId="0" borderId="0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0" fillId="0" borderId="0" xfId="0" applyNumberFormat="1" applyFill="1" applyBorder="1" applyAlignment="1"/>
    <xf numFmtId="49" fontId="5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8" borderId="97" xfId="0" applyFont="1" applyFill="1" applyBorder="1" applyAlignment="1">
      <alignment horizontal="center" vertical="center"/>
    </xf>
    <xf numFmtId="0" fontId="4" fillId="8" borderId="98" xfId="0" applyFont="1" applyFill="1" applyBorder="1" applyAlignment="1">
      <alignment horizontal="center" vertical="center"/>
    </xf>
    <xf numFmtId="0" fontId="4" fillId="8" borderId="90" xfId="0" applyFont="1" applyFill="1" applyBorder="1" applyAlignment="1">
      <alignment horizontal="center" vertical="center"/>
    </xf>
    <xf numFmtId="0" fontId="4" fillId="8" borderId="91" xfId="0" applyFont="1" applyFill="1" applyBorder="1" applyAlignment="1">
      <alignment horizontal="center" vertical="center"/>
    </xf>
    <xf numFmtId="0" fontId="4" fillId="8" borderId="92" xfId="0" applyFont="1" applyFill="1" applyBorder="1" applyAlignment="1">
      <alignment horizontal="center" vertical="center"/>
    </xf>
    <xf numFmtId="1" fontId="62" fillId="5" borderId="21" xfId="0" applyNumberFormat="1" applyFont="1" applyFill="1" applyBorder="1" applyAlignment="1">
      <alignment horizontal="center" vertical="center"/>
    </xf>
    <xf numFmtId="1" fontId="62" fillId="7" borderId="21" xfId="0" applyNumberFormat="1" applyFont="1" applyFill="1" applyBorder="1" applyAlignment="1">
      <alignment horizontal="center" vertical="center"/>
    </xf>
    <xf numFmtId="1" fontId="62" fillId="3" borderId="93" xfId="0" applyNumberFormat="1" applyFont="1" applyFill="1" applyBorder="1" applyAlignment="1">
      <alignment horizontal="center" vertical="center"/>
    </xf>
    <xf numFmtId="1" fontId="62" fillId="3" borderId="21" xfId="0" applyNumberFormat="1" applyFont="1" applyFill="1" applyBorder="1" applyAlignment="1">
      <alignment horizontal="center" vertical="center"/>
    </xf>
    <xf numFmtId="1" fontId="69" fillId="4" borderId="93" xfId="0" applyNumberFormat="1" applyFont="1" applyFill="1" applyBorder="1" applyAlignment="1">
      <alignment horizontal="center" vertical="center"/>
    </xf>
    <xf numFmtId="1" fontId="62" fillId="0" borderId="21" xfId="0" applyNumberFormat="1" applyFont="1" applyFill="1" applyBorder="1" applyAlignment="1">
      <alignment horizontal="center" vertical="center"/>
    </xf>
    <xf numFmtId="1" fontId="62" fillId="3" borderId="153" xfId="0" applyNumberFormat="1" applyFont="1" applyFill="1" applyBorder="1" applyAlignment="1">
      <alignment horizontal="center" vertical="center"/>
    </xf>
    <xf numFmtId="0" fontId="4" fillId="8" borderId="94" xfId="0" applyFont="1" applyFill="1" applyBorder="1" applyAlignment="1">
      <alignment horizontal="center" vertical="center"/>
    </xf>
    <xf numFmtId="1" fontId="62" fillId="3" borderId="95" xfId="0" applyNumberFormat="1" applyFont="1" applyFill="1" applyBorder="1" applyAlignment="1">
      <alignment horizontal="center" vertical="center"/>
    </xf>
    <xf numFmtId="1" fontId="62" fillId="7" borderId="95" xfId="0" applyNumberFormat="1" applyFont="1" applyFill="1" applyBorder="1" applyAlignment="1">
      <alignment horizontal="center" vertical="center"/>
    </xf>
    <xf numFmtId="1" fontId="62" fillId="5" borderId="95" xfId="0" applyNumberFormat="1" applyFont="1" applyFill="1" applyBorder="1" applyAlignment="1">
      <alignment horizontal="center" vertical="center"/>
    </xf>
    <xf numFmtId="1" fontId="62" fillId="5" borderId="96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" fontId="62" fillId="5" borderId="9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0" fillId="0" borderId="0" xfId="0" applyFont="1"/>
    <xf numFmtId="0" fontId="62" fillId="6" borderId="220" xfId="0" applyFont="1" applyFill="1" applyBorder="1" applyAlignment="1">
      <alignment horizontal="center" vertical="center"/>
    </xf>
    <xf numFmtId="0" fontId="62" fillId="6" borderId="87" xfId="0" applyFont="1" applyFill="1" applyBorder="1" applyAlignment="1">
      <alignment horizontal="center" vertical="center"/>
    </xf>
    <xf numFmtId="0" fontId="62" fillId="6" borderId="88" xfId="0" applyFont="1" applyFill="1" applyBorder="1" applyAlignment="1">
      <alignment horizontal="center" vertical="center"/>
    </xf>
    <xf numFmtId="0" fontId="62" fillId="7" borderId="221" xfId="0" applyFont="1" applyFill="1" applyBorder="1" applyAlignment="1">
      <alignment horizontal="center" vertical="center"/>
    </xf>
    <xf numFmtId="0" fontId="62" fillId="7" borderId="85" xfId="0" applyFont="1" applyFill="1" applyBorder="1" applyAlignment="1">
      <alignment horizontal="center" vertical="center"/>
    </xf>
    <xf numFmtId="0" fontId="62" fillId="7" borderId="86" xfId="0" applyFont="1" applyFill="1" applyBorder="1" applyAlignment="1">
      <alignment horizontal="center" vertical="center"/>
    </xf>
    <xf numFmtId="0" fontId="62" fillId="6" borderId="221" xfId="0" applyFont="1" applyFill="1" applyBorder="1" applyAlignment="1">
      <alignment horizontal="center" vertical="center"/>
    </xf>
    <xf numFmtId="0" fontId="62" fillId="6" borderId="85" xfId="0" applyFont="1" applyFill="1" applyBorder="1" applyAlignment="1">
      <alignment horizontal="center" vertical="center"/>
    </xf>
    <xf numFmtId="0" fontId="62" fillId="6" borderId="86" xfId="0" applyFont="1" applyFill="1" applyBorder="1" applyAlignment="1">
      <alignment horizontal="center" vertical="center"/>
    </xf>
    <xf numFmtId="0" fontId="62" fillId="7" borderId="79" xfId="0" applyFont="1" applyFill="1" applyBorder="1" applyAlignment="1">
      <alignment horizontal="center" vertical="center"/>
    </xf>
    <xf numFmtId="0" fontId="62" fillId="7" borderId="80" xfId="0" applyFont="1" applyFill="1" applyBorder="1" applyAlignment="1">
      <alignment horizontal="center" vertical="center"/>
    </xf>
    <xf numFmtId="0" fontId="62" fillId="7" borderId="81" xfId="0" applyFont="1" applyFill="1" applyBorder="1" applyAlignment="1">
      <alignment horizontal="center" vertical="center"/>
    </xf>
    <xf numFmtId="0" fontId="2" fillId="7" borderId="228" xfId="0" applyFont="1" applyFill="1" applyBorder="1" applyAlignment="1">
      <alignment horizontal="center" vertical="center"/>
    </xf>
    <xf numFmtId="0" fontId="2" fillId="7" borderId="229" xfId="0" applyFont="1" applyFill="1" applyBorder="1" applyAlignment="1">
      <alignment horizontal="center" vertical="center"/>
    </xf>
    <xf numFmtId="0" fontId="2" fillId="7" borderId="230" xfId="0" applyFont="1" applyFill="1" applyBorder="1" applyAlignment="1">
      <alignment horizontal="center" vertical="center"/>
    </xf>
    <xf numFmtId="0" fontId="2" fillId="6" borderId="221" xfId="0" applyFont="1" applyFill="1" applyBorder="1" applyAlignment="1">
      <alignment horizontal="center" vertical="center"/>
    </xf>
    <xf numFmtId="0" fontId="2" fillId="6" borderId="85" xfId="0" applyFont="1" applyFill="1" applyBorder="1" applyAlignment="1">
      <alignment horizontal="center" vertical="center"/>
    </xf>
    <xf numFmtId="0" fontId="2" fillId="6" borderId="86" xfId="0" applyFont="1" applyFill="1" applyBorder="1" applyAlignment="1">
      <alignment horizontal="center" vertical="center"/>
    </xf>
    <xf numFmtId="0" fontId="2" fillId="7" borderId="221" xfId="0" applyFont="1" applyFill="1" applyBorder="1" applyAlignment="1">
      <alignment horizontal="center" vertical="center"/>
    </xf>
    <xf numFmtId="0" fontId="2" fillId="7" borderId="85" xfId="0" applyFont="1" applyFill="1" applyBorder="1" applyAlignment="1">
      <alignment horizontal="center" vertical="center"/>
    </xf>
    <xf numFmtId="0" fontId="2" fillId="7" borderId="86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62" fillId="7" borderId="162" xfId="0" applyFont="1" applyFill="1" applyBorder="1" applyAlignment="1">
      <alignment horizontal="center" vertical="center"/>
    </xf>
    <xf numFmtId="0" fontId="62" fillId="7" borderId="101" xfId="0" applyFont="1" applyFill="1" applyBorder="1" applyAlignment="1">
      <alignment horizontal="center" vertical="center"/>
    </xf>
    <xf numFmtId="49" fontId="62" fillId="7" borderId="102" xfId="0" applyNumberFormat="1" applyFont="1" applyFill="1" applyBorder="1" applyAlignment="1">
      <alignment horizontal="center" vertical="center"/>
    </xf>
    <xf numFmtId="164" fontId="62" fillId="7" borderId="244" xfId="0" applyNumberFormat="1" applyFont="1" applyFill="1" applyBorder="1" applyAlignment="1">
      <alignment horizontal="center" vertical="center"/>
    </xf>
    <xf numFmtId="0" fontId="62" fillId="9" borderId="116" xfId="0" applyFont="1" applyFill="1" applyBorder="1" applyAlignment="1">
      <alignment horizontal="center" vertical="center"/>
    </xf>
    <xf numFmtId="0" fontId="62" fillId="9" borderId="68" xfId="0" applyFont="1" applyFill="1" applyBorder="1" applyAlignment="1">
      <alignment horizontal="center" vertical="center"/>
    </xf>
    <xf numFmtId="49" fontId="62" fillId="9" borderId="73" xfId="0" applyNumberFormat="1" applyFont="1" applyFill="1" applyBorder="1" applyAlignment="1">
      <alignment horizontal="center" vertical="center"/>
    </xf>
    <xf numFmtId="164" fontId="62" fillId="9" borderId="141" xfId="0" applyNumberFormat="1" applyFont="1" applyFill="1" applyBorder="1" applyAlignment="1">
      <alignment horizontal="center" vertical="center"/>
    </xf>
    <xf numFmtId="0" fontId="62" fillId="7" borderId="116" xfId="0" applyFont="1" applyFill="1" applyBorder="1" applyAlignment="1">
      <alignment horizontal="center" vertical="center"/>
    </xf>
    <xf numFmtId="0" fontId="62" fillId="7" borderId="68" xfId="0" applyFont="1" applyFill="1" applyBorder="1" applyAlignment="1">
      <alignment horizontal="center" vertical="center"/>
    </xf>
    <xf numFmtId="49" fontId="62" fillId="7" borderId="73" xfId="0" applyNumberFormat="1" applyFont="1" applyFill="1" applyBorder="1" applyAlignment="1">
      <alignment horizontal="center" vertical="center"/>
    </xf>
    <xf numFmtId="164" fontId="62" fillId="7" borderId="141" xfId="0" applyNumberFormat="1" applyFont="1" applyFill="1" applyBorder="1" applyAlignment="1">
      <alignment horizontal="center" vertical="center"/>
    </xf>
    <xf numFmtId="0" fontId="62" fillId="9" borderId="212" xfId="0" applyFont="1" applyFill="1" applyBorder="1" applyAlignment="1">
      <alignment horizontal="center" vertical="center"/>
    </xf>
    <xf numFmtId="0" fontId="62" fillId="9" borderId="158" xfId="0" applyFont="1" applyFill="1" applyBorder="1" applyAlignment="1">
      <alignment horizontal="center" vertical="center"/>
    </xf>
    <xf numFmtId="49" fontId="62" fillId="9" borderId="170" xfId="0" applyNumberFormat="1" applyFont="1" applyFill="1" applyBorder="1" applyAlignment="1">
      <alignment horizontal="center" vertical="center"/>
    </xf>
    <xf numFmtId="164" fontId="62" fillId="9" borderId="245" xfId="0" applyNumberFormat="1" applyFont="1" applyFill="1" applyBorder="1" applyAlignment="1">
      <alignment horizontal="center" vertical="center"/>
    </xf>
    <xf numFmtId="0" fontId="2" fillId="7" borderId="212" xfId="0" applyFont="1" applyFill="1" applyBorder="1" applyAlignment="1">
      <alignment horizontal="center" vertical="center"/>
    </xf>
    <xf numFmtId="0" fontId="2" fillId="7" borderId="158" xfId="0" applyFont="1" applyFill="1" applyBorder="1" applyAlignment="1">
      <alignment horizontal="center" vertical="center"/>
    </xf>
    <xf numFmtId="49" fontId="2" fillId="7" borderId="170" xfId="0" applyNumberFormat="1" applyFont="1" applyFill="1" applyBorder="1" applyAlignment="1">
      <alignment horizontal="center" vertical="center"/>
    </xf>
    <xf numFmtId="164" fontId="2" fillId="7" borderId="245" xfId="0" applyNumberFormat="1" applyFont="1" applyFill="1" applyBorder="1" applyAlignment="1">
      <alignment horizontal="center" vertical="center"/>
    </xf>
    <xf numFmtId="2" fontId="2" fillId="9" borderId="116" xfId="0" applyNumberFormat="1" applyFont="1" applyFill="1" applyBorder="1" applyAlignment="1">
      <alignment horizontal="center" vertical="center"/>
    </xf>
    <xf numFmtId="2" fontId="2" fillId="9" borderId="68" xfId="0" applyNumberFormat="1" applyFont="1" applyFill="1" applyBorder="1" applyAlignment="1">
      <alignment horizontal="center" vertical="center"/>
    </xf>
    <xf numFmtId="2" fontId="2" fillId="7" borderId="246" xfId="0" applyNumberFormat="1" applyFont="1" applyFill="1" applyBorder="1" applyAlignment="1">
      <alignment horizontal="center" vertical="center"/>
    </xf>
    <xf numFmtId="0" fontId="2" fillId="7" borderId="171" xfId="0" applyFont="1" applyFill="1" applyBorder="1" applyAlignment="1">
      <alignment horizontal="center" vertical="center"/>
    </xf>
    <xf numFmtId="49" fontId="62" fillId="7" borderId="247" xfId="0" applyNumberFormat="1" applyFont="1" applyFill="1" applyBorder="1" applyAlignment="1">
      <alignment horizontal="center" vertical="center"/>
    </xf>
    <xf numFmtId="164" fontId="62" fillId="7" borderId="248" xfId="0" applyNumberFormat="1" applyFont="1" applyFill="1" applyBorder="1" applyAlignment="1">
      <alignment horizontal="center" vertical="center"/>
    </xf>
    <xf numFmtId="0" fontId="2" fillId="6" borderId="116" xfId="0" applyFont="1" applyFill="1" applyBorder="1" applyAlignment="1">
      <alignment horizontal="center" vertical="center"/>
    </xf>
    <xf numFmtId="1" fontId="2" fillId="6" borderId="158" xfId="0" applyNumberFormat="1" applyFont="1" applyFill="1" applyBorder="1" applyAlignment="1">
      <alignment horizontal="center" vertical="center"/>
    </xf>
    <xf numFmtId="49" fontId="62" fillId="6" borderId="170" xfId="0" applyNumberFormat="1" applyFont="1" applyFill="1" applyBorder="1" applyAlignment="1">
      <alignment horizontal="center" vertical="center"/>
    </xf>
    <xf numFmtId="164" fontId="62" fillId="6" borderId="245" xfId="0" applyNumberFormat="1" applyFont="1" applyFill="1" applyBorder="1" applyAlignment="1">
      <alignment horizontal="center" vertical="center"/>
    </xf>
    <xf numFmtId="164" fontId="2" fillId="7" borderId="117" xfId="0" applyNumberFormat="1" applyFont="1" applyFill="1" applyBorder="1" applyAlignment="1">
      <alignment horizontal="center" vertical="center"/>
    </xf>
    <xf numFmtId="164" fontId="2" fillId="7" borderId="70" xfId="0" applyNumberFormat="1" applyFont="1" applyFill="1" applyBorder="1" applyAlignment="1">
      <alignment horizontal="center" vertical="center"/>
    </xf>
    <xf numFmtId="49" fontId="62" fillId="7" borderId="74" xfId="0" applyNumberFormat="1" applyFont="1" applyFill="1" applyBorder="1" applyAlignment="1">
      <alignment horizontal="center" vertical="center"/>
    </xf>
    <xf numFmtId="164" fontId="62" fillId="7" borderId="142" xfId="0" applyNumberFormat="1" applyFont="1" applyFill="1" applyBorder="1" applyAlignment="1">
      <alignment horizontal="center" vertical="center"/>
    </xf>
    <xf numFmtId="0" fontId="2" fillId="7" borderId="111" xfId="0" applyFont="1" applyFill="1" applyBorder="1" applyAlignment="1">
      <alignment horizontal="center" vertical="center"/>
    </xf>
    <xf numFmtId="0" fontId="2" fillId="7" borderId="162" xfId="0" applyFont="1" applyFill="1" applyBorder="1" applyAlignment="1">
      <alignment horizontal="center" vertical="center"/>
    </xf>
    <xf numFmtId="0" fontId="2" fillId="7" borderId="101" xfId="0" applyFont="1" applyFill="1" applyBorder="1" applyAlignment="1">
      <alignment horizontal="center" vertical="center"/>
    </xf>
    <xf numFmtId="0" fontId="2" fillId="7" borderId="132" xfId="0" applyFont="1" applyFill="1" applyBorder="1" applyAlignment="1">
      <alignment horizontal="center" vertical="center"/>
    </xf>
    <xf numFmtId="0" fontId="2" fillId="6" borderId="75" xfId="0" applyFont="1" applyFill="1" applyBorder="1" applyAlignment="1">
      <alignment horizontal="center" vertical="center"/>
    </xf>
    <xf numFmtId="0" fontId="2" fillId="6" borderId="68" xfId="0" applyFont="1" applyFill="1" applyBorder="1" applyAlignment="1">
      <alignment horizontal="center" vertical="center"/>
    </xf>
    <xf numFmtId="0" fontId="2" fillId="6" borderId="69" xfId="0" applyFont="1" applyFill="1" applyBorder="1" applyAlignment="1">
      <alignment horizontal="center" vertical="center"/>
    </xf>
    <xf numFmtId="0" fontId="2" fillId="7" borderId="75" xfId="0" applyFont="1" applyFill="1" applyBorder="1" applyAlignment="1">
      <alignment horizontal="center" vertical="center"/>
    </xf>
    <xf numFmtId="0" fontId="2" fillId="7" borderId="116" xfId="0" applyFont="1" applyFill="1" applyBorder="1" applyAlignment="1">
      <alignment horizontal="center"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9" xfId="0" applyFont="1" applyFill="1" applyBorder="1" applyAlignment="1">
      <alignment horizontal="center" vertical="center"/>
    </xf>
    <xf numFmtId="0" fontId="2" fillId="7" borderId="76" xfId="0" applyFont="1" applyFill="1" applyBorder="1" applyAlignment="1">
      <alignment horizontal="center" vertical="center"/>
    </xf>
    <xf numFmtId="0" fontId="2" fillId="7" borderId="117" xfId="0" applyFont="1" applyFill="1" applyBorder="1" applyAlignment="1">
      <alignment horizontal="center" vertical="center"/>
    </xf>
    <xf numFmtId="0" fontId="2" fillId="7" borderId="70" xfId="0" applyFont="1" applyFill="1" applyBorder="1" applyAlignment="1">
      <alignment horizontal="center" vertical="center"/>
    </xf>
    <xf numFmtId="0" fontId="2" fillId="7" borderId="71" xfId="0" applyFont="1" applyFill="1" applyBorder="1" applyAlignment="1">
      <alignment horizontal="center" vertical="center"/>
    </xf>
    <xf numFmtId="0" fontId="23" fillId="0" borderId="4" xfId="0" applyFont="1" applyBorder="1"/>
    <xf numFmtId="0" fontId="23" fillId="0" borderId="19" xfId="0" applyFont="1" applyBorder="1" applyAlignment="1">
      <alignment horizontal="right"/>
    </xf>
    <xf numFmtId="0" fontId="23" fillId="0" borderId="19" xfId="0" applyFont="1" applyBorder="1"/>
    <xf numFmtId="0" fontId="23" fillId="0" borderId="12" xfId="0" applyFont="1" applyBorder="1"/>
    <xf numFmtId="0" fontId="11" fillId="0" borderId="0" xfId="0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8" borderId="0" xfId="0" applyFont="1" applyFill="1" applyAlignment="1">
      <alignment horizontal="center"/>
    </xf>
    <xf numFmtId="0" fontId="0" fillId="8" borderId="0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10" fillId="0" borderId="13" xfId="0" applyFont="1" applyBorder="1"/>
    <xf numFmtId="0" fontId="10" fillId="0" borderId="5" xfId="0" applyFont="1" applyBorder="1"/>
    <xf numFmtId="0" fontId="10" fillId="8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/>
    </xf>
    <xf numFmtId="0" fontId="64" fillId="0" borderId="13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0" fontId="10" fillId="0" borderId="6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4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49" fontId="35" fillId="4" borderId="2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3" borderId="21" xfId="0" applyFont="1" applyFill="1" applyBorder="1" applyAlignment="1">
      <alignment horizontal="center" vertical="center"/>
    </xf>
    <xf numFmtId="1" fontId="70" fillId="4" borderId="9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9" xfId="0" applyBorder="1" applyAlignment="1">
      <alignment horizontal="center"/>
    </xf>
    <xf numFmtId="1" fontId="10" fillId="12" borderId="124" xfId="0" applyNumberFormat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70" fillId="4" borderId="96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" fontId="0" fillId="0" borderId="0" xfId="0" applyNumberFormat="1" applyFill="1" applyBorder="1" applyAlignment="1">
      <alignment horizontal="center" vertical="center"/>
    </xf>
    <xf numFmtId="0" fontId="62" fillId="5" borderId="21" xfId="0" applyFont="1" applyFill="1" applyBorder="1" applyAlignment="1">
      <alignment horizontal="center" vertical="center"/>
    </xf>
    <xf numFmtId="1" fontId="69" fillId="4" borderId="95" xfId="0" applyNumberFormat="1" applyFont="1" applyFill="1" applyBorder="1" applyAlignment="1">
      <alignment horizontal="center" vertical="center"/>
    </xf>
    <xf numFmtId="1" fontId="69" fillId="4" borderId="96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0" fillId="12" borderId="82" xfId="0" applyNumberFormat="1" applyFont="1" applyFill="1" applyBorder="1" applyAlignment="1">
      <alignment horizontal="center" vertical="center"/>
    </xf>
    <xf numFmtId="0" fontId="10" fillId="12" borderId="83" xfId="0" applyNumberFormat="1" applyFont="1" applyFill="1" applyBorder="1" applyAlignment="1">
      <alignment horizontal="center" vertical="center"/>
    </xf>
    <xf numFmtId="0" fontId="10" fillId="12" borderId="84" xfId="0" applyNumberFormat="1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8" borderId="50" xfId="0" applyFont="1" applyFill="1" applyBorder="1" applyAlignment="1">
      <alignment horizontal="center" vertical="center"/>
    </xf>
    <xf numFmtId="0" fontId="10" fillId="8" borderId="93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71" fillId="0" borderId="0" xfId="0" applyFont="1"/>
    <xf numFmtId="0" fontId="36" fillId="0" borderId="0" xfId="0" applyFont="1" applyFill="1" applyBorder="1" applyAlignment="1">
      <alignment horizontal="left" vertical="center"/>
    </xf>
    <xf numFmtId="0" fontId="68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0" fillId="0" borderId="30" xfId="0" applyFont="1" applyBorder="1"/>
    <xf numFmtId="0" fontId="10" fillId="0" borderId="30" xfId="0" applyFont="1" applyBorder="1" applyAlignment="1">
      <alignment horizontal="center"/>
    </xf>
    <xf numFmtId="0" fontId="63" fillId="0" borderId="0" xfId="0" applyFont="1" applyFill="1"/>
    <xf numFmtId="0" fontId="10" fillId="0" borderId="31" xfId="0" applyFont="1" applyFill="1" applyBorder="1"/>
    <xf numFmtId="0" fontId="10" fillId="0" borderId="31" xfId="0" applyFont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72" fillId="0" borderId="31" xfId="0" applyFont="1" applyFill="1" applyBorder="1" applyAlignment="1">
      <alignment horizontal="center"/>
    </xf>
    <xf numFmtId="0" fontId="63" fillId="0" borderId="0" xfId="0" applyFont="1" applyFill="1" applyBorder="1"/>
    <xf numFmtId="0" fontId="60" fillId="0" borderId="0" xfId="0" applyFont="1" applyFill="1" applyBorder="1" applyAlignment="1">
      <alignment horizontal="center"/>
    </xf>
    <xf numFmtId="0" fontId="68" fillId="0" borderId="0" xfId="0" applyFont="1" applyFill="1" applyBorder="1" applyAlignment="1">
      <alignment horizontal="left"/>
    </xf>
    <xf numFmtId="0" fontId="52" fillId="0" borderId="0" xfId="0" applyFont="1" applyFill="1" applyBorder="1" applyAlignment="1"/>
    <xf numFmtId="0" fontId="73" fillId="0" borderId="0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36" fillId="0" borderId="147" xfId="0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/>
    </xf>
    <xf numFmtId="0" fontId="36" fillId="7" borderId="21" xfId="0" applyFont="1" applyFill="1" applyBorder="1" applyAlignment="1">
      <alignment horizontal="center"/>
    </xf>
    <xf numFmtId="0" fontId="60" fillId="7" borderId="21" xfId="0" applyFont="1" applyFill="1" applyBorder="1" applyAlignment="1">
      <alignment horizontal="center"/>
    </xf>
    <xf numFmtId="0" fontId="36" fillId="6" borderId="21" xfId="0" applyFont="1" applyFill="1" applyBorder="1" applyAlignment="1">
      <alignment horizontal="center"/>
    </xf>
    <xf numFmtId="0" fontId="36" fillId="0" borderId="148" xfId="0" applyFont="1" applyFill="1" applyBorder="1" applyAlignment="1">
      <alignment horizontal="center"/>
    </xf>
    <xf numFmtId="0" fontId="10" fillId="0" borderId="0" xfId="0" quotePrefix="1" applyFont="1"/>
    <xf numFmtId="0" fontId="25" fillId="0" borderId="0" xfId="0" applyFont="1" applyFill="1" applyBorder="1" applyAlignment="1">
      <alignment horizontal="center" vertical="center" textRotation="44"/>
    </xf>
    <xf numFmtId="0" fontId="25" fillId="0" borderId="0" xfId="0" applyFont="1" applyFill="1" applyBorder="1" applyAlignment="1">
      <alignment horizontal="center" textRotation="44"/>
    </xf>
    <xf numFmtId="0" fontId="10" fillId="0" borderId="0" xfId="0" applyFont="1" applyAlignment="1"/>
    <xf numFmtId="0" fontId="73" fillId="0" borderId="0" xfId="0" applyFont="1" applyFill="1" applyBorder="1" applyAlignment="1">
      <alignment textRotation="44"/>
    </xf>
    <xf numFmtId="0" fontId="10" fillId="0" borderId="0" xfId="0" applyFont="1" applyFill="1" applyBorder="1" applyAlignment="1">
      <alignment textRotation="44"/>
    </xf>
    <xf numFmtId="0" fontId="10" fillId="0" borderId="0" xfId="0" applyNumberFormat="1" applyFont="1" applyFill="1" applyBorder="1" applyAlignment="1">
      <alignment horizontal="center" vertical="center" textRotation="44"/>
    </xf>
    <xf numFmtId="0" fontId="52" fillId="0" borderId="0" xfId="0" applyFont="1" applyAlignment="1">
      <alignment horizontal="left" vertical="top"/>
    </xf>
    <xf numFmtId="0" fontId="10" fillId="0" borderId="31" xfId="0" applyFont="1" applyBorder="1" applyAlignment="1"/>
    <xf numFmtId="0" fontId="10" fillId="0" borderId="31" xfId="0" applyFont="1" applyFill="1" applyBorder="1" applyAlignment="1"/>
    <xf numFmtId="0" fontId="74" fillId="0" borderId="0" xfId="0" applyFont="1" applyFill="1" applyBorder="1"/>
    <xf numFmtId="0" fontId="25" fillId="0" borderId="30" xfId="0" applyFont="1" applyBorder="1"/>
    <xf numFmtId="0" fontId="10" fillId="0" borderId="15" xfId="0" applyFont="1" applyBorder="1"/>
    <xf numFmtId="0" fontId="10" fillId="0" borderId="17" xfId="0" applyFont="1" applyBorder="1"/>
    <xf numFmtId="0" fontId="10" fillId="0" borderId="16" xfId="0" applyFont="1" applyBorder="1"/>
    <xf numFmtId="0" fontId="6" fillId="0" borderId="0" xfId="0" applyFont="1" applyBorder="1" applyAlignment="1">
      <alignment horizontal="center"/>
    </xf>
    <xf numFmtId="0" fontId="10" fillId="8" borderId="52" xfId="0" applyFont="1" applyFill="1" applyBorder="1" applyAlignment="1">
      <alignment horizontal="left" vertical="center" indent="1"/>
    </xf>
    <xf numFmtId="0" fontId="10" fillId="10" borderId="20" xfId="0" applyFont="1" applyFill="1" applyBorder="1" applyAlignment="1">
      <alignment horizontal="left" vertical="center" indent="1"/>
    </xf>
    <xf numFmtId="0" fontId="10" fillId="8" borderId="20" xfId="0" applyFont="1" applyFill="1" applyBorder="1" applyAlignment="1">
      <alignment horizontal="left" vertical="center" indent="1"/>
    </xf>
    <xf numFmtId="0" fontId="0" fillId="0" borderId="0" xfId="0" applyFont="1" applyFill="1" applyBorder="1"/>
    <xf numFmtId="0" fontId="46" fillId="0" borderId="0" xfId="0" applyFont="1" applyAlignment="1">
      <alignment horizontal="left" vertical="center"/>
    </xf>
    <xf numFmtId="0" fontId="1" fillId="0" borderId="31" xfId="0" applyFont="1" applyBorder="1"/>
    <xf numFmtId="0" fontId="46" fillId="0" borderId="0" xfId="0" applyFont="1" applyBorder="1"/>
    <xf numFmtId="0" fontId="72" fillId="10" borderId="155" xfId="0" applyFont="1" applyFill="1" applyBorder="1" applyAlignment="1">
      <alignment horizontal="center"/>
    </xf>
    <xf numFmtId="0" fontId="72" fillId="10" borderId="40" xfId="0" applyFont="1" applyFill="1" applyBorder="1" applyAlignment="1">
      <alignment horizontal="center"/>
    </xf>
    <xf numFmtId="0" fontId="72" fillId="10" borderId="173" xfId="0" applyFont="1" applyFill="1" applyBorder="1" applyAlignment="1">
      <alignment horizontal="center"/>
    </xf>
    <xf numFmtId="0" fontId="10" fillId="8" borderId="153" xfId="0" applyFont="1" applyFill="1" applyBorder="1" applyAlignment="1">
      <alignment horizontal="center"/>
    </xf>
    <xf numFmtId="0" fontId="10" fillId="8" borderId="148" xfId="0" applyFont="1" applyFill="1" applyBorder="1" applyAlignment="1">
      <alignment horizontal="center"/>
    </xf>
    <xf numFmtId="0" fontId="10" fillId="10" borderId="153" xfId="0" applyFont="1" applyFill="1" applyBorder="1" applyAlignment="1">
      <alignment horizontal="center"/>
    </xf>
    <xf numFmtId="0" fontId="10" fillId="10" borderId="148" xfId="0" applyFont="1" applyFill="1" applyBorder="1" applyAlignment="1">
      <alignment horizontal="center"/>
    </xf>
    <xf numFmtId="0" fontId="72" fillId="8" borderId="21" xfId="0" applyFont="1" applyFill="1" applyBorder="1" applyAlignment="1">
      <alignment horizontal="center"/>
    </xf>
    <xf numFmtId="0" fontId="72" fillId="10" borderId="21" xfId="0" applyFont="1" applyFill="1" applyBorder="1" applyAlignment="1">
      <alignment horizontal="center"/>
    </xf>
    <xf numFmtId="0" fontId="72" fillId="10" borderId="153" xfId="0" applyFont="1" applyFill="1" applyBorder="1" applyAlignment="1">
      <alignment horizontal="center"/>
    </xf>
    <xf numFmtId="0" fontId="25" fillId="8" borderId="251" xfId="0" applyFont="1" applyFill="1" applyBorder="1" applyAlignment="1">
      <alignment horizontal="center"/>
    </xf>
    <xf numFmtId="17" fontId="10" fillId="16" borderId="185" xfId="0" applyNumberFormat="1" applyFont="1" applyFill="1" applyBorder="1" applyAlignment="1">
      <alignment horizontal="center" vertical="center"/>
    </xf>
    <xf numFmtId="17" fontId="10" fillId="16" borderId="186" xfId="0" applyNumberFormat="1" applyFont="1" applyFill="1" applyBorder="1" applyAlignment="1">
      <alignment horizontal="center" vertical="center"/>
    </xf>
    <xf numFmtId="17" fontId="10" fillId="16" borderId="188" xfId="0" applyNumberFormat="1" applyFont="1" applyFill="1" applyBorder="1" applyAlignment="1">
      <alignment horizontal="center" vertical="center"/>
    </xf>
    <xf numFmtId="17" fontId="62" fillId="8" borderId="185" xfId="0" applyNumberFormat="1" applyFont="1" applyFill="1" applyBorder="1" applyAlignment="1">
      <alignment horizontal="center" vertical="center"/>
    </xf>
    <xf numFmtId="0" fontId="62" fillId="8" borderId="186" xfId="0" applyFont="1" applyFill="1" applyBorder="1" applyAlignment="1">
      <alignment horizontal="center" vertical="center"/>
    </xf>
    <xf numFmtId="0" fontId="62" fillId="8" borderId="188" xfId="0" applyFont="1" applyFill="1" applyBorder="1" applyAlignment="1">
      <alignment horizontal="center" vertical="center"/>
    </xf>
    <xf numFmtId="0" fontId="3" fillId="0" borderId="0" xfId="0" applyFont="1"/>
    <xf numFmtId="0" fontId="46" fillId="0" borderId="0" xfId="0" applyFont="1" applyFill="1"/>
    <xf numFmtId="0" fontId="71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71" fillId="0" borderId="0" xfId="0" applyFont="1" applyBorder="1"/>
    <xf numFmtId="0" fontId="71" fillId="0" borderId="0" xfId="0" applyFont="1" applyBorder="1" applyAlignment="1"/>
    <xf numFmtId="49" fontId="10" fillId="16" borderId="195" xfId="0" applyNumberFormat="1" applyFont="1" applyFill="1" applyBorder="1" applyAlignment="1">
      <alignment horizontal="center" vertical="center"/>
    </xf>
    <xf numFmtId="49" fontId="10" fillId="16" borderId="186" xfId="0" applyNumberFormat="1" applyFont="1" applyFill="1" applyBorder="1" applyAlignment="1">
      <alignment horizontal="center" vertical="center"/>
    </xf>
    <xf numFmtId="49" fontId="10" fillId="16" borderId="187" xfId="0" applyNumberFormat="1" applyFont="1" applyFill="1" applyBorder="1" applyAlignment="1">
      <alignment horizontal="center" vertical="center"/>
    </xf>
    <xf numFmtId="0" fontId="10" fillId="10" borderId="53" xfId="0" applyFont="1" applyFill="1" applyBorder="1" applyAlignment="1">
      <alignment horizontal="center"/>
    </xf>
    <xf numFmtId="0" fontId="72" fillId="8" borderId="147" xfId="0" applyFont="1" applyFill="1" applyBorder="1" applyAlignment="1">
      <alignment horizontal="center"/>
    </xf>
    <xf numFmtId="0" fontId="10" fillId="10" borderId="163" xfId="0" applyFont="1" applyFill="1" applyBorder="1" applyAlignment="1">
      <alignment horizontal="center"/>
    </xf>
    <xf numFmtId="0" fontId="72" fillId="10" borderId="197" xfId="0" applyFont="1" applyFill="1" applyBorder="1" applyAlignment="1">
      <alignment horizontal="center"/>
    </xf>
    <xf numFmtId="0" fontId="72" fillId="8" borderId="197" xfId="0" applyFont="1" applyFill="1" applyBorder="1" applyAlignment="1">
      <alignment horizontal="center"/>
    </xf>
    <xf numFmtId="0" fontId="10" fillId="10" borderId="165" xfId="0" applyFont="1" applyFill="1" applyBorder="1" applyAlignment="1">
      <alignment horizontal="center"/>
    </xf>
    <xf numFmtId="0" fontId="10" fillId="10" borderId="149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0" fillId="0" borderId="13" xfId="0" applyNumberFormat="1" applyBorder="1" applyAlignment="1">
      <alignment horizontal="center"/>
    </xf>
    <xf numFmtId="0" fontId="10" fillId="8" borderId="253" xfId="0" applyFont="1" applyFill="1" applyBorder="1" applyAlignment="1">
      <alignment horizontal="center" vertical="center"/>
    </xf>
    <xf numFmtId="0" fontId="10" fillId="8" borderId="254" xfId="0" applyFont="1" applyFill="1" applyBorder="1" applyAlignment="1">
      <alignment horizontal="center" vertical="center"/>
    </xf>
    <xf numFmtId="0" fontId="10" fillId="8" borderId="255" xfId="0" applyFont="1" applyFill="1" applyBorder="1" applyAlignment="1">
      <alignment horizontal="left" vertical="center" indent="1"/>
    </xf>
    <xf numFmtId="0" fontId="10" fillId="8" borderId="198" xfId="0" applyFont="1" applyFill="1" applyBorder="1" applyAlignment="1">
      <alignment horizontal="center" vertical="center"/>
    </xf>
    <xf numFmtId="0" fontId="10" fillId="8" borderId="164" xfId="0" applyFont="1" applyFill="1" applyBorder="1" applyAlignment="1">
      <alignment horizontal="center" vertical="center"/>
    </xf>
    <xf numFmtId="0" fontId="10" fillId="8" borderId="151" xfId="0" applyFont="1" applyFill="1" applyBorder="1" applyAlignment="1">
      <alignment horizontal="center" vertical="center"/>
    </xf>
    <xf numFmtId="0" fontId="10" fillId="10" borderId="176" xfId="0" applyFont="1" applyFill="1" applyBorder="1" applyAlignment="1">
      <alignment horizontal="center" vertical="center"/>
    </xf>
    <xf numFmtId="0" fontId="10" fillId="10" borderId="177" xfId="0" applyFont="1" applyFill="1" applyBorder="1" applyAlignment="1">
      <alignment horizontal="center" vertical="center"/>
    </xf>
    <xf numFmtId="0" fontId="10" fillId="10" borderId="178" xfId="0" applyFont="1" applyFill="1" applyBorder="1" applyAlignment="1">
      <alignment horizontal="left" vertical="center" indent="1"/>
    </xf>
    <xf numFmtId="0" fontId="10" fillId="10" borderId="216" xfId="0" applyFont="1" applyFill="1" applyBorder="1" applyAlignment="1">
      <alignment horizontal="center" vertical="center"/>
    </xf>
    <xf numFmtId="0" fontId="10" fillId="10" borderId="95" xfId="0" applyFont="1" applyFill="1" applyBorder="1" applyAlignment="1">
      <alignment horizontal="center" vertical="center"/>
    </xf>
    <xf numFmtId="0" fontId="10" fillId="10" borderId="180" xfId="0" applyFont="1" applyFill="1" applyBorder="1" applyAlignment="1">
      <alignment horizontal="center" vertical="center"/>
    </xf>
    <xf numFmtId="0" fontId="10" fillId="10" borderId="96" xfId="0" applyFont="1" applyFill="1" applyBorder="1" applyAlignment="1">
      <alignment horizontal="center" vertical="center"/>
    </xf>
    <xf numFmtId="0" fontId="10" fillId="8" borderId="217" xfId="0" applyFont="1" applyFill="1" applyBorder="1" applyAlignment="1">
      <alignment horizontal="center" vertical="center"/>
    </xf>
    <xf numFmtId="0" fontId="72" fillId="8" borderId="218" xfId="0" applyFont="1" applyFill="1" applyBorder="1" applyAlignment="1">
      <alignment horizontal="center" vertical="center"/>
    </xf>
    <xf numFmtId="0" fontId="72" fillId="8" borderId="214" xfId="0" applyFont="1" applyFill="1" applyBorder="1" applyAlignment="1">
      <alignment horizontal="center" vertical="center"/>
    </xf>
    <xf numFmtId="0" fontId="72" fillId="10" borderId="40" xfId="0" applyFont="1" applyFill="1" applyBorder="1" applyAlignment="1">
      <alignment horizontal="center" vertical="center"/>
    </xf>
    <xf numFmtId="0" fontId="10" fillId="10" borderId="155" xfId="0" applyFont="1" applyFill="1" applyBorder="1" applyAlignment="1">
      <alignment horizontal="center" vertical="center"/>
    </xf>
    <xf numFmtId="0" fontId="10" fillId="8" borderId="147" xfId="0" applyFont="1" applyFill="1" applyBorder="1" applyAlignment="1">
      <alignment horizontal="center" vertical="center"/>
    </xf>
    <xf numFmtId="0" fontId="10" fillId="10" borderId="147" xfId="0" applyFont="1" applyFill="1" applyBorder="1" applyAlignment="1">
      <alignment horizontal="center" vertical="center"/>
    </xf>
    <xf numFmtId="0" fontId="10" fillId="8" borderId="163" xfId="0" applyFont="1" applyFill="1" applyBorder="1" applyAlignment="1">
      <alignment horizontal="center" vertical="center"/>
    </xf>
    <xf numFmtId="0" fontId="10" fillId="10" borderId="179" xfId="0" applyFont="1" applyFill="1" applyBorder="1" applyAlignment="1">
      <alignment horizontal="center" vertical="center"/>
    </xf>
    <xf numFmtId="0" fontId="10" fillId="12" borderId="206" xfId="0" applyFont="1" applyFill="1" applyBorder="1" applyAlignment="1">
      <alignment horizontal="center" vertical="center"/>
    </xf>
    <xf numFmtId="0" fontId="10" fillId="12" borderId="83" xfId="0" applyFont="1" applyFill="1" applyBorder="1" applyAlignment="1">
      <alignment horizontal="center" vertical="center"/>
    </xf>
    <xf numFmtId="0" fontId="10" fillId="12" borderId="210" xfId="0" applyNumberFormat="1" applyFont="1" applyFill="1" applyBorder="1" applyAlignment="1">
      <alignment horizontal="center" vertical="center"/>
    </xf>
    <xf numFmtId="0" fontId="10" fillId="12" borderId="211" xfId="0" applyNumberFormat="1" applyFont="1" applyFill="1" applyBorder="1" applyAlignment="1">
      <alignment horizontal="center" vertical="center"/>
    </xf>
    <xf numFmtId="0" fontId="10" fillId="10" borderId="65" xfId="0" applyFont="1" applyFill="1" applyBorder="1" applyAlignment="1">
      <alignment horizontal="center" vertical="center"/>
    </xf>
    <xf numFmtId="0" fontId="10" fillId="10" borderId="68" xfId="0" applyFont="1" applyFill="1" applyBorder="1" applyAlignment="1">
      <alignment horizontal="center" vertical="center"/>
    </xf>
    <xf numFmtId="1" fontId="10" fillId="10" borderId="162" xfId="0" applyNumberFormat="1" applyFont="1" applyFill="1" applyBorder="1" applyAlignment="1">
      <alignment horizontal="center" vertical="center"/>
    </xf>
    <xf numFmtId="1" fontId="10" fillId="10" borderId="101" xfId="0" applyNumberFormat="1" applyFont="1" applyFill="1" applyBorder="1" applyAlignment="1">
      <alignment horizontal="center" vertical="center"/>
    </xf>
    <xf numFmtId="1" fontId="10" fillId="10" borderId="132" xfId="0" applyNumberFormat="1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8" xfId="0" applyFont="1" applyFill="1" applyBorder="1" applyAlignment="1">
      <alignment horizontal="center" vertical="center"/>
    </xf>
    <xf numFmtId="0" fontId="10" fillId="8" borderId="73" xfId="0" applyFont="1" applyFill="1" applyBorder="1" applyAlignment="1">
      <alignment horizontal="center" vertical="center"/>
    </xf>
    <xf numFmtId="0" fontId="10" fillId="8" borderId="116" xfId="0" applyFont="1" applyFill="1" applyBorder="1" applyAlignment="1">
      <alignment horizontal="center" vertical="center"/>
    </xf>
    <xf numFmtId="0" fontId="10" fillId="8" borderId="69" xfId="0" applyFont="1" applyFill="1" applyBorder="1" applyAlignment="1">
      <alignment horizontal="center" vertical="center"/>
    </xf>
    <xf numFmtId="0" fontId="10" fillId="10" borderId="73" xfId="0" applyFont="1" applyFill="1" applyBorder="1" applyAlignment="1">
      <alignment horizontal="center" vertical="center"/>
    </xf>
    <xf numFmtId="0" fontId="10" fillId="10" borderId="104" xfId="0" applyFont="1" applyFill="1" applyBorder="1" applyAlignment="1">
      <alignment horizontal="center" vertical="center"/>
    </xf>
    <xf numFmtId="0" fontId="10" fillId="10" borderId="116" xfId="0" applyFont="1" applyFill="1" applyBorder="1" applyAlignment="1">
      <alignment horizontal="center" vertical="center"/>
    </xf>
    <xf numFmtId="0" fontId="10" fillId="10" borderId="69" xfId="0" applyFont="1" applyFill="1" applyBorder="1" applyAlignment="1">
      <alignment horizontal="center" vertical="center"/>
    </xf>
    <xf numFmtId="0" fontId="72" fillId="8" borderId="73" xfId="0" applyFont="1" applyFill="1" applyBorder="1" applyAlignment="1">
      <alignment horizontal="center" vertical="center"/>
    </xf>
    <xf numFmtId="0" fontId="10" fillId="8" borderId="156" xfId="0" applyFont="1" applyFill="1" applyBorder="1" applyAlignment="1">
      <alignment horizontal="center" vertical="center"/>
    </xf>
    <xf numFmtId="0" fontId="10" fillId="8" borderId="158" xfId="0" applyFont="1" applyFill="1" applyBorder="1" applyAlignment="1">
      <alignment horizontal="center" vertical="center"/>
    </xf>
    <xf numFmtId="0" fontId="10" fillId="8" borderId="170" xfId="0" applyFont="1" applyFill="1" applyBorder="1" applyAlignment="1">
      <alignment horizontal="center" vertical="center"/>
    </xf>
    <xf numFmtId="0" fontId="10" fillId="8" borderId="212" xfId="0" applyFont="1" applyFill="1" applyBorder="1" applyAlignment="1">
      <alignment horizontal="center" vertical="center"/>
    </xf>
    <xf numFmtId="0" fontId="10" fillId="8" borderId="159" xfId="0" applyFont="1" applyFill="1" applyBorder="1" applyAlignment="1">
      <alignment horizontal="center" vertical="center"/>
    </xf>
    <xf numFmtId="0" fontId="10" fillId="10" borderId="160" xfId="0" applyFont="1" applyFill="1" applyBorder="1" applyAlignment="1">
      <alignment horizontal="center" vertical="center"/>
    </xf>
    <xf numFmtId="0" fontId="10" fillId="10" borderId="159" xfId="0" applyFont="1" applyFill="1" applyBorder="1" applyAlignment="1">
      <alignment horizontal="center" vertical="center"/>
    </xf>
    <xf numFmtId="0" fontId="10" fillId="8" borderId="110" xfId="0" applyFont="1" applyFill="1" applyBorder="1" applyAlignment="1">
      <alignment horizontal="center" vertical="center"/>
    </xf>
    <xf numFmtId="0" fontId="10" fillId="8" borderId="7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8" borderId="71" xfId="0" applyFont="1" applyFill="1" applyBorder="1" applyAlignment="1">
      <alignment horizontal="center" vertical="center"/>
    </xf>
    <xf numFmtId="0" fontId="72" fillId="8" borderId="256" xfId="0" applyFont="1" applyFill="1" applyBorder="1" applyAlignment="1">
      <alignment horizontal="center" vertical="center"/>
    </xf>
    <xf numFmtId="0" fontId="72" fillId="10" borderId="154" xfId="0" applyFont="1" applyFill="1" applyBorder="1" applyAlignment="1">
      <alignment horizontal="center" vertical="center"/>
    </xf>
    <xf numFmtId="0" fontId="72" fillId="8" borderId="154" xfId="0" applyFont="1" applyFill="1" applyBorder="1" applyAlignment="1">
      <alignment horizontal="center" vertical="center"/>
    </xf>
    <xf numFmtId="0" fontId="10" fillId="10" borderId="215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77" fillId="0" borderId="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13" borderId="260" xfId="0" applyFont="1" applyFill="1" applyBorder="1" applyAlignment="1">
      <alignment horizontal="center" vertical="center"/>
    </xf>
    <xf numFmtId="0" fontId="1" fillId="13" borderId="261" xfId="0" applyFont="1" applyFill="1" applyBorder="1" applyAlignment="1">
      <alignment horizontal="center" vertical="center"/>
    </xf>
    <xf numFmtId="0" fontId="1" fillId="13" borderId="192" xfId="0" applyFont="1" applyFill="1" applyBorder="1" applyAlignment="1">
      <alignment horizontal="center" vertical="center"/>
    </xf>
    <xf numFmtId="0" fontId="1" fillId="13" borderId="262" xfId="0" applyFont="1" applyFill="1" applyBorder="1" applyAlignment="1">
      <alignment horizontal="center" vertical="center"/>
    </xf>
    <xf numFmtId="0" fontId="1" fillId="13" borderId="263" xfId="0" applyFont="1" applyFill="1" applyBorder="1" applyAlignment="1">
      <alignment horizontal="center" vertical="center"/>
    </xf>
    <xf numFmtId="0" fontId="1" fillId="7" borderId="264" xfId="0" applyFont="1" applyFill="1" applyBorder="1" applyAlignment="1">
      <alignment horizontal="center" vertical="center"/>
    </xf>
    <xf numFmtId="0" fontId="1" fillId="9" borderId="266" xfId="0" applyFont="1" applyFill="1" applyBorder="1" applyAlignment="1">
      <alignment horizontal="center" vertical="center"/>
    </xf>
    <xf numFmtId="0" fontId="1" fillId="7" borderId="266" xfId="0" applyFont="1" applyFill="1" applyBorder="1" applyAlignment="1">
      <alignment horizontal="center" vertical="center"/>
    </xf>
    <xf numFmtId="0" fontId="1" fillId="7" borderId="268" xfId="0" applyFont="1" applyFill="1" applyBorder="1" applyAlignment="1">
      <alignment horizontal="center" vertical="center"/>
    </xf>
    <xf numFmtId="0" fontId="0" fillId="7" borderId="102" xfId="0" applyFont="1" applyFill="1" applyBorder="1" applyAlignment="1">
      <alignment horizontal="center" vertical="center"/>
    </xf>
    <xf numFmtId="0" fontId="0" fillId="7" borderId="101" xfId="0" applyFont="1" applyFill="1" applyBorder="1" applyAlignment="1">
      <alignment horizontal="center" vertical="center"/>
    </xf>
    <xf numFmtId="0" fontId="0" fillId="7" borderId="103" xfId="0" applyFont="1" applyFill="1" applyBorder="1" applyAlignment="1">
      <alignment horizontal="center" vertical="center"/>
    </xf>
    <xf numFmtId="0" fontId="0" fillId="9" borderId="73" xfId="0" applyFont="1" applyFill="1" applyBorder="1" applyAlignment="1">
      <alignment horizontal="center" vertical="center"/>
    </xf>
    <xf numFmtId="0" fontId="0" fillId="9" borderId="68" xfId="0" applyFont="1" applyFill="1" applyBorder="1" applyAlignment="1">
      <alignment horizontal="center" vertical="center"/>
    </xf>
    <xf numFmtId="0" fontId="0" fillId="9" borderId="104" xfId="0" applyFont="1" applyFill="1" applyBorder="1" applyAlignment="1">
      <alignment horizontal="center" vertical="center"/>
    </xf>
    <xf numFmtId="0" fontId="0" fillId="7" borderId="73" xfId="0" applyFont="1" applyFill="1" applyBorder="1" applyAlignment="1">
      <alignment horizontal="center" vertical="center"/>
    </xf>
    <xf numFmtId="0" fontId="0" fillId="7" borderId="68" xfId="0" applyFont="1" applyFill="1" applyBorder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170" xfId="0" applyFont="1" applyFill="1" applyBorder="1" applyAlignment="1">
      <alignment horizontal="center" vertical="center"/>
    </xf>
    <xf numFmtId="0" fontId="0" fillId="7" borderId="158" xfId="0" applyFont="1" applyFill="1" applyBorder="1" applyAlignment="1">
      <alignment horizontal="center" vertical="center"/>
    </xf>
    <xf numFmtId="0" fontId="0" fillId="7" borderId="161" xfId="0" applyFont="1" applyFill="1" applyBorder="1" applyAlignment="1">
      <alignment horizontal="center" vertical="center"/>
    </xf>
    <xf numFmtId="0" fontId="0" fillId="7" borderId="265" xfId="0" applyFont="1" applyFill="1" applyBorder="1" applyAlignment="1">
      <alignment horizontal="center" vertical="center"/>
    </xf>
    <xf numFmtId="0" fontId="0" fillId="9" borderId="267" xfId="0" applyFont="1" applyFill="1" applyBorder="1" applyAlignment="1">
      <alignment horizontal="center" vertical="center"/>
    </xf>
    <xf numFmtId="0" fontId="0" fillId="7" borderId="26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0" fillId="12" borderId="207" xfId="0" applyNumberFormat="1" applyFont="1" applyFill="1" applyBorder="1" applyAlignment="1">
      <alignment horizontal="center" vertical="center"/>
    </xf>
    <xf numFmtId="0" fontId="10" fillId="8" borderId="269" xfId="0" applyFont="1" applyFill="1" applyBorder="1" applyAlignment="1">
      <alignment horizontal="center" vertical="center"/>
    </xf>
    <xf numFmtId="0" fontId="10" fillId="8" borderId="11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36" fillId="10" borderId="45" xfId="0" applyFont="1" applyFill="1" applyBorder="1" applyAlignment="1"/>
    <xf numFmtId="0" fontId="36" fillId="8" borderId="20" xfId="0" applyFont="1" applyFill="1" applyBorder="1" applyAlignment="1">
      <alignment horizontal="left"/>
    </xf>
    <xf numFmtId="0" fontId="36" fillId="10" borderId="20" xfId="0" applyFont="1" applyFill="1" applyBorder="1" applyAlignment="1"/>
    <xf numFmtId="0" fontId="36" fillId="8" borderId="20" xfId="0" applyFont="1" applyFill="1" applyBorder="1" applyAlignment="1"/>
    <xf numFmtId="0" fontId="36" fillId="10" borderId="20" xfId="0" applyFont="1" applyFill="1" applyBorder="1" applyAlignment="1">
      <alignment horizontal="left"/>
    </xf>
    <xf numFmtId="0" fontId="36" fillId="8" borderId="152" xfId="0" applyFont="1" applyFill="1" applyBorder="1" applyAlignment="1">
      <alignment horizontal="left"/>
    </xf>
    <xf numFmtId="0" fontId="36" fillId="10" borderId="54" xfId="0" applyFont="1" applyFill="1" applyBorder="1" applyAlignment="1"/>
    <xf numFmtId="0" fontId="72" fillId="10" borderId="57" xfId="0" applyFont="1" applyFill="1" applyBorder="1" applyAlignment="1">
      <alignment horizontal="center"/>
    </xf>
    <xf numFmtId="0" fontId="10" fillId="10" borderId="272" xfId="0" applyFont="1" applyFill="1" applyBorder="1" applyAlignment="1">
      <alignment horizontal="center"/>
    </xf>
    <xf numFmtId="49" fontId="10" fillId="16" borderId="274" xfId="0" applyNumberFormat="1" applyFont="1" applyFill="1" applyBorder="1" applyAlignment="1">
      <alignment horizontal="center" vertical="center"/>
    </xf>
    <xf numFmtId="0" fontId="25" fillId="8" borderId="275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3" fillId="0" borderId="0" xfId="0" applyFont="1" applyFill="1" applyBorder="1"/>
    <xf numFmtId="0" fontId="6" fillId="0" borderId="31" xfId="0" applyFont="1" applyBorder="1" applyAlignment="1"/>
    <xf numFmtId="0" fontId="78" fillId="0" borderId="0" xfId="0" applyFont="1" applyBorder="1" applyAlignment="1">
      <alignment horizontal="left" vertical="center"/>
    </xf>
    <xf numFmtId="2" fontId="23" fillId="0" borderId="13" xfId="0" applyNumberFormat="1" applyFont="1" applyBorder="1" applyAlignment="1">
      <alignment horizontal="center" vertical="center"/>
    </xf>
    <xf numFmtId="2" fontId="23" fillId="0" borderId="13" xfId="0" applyNumberFormat="1" applyFont="1" applyBorder="1" applyAlignment="1">
      <alignment horizontal="center"/>
    </xf>
    <xf numFmtId="2" fontId="23" fillId="0" borderId="2" xfId="0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0" fontId="71" fillId="0" borderId="0" xfId="0" applyFont="1" applyAlignment="1">
      <alignment horizontal="left" vertical="center"/>
    </xf>
    <xf numFmtId="0" fontId="52" fillId="0" borderId="0" xfId="0" applyFont="1" applyAlignment="1">
      <alignment horizontal="left"/>
    </xf>
    <xf numFmtId="0" fontId="71" fillId="0" borderId="0" xfId="0" applyFont="1" applyAlignment="1">
      <alignment horizontal="left" vertical="top"/>
    </xf>
    <xf numFmtId="0" fontId="14" fillId="0" borderId="30" xfId="0" applyFont="1" applyBorder="1"/>
    <xf numFmtId="0" fontId="14" fillId="0" borderId="0" xfId="0" applyFont="1"/>
    <xf numFmtId="0" fontId="14" fillId="0" borderId="0" xfId="0" applyFont="1" applyFill="1"/>
    <xf numFmtId="0" fontId="14" fillId="0" borderId="0" xfId="0" applyFont="1" applyBorder="1"/>
    <xf numFmtId="1" fontId="62" fillId="0" borderId="95" xfId="0" applyNumberFormat="1" applyFont="1" applyFill="1" applyBorder="1" applyAlignment="1">
      <alignment horizontal="center" vertical="center"/>
    </xf>
    <xf numFmtId="1" fontId="62" fillId="5" borderId="153" xfId="0" applyNumberFormat="1" applyFont="1" applyFill="1" applyBorder="1" applyAlignment="1">
      <alignment horizontal="center" vertical="center"/>
    </xf>
    <xf numFmtId="1" fontId="62" fillId="5" borderId="154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" fontId="0" fillId="6" borderId="0" xfId="0" applyNumberForma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 vertical="center"/>
    </xf>
    <xf numFmtId="0" fontId="46" fillId="0" borderId="31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0" fillId="0" borderId="31" xfId="0" applyBorder="1" applyAlignment="1">
      <alignment vertical="top"/>
    </xf>
    <xf numFmtId="0" fontId="20" fillId="0" borderId="0" xfId="0" applyFont="1" applyBorder="1"/>
    <xf numFmtId="0" fontId="1" fillId="0" borderId="4" xfId="0" applyFont="1" applyBorder="1"/>
    <xf numFmtId="0" fontId="0" fillId="0" borderId="15" xfId="0" applyFill="1" applyBorder="1" applyAlignment="1">
      <alignment horizontal="center"/>
    </xf>
    <xf numFmtId="0" fontId="0" fillId="0" borderId="5" xfId="0" applyFill="1" applyBorder="1"/>
    <xf numFmtId="0" fontId="6" fillId="0" borderId="17" xfId="0" applyFont="1" applyFill="1" applyBorder="1" applyAlignment="1">
      <alignment horizontal="center"/>
    </xf>
    <xf numFmtId="0" fontId="0" fillId="0" borderId="5" xfId="0" applyBorder="1"/>
    <xf numFmtId="0" fontId="7" fillId="0" borderId="0" xfId="0" applyFont="1"/>
    <xf numFmtId="164" fontId="0" fillId="0" borderId="13" xfId="0" applyNumberForma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0" fillId="0" borderId="13" xfId="0" applyNumberFormat="1" applyBorder="1"/>
    <xf numFmtId="0" fontId="0" fillId="12" borderId="17" xfId="0" applyFill="1" applyBorder="1" applyAlignment="1">
      <alignment horizontal="center"/>
    </xf>
    <xf numFmtId="0" fontId="0" fillId="0" borderId="6" xfId="0" applyBorder="1"/>
    <xf numFmtId="164" fontId="0" fillId="0" borderId="2" xfId="0" applyNumberFormat="1" applyBorder="1"/>
    <xf numFmtId="0" fontId="79" fillId="0" borderId="14" xfId="0" applyFont="1" applyBorder="1" applyAlignment="1">
      <alignment horizontal="center"/>
    </xf>
    <xf numFmtId="0" fontId="0" fillId="12" borderId="0" xfId="0" applyFill="1"/>
    <xf numFmtId="0" fontId="5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6" xfId="0" applyFill="1" applyBorder="1"/>
    <xf numFmtId="0" fontId="79" fillId="0" borderId="16" xfId="0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3" fillId="0" borderId="15" xfId="0" applyFont="1" applyBorder="1"/>
    <xf numFmtId="3" fontId="0" fillId="0" borderId="17" xfId="0" applyNumberFormat="1" applyBorder="1" applyAlignment="1">
      <alignment horizontal="center"/>
    </xf>
    <xf numFmtId="0" fontId="0" fillId="0" borderId="5" xfId="0" applyFont="1" applyBorder="1" applyAlignment="1">
      <alignment horizontal="left"/>
    </xf>
    <xf numFmtId="1" fontId="0" fillId="0" borderId="0" xfId="0" applyNumberFormat="1" applyBorder="1"/>
    <xf numFmtId="0" fontId="0" fillId="0" borderId="5" xfId="0" applyFont="1" applyFill="1" applyBorder="1"/>
    <xf numFmtId="0" fontId="0" fillId="0" borderId="5" xfId="0" applyFont="1" applyBorder="1"/>
    <xf numFmtId="0" fontId="8" fillId="0" borderId="0" xfId="0" applyFont="1" applyAlignment="1">
      <alignment horizontal="right" vertical="center"/>
    </xf>
    <xf numFmtId="0" fontId="0" fillId="0" borderId="16" xfId="0" applyBorder="1"/>
    <xf numFmtId="164" fontId="5" fillId="0" borderId="0" xfId="0" applyNumberFormat="1" applyFont="1" applyBorder="1" applyAlignment="1">
      <alignment horizontal="center"/>
    </xf>
    <xf numFmtId="0" fontId="0" fillId="0" borderId="280" xfId="0" applyBorder="1"/>
    <xf numFmtId="0" fontId="0" fillId="0" borderId="4" xfId="0" applyBorder="1" applyAlignment="1"/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3" fontId="79" fillId="17" borderId="99" xfId="0" applyNumberFormat="1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44" fillId="0" borderId="0" xfId="0" applyFont="1"/>
    <xf numFmtId="0" fontId="1" fillId="0" borderId="16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80" fillId="0" borderId="0" xfId="0" applyFont="1"/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81" fillId="0" borderId="0" xfId="0" applyFont="1" applyFill="1" applyBorder="1" applyAlignment="1">
      <alignment horizontal="center"/>
    </xf>
    <xf numFmtId="0" fontId="82" fillId="0" borderId="14" xfId="0" applyFont="1" applyFill="1" applyBorder="1" applyAlignment="1">
      <alignment horizontal="center"/>
    </xf>
    <xf numFmtId="0" fontId="83" fillId="0" borderId="0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0" fontId="84" fillId="0" borderId="0" xfId="0" applyFont="1"/>
    <xf numFmtId="3" fontId="79" fillId="17" borderId="14" xfId="0" applyNumberFormat="1" applyFont="1" applyFill="1" applyBorder="1" applyAlignment="1">
      <alignment horizontal="center"/>
    </xf>
    <xf numFmtId="0" fontId="79" fillId="17" borderId="14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10" fillId="0" borderId="0" xfId="0" applyFont="1" applyAlignment="1">
      <alignment horizontal="center" vertical="center"/>
    </xf>
    <xf numFmtId="164" fontId="6" fillId="0" borderId="0" xfId="2" applyNumberFormat="1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79" xfId="0" applyBorder="1" applyAlignment="1">
      <alignment horizontal="center" vertical="center"/>
    </xf>
    <xf numFmtId="0" fontId="10" fillId="0" borderId="279" xfId="0" applyFont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0" fontId="1" fillId="5" borderId="10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0" fillId="6" borderId="160" xfId="0" applyFill="1" applyBorder="1" applyAlignment="1">
      <alignment horizontal="center" vertical="center"/>
    </xf>
    <xf numFmtId="0" fontId="0" fillId="6" borderId="104" xfId="0" applyFont="1" applyFill="1" applyBorder="1" applyAlignment="1"/>
    <xf numFmtId="0" fontId="0" fillId="6" borderId="139" xfId="0" applyNumberFormat="1" applyFill="1" applyBorder="1" applyAlignment="1">
      <alignment horizontal="center" vertical="center"/>
    </xf>
    <xf numFmtId="0" fontId="0" fillId="6" borderId="104" xfId="0" applyNumberFormat="1" applyFill="1" applyBorder="1" applyAlignment="1">
      <alignment horizontal="center" vertical="center"/>
    </xf>
    <xf numFmtId="0" fontId="0" fillId="7" borderId="160" xfId="0" applyFill="1" applyBorder="1" applyAlignment="1">
      <alignment horizontal="center" vertical="center"/>
    </xf>
    <xf numFmtId="0" fontId="0" fillId="7" borderId="104" xfId="0" applyFont="1" applyFill="1" applyBorder="1" applyAlignment="1"/>
    <xf numFmtId="0" fontId="0" fillId="7" borderId="139" xfId="0" applyNumberFormat="1" applyFill="1" applyBorder="1" applyAlignment="1">
      <alignment horizontal="center" vertical="center"/>
    </xf>
    <xf numFmtId="0" fontId="0" fillId="7" borderId="104" xfId="0" applyNumberForma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52" fillId="0" borderId="0" xfId="0" applyFont="1" applyAlignment="1">
      <alignment vertical="top"/>
    </xf>
    <xf numFmtId="165" fontId="0" fillId="0" borderId="0" xfId="0" applyNumberFormat="1" applyFill="1" applyAlignment="1">
      <alignment vertical="center"/>
    </xf>
    <xf numFmtId="0" fontId="0" fillId="17" borderId="14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6" fillId="0" borderId="0" xfId="0" applyNumberFormat="1" applyFont="1" applyBorder="1"/>
    <xf numFmtId="0" fontId="0" fillId="0" borderId="0" xfId="0" quotePrefix="1" applyFill="1" applyBorder="1" applyAlignment="1">
      <alignment horizontal="center" vertical="center"/>
    </xf>
    <xf numFmtId="0" fontId="0" fillId="7" borderId="110" xfId="0" applyFill="1" applyBorder="1" applyAlignment="1">
      <alignment horizontal="center" vertical="center"/>
    </xf>
    <xf numFmtId="0" fontId="0" fillId="7" borderId="287" xfId="0" applyFill="1" applyBorder="1" applyAlignment="1"/>
    <xf numFmtId="0" fontId="0" fillId="7" borderId="74" xfId="0" applyFill="1" applyBorder="1" applyAlignment="1">
      <alignment horizontal="center"/>
    </xf>
    <xf numFmtId="0" fontId="0" fillId="7" borderId="70" xfId="0" applyFill="1" applyBorder="1" applyAlignment="1">
      <alignment horizontal="center"/>
    </xf>
    <xf numFmtId="0" fontId="0" fillId="7" borderId="287" xfId="0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3" fontId="0" fillId="0" borderId="0" xfId="0" applyNumberFormat="1" applyBorder="1"/>
    <xf numFmtId="3" fontId="0" fillId="0" borderId="0" xfId="0" applyNumberFormat="1"/>
    <xf numFmtId="49" fontId="10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/>
    </xf>
    <xf numFmtId="49" fontId="0" fillId="0" borderId="0" xfId="0" applyNumberFormat="1" applyBorder="1" applyAlignment="1">
      <alignment horizontal="center"/>
    </xf>
    <xf numFmtId="0" fontId="23" fillId="0" borderId="1" xfId="0" applyNumberFormat="1" applyFont="1" applyBorder="1" applyAlignment="1">
      <alignment horizontal="center"/>
    </xf>
    <xf numFmtId="0" fontId="30" fillId="0" borderId="0" xfId="0" applyFont="1" applyFill="1" applyBorder="1" applyAlignment="1"/>
    <xf numFmtId="0" fontId="31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3" fillId="0" borderId="0" xfId="0" applyFont="1" applyFill="1"/>
    <xf numFmtId="49" fontId="36" fillId="0" borderId="0" xfId="0" applyNumberFormat="1" applyFont="1" applyFill="1" applyBorder="1" applyAlignment="1">
      <alignment horizontal="right" vertical="center"/>
    </xf>
    <xf numFmtId="1" fontId="31" fillId="0" borderId="0" xfId="0" applyNumberFormat="1" applyFont="1" applyFill="1" applyBorder="1" applyAlignment="1">
      <alignment horizontal="center"/>
    </xf>
    <xf numFmtId="0" fontId="6" fillId="0" borderId="31" xfId="0" applyFont="1" applyBorder="1"/>
    <xf numFmtId="0" fontId="0" fillId="0" borderId="31" xfId="0" applyBorder="1" applyAlignment="1">
      <alignment horizontal="right"/>
    </xf>
    <xf numFmtId="17" fontId="0" fillId="0" borderId="0" xfId="0" applyNumberFormat="1" applyAlignment="1">
      <alignment horizontal="center"/>
    </xf>
    <xf numFmtId="0" fontId="8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71" fillId="0" borderId="0" xfId="0" applyFont="1" applyAlignment="1">
      <alignment vertical="top"/>
    </xf>
    <xf numFmtId="0" fontId="6" fillId="0" borderId="0" xfId="0" applyFont="1" applyBorder="1" applyAlignment="1">
      <alignment horizontal="center"/>
    </xf>
    <xf numFmtId="164" fontId="0" fillId="0" borderId="12" xfId="0" applyNumberFormat="1" applyBorder="1"/>
    <xf numFmtId="1" fontId="6" fillId="0" borderId="0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1" fillId="13" borderId="16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1" fillId="0" borderId="17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8" fillId="0" borderId="31" xfId="0" applyFont="1" applyBorder="1"/>
    <xf numFmtId="165" fontId="0" fillId="6" borderId="69" xfId="0" applyNumberForma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88" xfId="0" applyFill="1" applyBorder="1" applyAlignment="1">
      <alignment horizontal="center" vertical="center"/>
    </xf>
    <xf numFmtId="0" fontId="0" fillId="5" borderId="289" xfId="0" applyFill="1" applyBorder="1" applyAlignment="1">
      <alignment horizontal="center" vertical="center"/>
    </xf>
    <xf numFmtId="0" fontId="0" fillId="5" borderId="290" xfId="0" applyFill="1" applyBorder="1" applyAlignment="1">
      <alignment horizontal="center" vertical="center"/>
    </xf>
    <xf numFmtId="0" fontId="0" fillId="7" borderId="291" xfId="0" applyFill="1" applyBorder="1" applyAlignment="1">
      <alignment horizontal="center" vertical="center"/>
    </xf>
    <xf numFmtId="0" fontId="0" fillId="7" borderId="292" xfId="0" applyFill="1" applyBorder="1" applyAlignment="1">
      <alignment horizontal="center" vertical="center"/>
    </xf>
    <xf numFmtId="0" fontId="0" fillId="7" borderId="293" xfId="0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33" fillId="5" borderId="294" xfId="0" applyFont="1" applyFill="1" applyBorder="1" applyAlignment="1">
      <alignment horizontal="center" vertical="center"/>
    </xf>
    <xf numFmtId="0" fontId="33" fillId="5" borderId="192" xfId="0" applyFont="1" applyFill="1" applyBorder="1" applyAlignment="1">
      <alignment horizontal="center" vertical="center"/>
    </xf>
    <xf numFmtId="0" fontId="33" fillId="5" borderId="295" xfId="0" applyFont="1" applyFill="1" applyBorder="1" applyAlignment="1">
      <alignment horizontal="center" vertical="center"/>
    </xf>
    <xf numFmtId="0" fontId="25" fillId="7" borderId="285" xfId="0" applyFont="1" applyFill="1" applyBorder="1" applyAlignment="1">
      <alignment horizontal="center" vertical="center"/>
    </xf>
    <xf numFmtId="3" fontId="10" fillId="7" borderId="171" xfId="0" applyNumberFormat="1" applyFont="1" applyFill="1" applyBorder="1" applyAlignment="1">
      <alignment horizontal="center" vertical="center"/>
    </xf>
    <xf numFmtId="3" fontId="10" fillId="7" borderId="296" xfId="0" applyNumberFormat="1" applyFont="1" applyFill="1" applyBorder="1" applyAlignment="1">
      <alignment horizontal="center" vertical="center"/>
    </xf>
    <xf numFmtId="0" fontId="10" fillId="5" borderId="285" xfId="0" applyFont="1" applyFill="1" applyBorder="1" applyAlignment="1">
      <alignment horizontal="center" vertical="center"/>
    </xf>
    <xf numFmtId="3" fontId="10" fillId="5" borderId="171" xfId="0" applyNumberFormat="1" applyFont="1" applyFill="1" applyBorder="1" applyAlignment="1">
      <alignment horizontal="center" vertical="center"/>
    </xf>
    <xf numFmtId="3" fontId="10" fillId="5" borderId="296" xfId="0" applyNumberFormat="1" applyFont="1" applyFill="1" applyBorder="1" applyAlignment="1">
      <alignment horizontal="center" vertical="center"/>
    </xf>
    <xf numFmtId="0" fontId="25" fillId="5" borderId="285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0" fontId="0" fillId="0" borderId="31" xfId="0" applyFill="1" applyBorder="1"/>
    <xf numFmtId="0" fontId="30" fillId="0" borderId="31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90" fillId="0" borderId="0" xfId="0" applyFont="1" applyFill="1"/>
    <xf numFmtId="164" fontId="6" fillId="0" borderId="0" xfId="0" applyNumberFormat="1" applyFont="1"/>
    <xf numFmtId="164" fontId="6" fillId="0" borderId="13" xfId="0" applyNumberFormat="1" applyFont="1" applyFill="1" applyBorder="1" applyAlignment="1">
      <alignment horizontal="center"/>
    </xf>
    <xf numFmtId="10" fontId="6" fillId="0" borderId="13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10" borderId="300" xfId="0" applyFont="1" applyFill="1" applyBorder="1" applyAlignment="1">
      <alignment horizontal="center"/>
    </xf>
    <xf numFmtId="0" fontId="10" fillId="8" borderId="274" xfId="0" applyFont="1" applyFill="1" applyBorder="1" applyAlignment="1">
      <alignment horizontal="center" vertical="center"/>
    </xf>
    <xf numFmtId="0" fontId="36" fillId="0" borderId="153" xfId="0" applyFont="1" applyFill="1" applyBorder="1" applyAlignment="1">
      <alignment horizontal="center"/>
    </xf>
    <xf numFmtId="0" fontId="36" fillId="0" borderId="55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NumberFormat="1" applyFill="1" applyBorder="1"/>
    <xf numFmtId="1" fontId="62" fillId="7" borderId="96" xfId="0" applyNumberFormat="1" applyFont="1" applyFill="1" applyBorder="1" applyAlignment="1">
      <alignment horizontal="center" vertical="center"/>
    </xf>
    <xf numFmtId="1" fontId="69" fillId="4" borderId="153" xfId="0" applyNumberFormat="1" applyFont="1" applyFill="1" applyBorder="1" applyAlignment="1">
      <alignment horizontal="center" vertical="center"/>
    </xf>
    <xf numFmtId="1" fontId="69" fillId="4" borderId="21" xfId="0" applyNumberFormat="1" applyFont="1" applyFill="1" applyBorder="1" applyAlignment="1">
      <alignment horizontal="center" vertical="center"/>
    </xf>
    <xf numFmtId="0" fontId="0" fillId="0" borderId="31" xfId="0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/>
    </xf>
    <xf numFmtId="0" fontId="25" fillId="5" borderId="297" xfId="0" applyFont="1" applyFill="1" applyBorder="1" applyAlignment="1">
      <alignment horizontal="center" vertical="center"/>
    </xf>
    <xf numFmtId="3" fontId="10" fillId="5" borderId="298" xfId="0" applyNumberFormat="1" applyFont="1" applyFill="1" applyBorder="1" applyAlignment="1">
      <alignment horizontal="center" vertical="center"/>
    </xf>
    <xf numFmtId="3" fontId="10" fillId="5" borderId="299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99" xfId="0" applyBorder="1"/>
    <xf numFmtId="0" fontId="6" fillId="0" borderId="15" xfId="0" applyFont="1" applyFill="1" applyBorder="1" applyAlignment="1">
      <alignment horizontal="center"/>
    </xf>
    <xf numFmtId="1" fontId="79" fillId="0" borderId="17" xfId="0" applyNumberFormat="1" applyFont="1" applyBorder="1" applyAlignment="1">
      <alignment horizontal="center"/>
    </xf>
    <xf numFmtId="0" fontId="71" fillId="0" borderId="0" xfId="0" applyFont="1" applyFill="1" applyAlignment="1">
      <alignment vertical="center"/>
    </xf>
    <xf numFmtId="0" fontId="10" fillId="10" borderId="303" xfId="0" applyFont="1" applyFill="1" applyBorder="1" applyAlignment="1">
      <alignment horizontal="center"/>
    </xf>
    <xf numFmtId="0" fontId="92" fillId="0" borderId="0" xfId="0" applyFont="1" applyAlignment="1">
      <alignment vertical="center"/>
    </xf>
    <xf numFmtId="0" fontId="1" fillId="9" borderId="278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0" fillId="0" borderId="267" xfId="0" applyFont="1" applyFill="1" applyBorder="1" applyAlignment="1">
      <alignment horizontal="center" vertical="center"/>
    </xf>
    <xf numFmtId="0" fontId="0" fillId="9" borderId="74" xfId="0" applyFont="1" applyFill="1" applyBorder="1" applyAlignment="1">
      <alignment horizontal="center" vertical="center"/>
    </xf>
    <xf numFmtId="0" fontId="0" fillId="9" borderId="70" xfId="0" applyFont="1" applyFill="1" applyBorder="1" applyAlignment="1">
      <alignment horizontal="center" vertical="center"/>
    </xf>
    <xf numFmtId="0" fontId="0" fillId="9" borderId="269" xfId="0" applyFont="1" applyFill="1" applyBorder="1" applyAlignment="1">
      <alignment horizontal="center" vertical="center"/>
    </xf>
    <xf numFmtId="0" fontId="0" fillId="9" borderId="27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7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left" vertical="center" indent="1"/>
    </xf>
    <xf numFmtId="17" fontId="10" fillId="0" borderId="0" xfId="0" applyNumberFormat="1" applyFont="1" applyBorder="1" applyAlignment="1">
      <alignment horizontal="center"/>
    </xf>
    <xf numFmtId="3" fontId="40" fillId="0" borderId="0" xfId="0" applyNumberFormat="1" applyFont="1" applyBorder="1" applyAlignment="1">
      <alignment horizontal="center"/>
    </xf>
    <xf numFmtId="3" fontId="38" fillId="0" borderId="0" xfId="0" applyNumberFormat="1" applyFont="1" applyBorder="1" applyAlignment="1">
      <alignment horizontal="center"/>
    </xf>
    <xf numFmtId="3" fontId="40" fillId="0" borderId="0" xfId="0" applyNumberFormat="1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3" fontId="24" fillId="0" borderId="0" xfId="0" applyNumberFormat="1" applyFont="1" applyFill="1" applyBorder="1" applyAlignment="1">
      <alignment horizontal="center"/>
    </xf>
    <xf numFmtId="3" fontId="39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94" fillId="0" borderId="0" xfId="1" applyFont="1"/>
    <xf numFmtId="164" fontId="6" fillId="0" borderId="0" xfId="0" applyNumberFormat="1" applyFont="1" applyBorder="1" applyAlignment="1">
      <alignment horizontal="center"/>
    </xf>
    <xf numFmtId="0" fontId="46" fillId="0" borderId="31" xfId="0" applyFont="1" applyBorder="1" applyAlignment="1">
      <alignment horizontal="left"/>
    </xf>
    <xf numFmtId="0" fontId="71" fillId="0" borderId="0" xfId="0" applyNumberFormat="1" applyFont="1" applyFill="1" applyBorder="1" applyAlignment="1">
      <alignment horizontal="left" vertical="center"/>
    </xf>
    <xf numFmtId="2" fontId="71" fillId="0" borderId="0" xfId="0" applyNumberFormat="1" applyFont="1" applyFill="1" applyBorder="1" applyAlignment="1">
      <alignment horizontal="left" vertical="center"/>
    </xf>
    <xf numFmtId="0" fontId="71" fillId="0" borderId="0" xfId="0" applyFont="1" applyAlignment="1">
      <alignment vertical="center"/>
    </xf>
    <xf numFmtId="164" fontId="0" fillId="0" borderId="13" xfId="0" applyNumberFormat="1" applyBorder="1" applyAlignment="1">
      <alignment horizontal="left" indent="2"/>
    </xf>
    <xf numFmtId="164" fontId="6" fillId="0" borderId="13" xfId="0" applyNumberFormat="1" applyFont="1" applyBorder="1" applyAlignment="1">
      <alignment horizontal="left" indent="2"/>
    </xf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/>
    <xf numFmtId="165" fontId="0" fillId="7" borderId="71" xfId="0" applyNumberFormat="1" applyFill="1" applyBorder="1" applyAlignment="1">
      <alignment horizontal="center"/>
    </xf>
    <xf numFmtId="0" fontId="3" fillId="0" borderId="0" xfId="0" applyFont="1" applyAlignment="1"/>
    <xf numFmtId="0" fontId="93" fillId="0" borderId="0" xfId="1" applyFont="1" applyAlignment="1">
      <alignment horizontal="right"/>
    </xf>
    <xf numFmtId="0" fontId="59" fillId="11" borderId="22" xfId="0" applyFont="1" applyFill="1" applyBorder="1" applyAlignment="1">
      <alignment horizontal="center" vertical="center" wrapText="1"/>
    </xf>
    <xf numFmtId="0" fontId="54" fillId="11" borderId="23" xfId="0" applyFont="1" applyFill="1" applyBorder="1" applyAlignment="1">
      <alignment vertical="center"/>
    </xf>
    <xf numFmtId="0" fontId="54" fillId="11" borderId="24" xfId="0" applyFont="1" applyFill="1" applyBorder="1" applyAlignment="1">
      <alignment vertical="center"/>
    </xf>
    <xf numFmtId="0" fontId="54" fillId="11" borderId="25" xfId="0" applyFont="1" applyFill="1" applyBorder="1" applyAlignment="1">
      <alignment vertical="center"/>
    </xf>
    <xf numFmtId="0" fontId="54" fillId="11" borderId="0" xfId="0" applyFont="1" applyFill="1" applyAlignment="1">
      <alignment vertical="center"/>
    </xf>
    <xf numFmtId="0" fontId="54" fillId="11" borderId="26" xfId="0" applyFont="1" applyFill="1" applyBorder="1" applyAlignment="1">
      <alignment vertical="center"/>
    </xf>
    <xf numFmtId="0" fontId="54" fillId="11" borderId="27" xfId="0" applyFont="1" applyFill="1" applyBorder="1" applyAlignment="1">
      <alignment vertical="center"/>
    </xf>
    <xf numFmtId="0" fontId="54" fillId="11" borderId="28" xfId="0" applyFont="1" applyFill="1" applyBorder="1" applyAlignment="1">
      <alignment vertical="center"/>
    </xf>
    <xf numFmtId="0" fontId="54" fillId="11" borderId="29" xfId="0" applyFont="1" applyFill="1" applyBorder="1" applyAlignment="1">
      <alignment vertical="center"/>
    </xf>
    <xf numFmtId="0" fontId="53" fillId="11" borderId="22" xfId="1" applyFont="1" applyFill="1" applyBorder="1" applyAlignment="1">
      <alignment horizontal="center" vertical="center" wrapText="1"/>
    </xf>
    <xf numFmtId="0" fontId="54" fillId="11" borderId="23" xfId="0" applyFont="1" applyFill="1" applyBorder="1" applyAlignment="1">
      <alignment horizontal="center" vertical="center" wrapText="1"/>
    </xf>
    <xf numFmtId="0" fontId="54" fillId="11" borderId="24" xfId="0" applyFont="1" applyFill="1" applyBorder="1" applyAlignment="1">
      <alignment horizontal="center" vertical="center" wrapText="1"/>
    </xf>
    <xf numFmtId="0" fontId="54" fillId="11" borderId="25" xfId="0" applyFont="1" applyFill="1" applyBorder="1" applyAlignment="1">
      <alignment horizontal="center" vertical="center" wrapText="1"/>
    </xf>
    <xf numFmtId="0" fontId="54" fillId="11" borderId="0" xfId="0" applyFont="1" applyFill="1" applyAlignment="1">
      <alignment horizontal="center" vertical="center" wrapText="1"/>
    </xf>
    <xf numFmtId="0" fontId="54" fillId="11" borderId="26" xfId="0" applyFont="1" applyFill="1" applyBorder="1" applyAlignment="1">
      <alignment horizontal="center" vertical="center" wrapText="1"/>
    </xf>
    <xf numFmtId="0" fontId="54" fillId="11" borderId="25" xfId="0" applyFont="1" applyFill="1" applyBorder="1" applyAlignment="1">
      <alignment vertical="center" wrapText="1"/>
    </xf>
    <xf numFmtId="0" fontId="54" fillId="11" borderId="0" xfId="0" applyFont="1" applyFill="1" applyAlignment="1">
      <alignment vertical="center" wrapText="1"/>
    </xf>
    <xf numFmtId="0" fontId="54" fillId="11" borderId="26" xfId="0" applyFont="1" applyFill="1" applyBorder="1" applyAlignment="1">
      <alignment vertical="center" wrapText="1"/>
    </xf>
    <xf numFmtId="0" fontId="54" fillId="11" borderId="27" xfId="0" applyFont="1" applyFill="1" applyBorder="1" applyAlignment="1">
      <alignment vertical="center" wrapText="1"/>
    </xf>
    <xf numFmtId="0" fontId="54" fillId="11" borderId="28" xfId="0" applyFont="1" applyFill="1" applyBorder="1" applyAlignment="1">
      <alignment vertical="center" wrapText="1"/>
    </xf>
    <xf numFmtId="0" fontId="54" fillId="11" borderId="29" xfId="0" applyFont="1" applyFill="1" applyBorder="1" applyAlignment="1">
      <alignment vertical="center" wrapText="1"/>
    </xf>
    <xf numFmtId="0" fontId="18" fillId="4" borderId="25" xfId="1" applyFill="1" applyBorder="1" applyAlignment="1"/>
    <xf numFmtId="0" fontId="0" fillId="4" borderId="0" xfId="0" applyFill="1" applyAlignment="1"/>
    <xf numFmtId="0" fontId="0" fillId="4" borderId="26" xfId="0" applyFill="1" applyBorder="1" applyAlignment="1"/>
    <xf numFmtId="0" fontId="19" fillId="4" borderId="0" xfId="1" applyFont="1" applyFill="1" applyBorder="1" applyAlignment="1">
      <alignment horizontal="left" vertical="center" wrapText="1"/>
    </xf>
    <xf numFmtId="0" fontId="22" fillId="0" borderId="0" xfId="1" applyFont="1" applyAlignment="1">
      <alignment horizontal="left"/>
    </xf>
    <xf numFmtId="0" fontId="55" fillId="11" borderId="0" xfId="0" applyFont="1" applyFill="1" applyBorder="1" applyAlignment="1">
      <alignment horizontal="center" vertical="top" wrapText="1"/>
    </xf>
    <xf numFmtId="0" fontId="58" fillId="11" borderId="0" xfId="0" applyFont="1" applyFill="1" applyAlignment="1"/>
    <xf numFmtId="0" fontId="58" fillId="11" borderId="26" xfId="0" applyFont="1" applyFill="1" applyBorder="1" applyAlignment="1"/>
    <xf numFmtId="0" fontId="56" fillId="11" borderId="0" xfId="1" applyFont="1" applyFill="1" applyBorder="1" applyAlignment="1">
      <alignment horizontal="center" wrapText="1"/>
    </xf>
    <xf numFmtId="0" fontId="57" fillId="11" borderId="0" xfId="0" applyFont="1" applyFill="1" applyAlignment="1"/>
    <xf numFmtId="0" fontId="57" fillId="11" borderId="26" xfId="0" applyFont="1" applyFill="1" applyBorder="1" applyAlignment="1"/>
    <xf numFmtId="0" fontId="66" fillId="7" borderId="233" xfId="0" applyFont="1" applyFill="1" applyBorder="1" applyAlignment="1">
      <alignment horizontal="center" vertical="center"/>
    </xf>
    <xf numFmtId="0" fontId="67" fillId="0" borderId="234" xfId="0" applyFont="1" applyBorder="1" applyAlignment="1"/>
    <xf numFmtId="0" fontId="67" fillId="0" borderId="235" xfId="0" applyFont="1" applyBorder="1" applyAlignment="1"/>
    <xf numFmtId="0" fontId="66" fillId="6" borderId="222" xfId="0" applyFont="1" applyFill="1" applyBorder="1" applyAlignment="1">
      <alignment horizontal="center" vertical="center"/>
    </xf>
    <xf numFmtId="0" fontId="4" fillId="6" borderId="223" xfId="0" applyFont="1" applyFill="1" applyBorder="1" applyAlignment="1">
      <alignment horizontal="center" vertical="center"/>
    </xf>
    <xf numFmtId="0" fontId="65" fillId="0" borderId="223" xfId="0" applyFont="1" applyBorder="1" applyAlignment="1">
      <alignment horizontal="center" vertical="center"/>
    </xf>
    <xf numFmtId="0" fontId="65" fillId="0" borderId="224" xfId="0" applyFont="1" applyBorder="1" applyAlignment="1">
      <alignment horizontal="center" vertical="center"/>
    </xf>
    <xf numFmtId="0" fontId="2" fillId="6" borderId="21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31" xfId="0" applyFont="1" applyBorder="1" applyAlignment="1">
      <alignment wrapText="1"/>
    </xf>
    <xf numFmtId="0" fontId="2" fillId="0" borderId="232" xfId="0" applyFont="1" applyBorder="1" applyAlignment="1">
      <alignment wrapText="1"/>
    </xf>
    <xf numFmtId="0" fontId="2" fillId="7" borderId="143" xfId="0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2" fillId="6" borderId="139" xfId="0" applyFont="1" applyFill="1" applyBorder="1" applyAlignment="1">
      <alignment horizontal="center" vertical="center"/>
    </xf>
    <xf numFmtId="0" fontId="2" fillId="0" borderId="105" xfId="0" applyFont="1" applyBorder="1" applyAlignment="1">
      <alignment horizontal="center" vertical="center"/>
    </xf>
    <xf numFmtId="0" fontId="2" fillId="7" borderId="139" xfId="0" applyFont="1" applyFill="1" applyBorder="1" applyAlignment="1">
      <alignment horizontal="center" vertical="center"/>
    </xf>
    <xf numFmtId="0" fontId="2" fillId="6" borderId="169" xfId="0" applyFont="1" applyFill="1" applyBorder="1" applyAlignment="1">
      <alignment horizontal="center" vertical="center"/>
    </xf>
    <xf numFmtId="0" fontId="2" fillId="0" borderId="157" xfId="0" applyFont="1" applyBorder="1" applyAlignment="1">
      <alignment horizontal="center" vertical="center"/>
    </xf>
    <xf numFmtId="0" fontId="65" fillId="15" borderId="58" xfId="0" applyFont="1" applyFill="1" applyBorder="1" applyAlignment="1"/>
    <xf numFmtId="0" fontId="65" fillId="13" borderId="60" xfId="0" applyFont="1" applyFill="1" applyBorder="1" applyAlignment="1"/>
    <xf numFmtId="0" fontId="65" fillId="13" borderId="72" xfId="0" applyFont="1" applyFill="1" applyBorder="1" applyAlignment="1"/>
    <xf numFmtId="0" fontId="65" fillId="13" borderId="0" xfId="0" applyFont="1" applyFill="1" applyBorder="1" applyAlignment="1"/>
    <xf numFmtId="0" fontId="20" fillId="13" borderId="61" xfId="0" applyFont="1" applyFill="1" applyBorder="1" applyAlignment="1">
      <alignment horizontal="center" vertical="center"/>
    </xf>
    <xf numFmtId="0" fontId="65" fillId="13" borderId="62" xfId="0" applyFont="1" applyFill="1" applyBorder="1" applyAlignment="1"/>
    <xf numFmtId="0" fontId="65" fillId="13" borderId="63" xfId="0" applyFont="1" applyFill="1" applyBorder="1" applyAlignment="1"/>
    <xf numFmtId="0" fontId="66" fillId="7" borderId="78" xfId="0" applyFont="1" applyFill="1" applyBorder="1" applyAlignment="1">
      <alignment horizontal="center" vertical="center"/>
    </xf>
    <xf numFmtId="0" fontId="65" fillId="0" borderId="77" xfId="0" applyFont="1" applyBorder="1" applyAlignment="1">
      <alignment vertical="center"/>
    </xf>
    <xf numFmtId="0" fontId="62" fillId="6" borderId="219" xfId="0" applyFont="1" applyFill="1" applyBorder="1" applyAlignment="1">
      <alignment horizontal="center" vertical="center"/>
    </xf>
    <xf numFmtId="0" fontId="62" fillId="0" borderId="24" xfId="0" applyFont="1" applyBorder="1" applyAlignment="1"/>
    <xf numFmtId="0" fontId="62" fillId="0" borderId="72" xfId="0" applyFont="1" applyBorder="1" applyAlignment="1"/>
    <xf numFmtId="0" fontId="62" fillId="0" borderId="26" xfId="0" applyFont="1" applyBorder="1" applyAlignment="1"/>
    <xf numFmtId="0" fontId="62" fillId="6" borderId="138" xfId="0" applyFont="1" applyFill="1" applyBorder="1" applyAlignment="1">
      <alignment horizontal="center" vertical="center"/>
    </xf>
    <xf numFmtId="0" fontId="2" fillId="0" borderId="107" xfId="0" applyFont="1" applyBorder="1" applyAlignment="1">
      <alignment horizontal="center" vertical="center"/>
    </xf>
    <xf numFmtId="0" fontId="62" fillId="7" borderId="139" xfId="0" applyFont="1" applyFill="1" applyBorder="1" applyAlignment="1">
      <alignment horizontal="center" vertical="center"/>
    </xf>
    <xf numFmtId="0" fontId="62" fillId="6" borderId="139" xfId="0" applyFont="1" applyFill="1" applyBorder="1" applyAlignment="1">
      <alignment horizontal="center" vertical="center"/>
    </xf>
    <xf numFmtId="0" fontId="62" fillId="7" borderId="169" xfId="0" applyFont="1" applyFill="1" applyBorder="1" applyAlignment="1">
      <alignment horizontal="center" vertical="center"/>
    </xf>
    <xf numFmtId="0" fontId="4" fillId="5" borderId="109" xfId="0" applyFont="1" applyFill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2" fillId="7" borderId="189" xfId="0" applyFont="1" applyFill="1" applyBorder="1" applyAlignment="1">
      <alignment horizontal="left" vertical="center"/>
    </xf>
    <xf numFmtId="0" fontId="2" fillId="0" borderId="106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4" fillId="5" borderId="58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4" fillId="0" borderId="6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2" fillId="7" borderId="64" xfId="0" applyFont="1" applyFill="1" applyBorder="1" applyAlignment="1">
      <alignment horizontal="left" vertical="center"/>
    </xf>
    <xf numFmtId="0" fontId="2" fillId="0" borderId="107" xfId="0" applyFont="1" applyBorder="1" applyAlignment="1">
      <alignment horizontal="left" vertical="center"/>
    </xf>
    <xf numFmtId="0" fontId="2" fillId="6" borderId="65" xfId="0" applyFont="1" applyFill="1" applyBorder="1" applyAlignment="1">
      <alignment horizontal="left" vertical="center"/>
    </xf>
    <xf numFmtId="0" fontId="2" fillId="0" borderId="105" xfId="0" applyFont="1" applyBorder="1" applyAlignment="1">
      <alignment horizontal="left" vertical="center"/>
    </xf>
    <xf numFmtId="0" fontId="2" fillId="7" borderId="65" xfId="0" applyFont="1" applyFill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4" fillId="13" borderId="239" xfId="0" applyFont="1" applyFill="1" applyBorder="1" applyAlignment="1">
      <alignment horizontal="center" vertical="center"/>
    </xf>
    <xf numFmtId="0" fontId="0" fillId="0" borderId="240" xfId="0" applyBorder="1" applyAlignment="1"/>
    <xf numFmtId="0" fontId="0" fillId="0" borderId="242" xfId="0" applyBorder="1" applyAlignment="1"/>
    <xf numFmtId="0" fontId="0" fillId="0" borderId="33" xfId="0" applyBorder="1" applyAlignment="1"/>
    <xf numFmtId="0" fontId="4" fillId="13" borderId="114" xfId="0" applyFont="1" applyFill="1" applyBorder="1" applyAlignment="1">
      <alignment horizontal="center" vertical="center"/>
    </xf>
    <xf numFmtId="0" fontId="0" fillId="0" borderId="115" xfId="0" applyBorder="1" applyAlignment="1"/>
    <xf numFmtId="0" fontId="4" fillId="13" borderId="108" xfId="0" applyFont="1" applyFill="1" applyBorder="1" applyAlignment="1">
      <alignment horizontal="center" vertical="center"/>
    </xf>
    <xf numFmtId="0" fontId="0" fillId="0" borderId="112" xfId="0" applyBorder="1" applyAlignment="1"/>
    <xf numFmtId="0" fontId="4" fillId="5" borderId="241" xfId="0" applyFont="1" applyFill="1" applyBorder="1" applyAlignment="1">
      <alignment horizontal="center" vertical="center"/>
    </xf>
    <xf numFmtId="0" fontId="4" fillId="5" borderId="191" xfId="0" applyFont="1" applyFill="1" applyBorder="1" applyAlignment="1">
      <alignment horizontal="center" vertical="center"/>
    </xf>
    <xf numFmtId="0" fontId="62" fillId="7" borderId="64" xfId="0" applyFont="1" applyFill="1" applyBorder="1" applyAlignment="1">
      <alignment horizontal="left" vertical="center"/>
    </xf>
    <xf numFmtId="0" fontId="2" fillId="0" borderId="111" xfId="0" applyFont="1" applyBorder="1" applyAlignment="1">
      <alignment horizontal="left" vertical="center"/>
    </xf>
    <xf numFmtId="0" fontId="62" fillId="9" borderId="65" xfId="0" applyFont="1" applyFill="1" applyBorder="1" applyAlignment="1">
      <alignment horizontal="left" vertical="center"/>
    </xf>
    <xf numFmtId="0" fontId="62" fillId="7" borderId="65" xfId="0" applyFont="1" applyFill="1" applyBorder="1" applyAlignment="1">
      <alignment horizontal="left" vertical="center"/>
    </xf>
    <xf numFmtId="0" fontId="2" fillId="9" borderId="65" xfId="0" applyFont="1" applyFill="1" applyBorder="1" applyAlignment="1">
      <alignment horizontal="left" vertical="center"/>
    </xf>
    <xf numFmtId="0" fontId="3" fillId="12" borderId="130" xfId="0" applyFont="1" applyFill="1" applyBorder="1" applyAlignment="1">
      <alignment horizontal="center" vertical="center"/>
    </xf>
    <xf numFmtId="0" fontId="2" fillId="0" borderId="59" xfId="0" applyFont="1" applyBorder="1" applyAlignment="1"/>
    <xf numFmtId="0" fontId="2" fillId="0" borderId="206" xfId="0" applyFont="1" applyBorder="1" applyAlignment="1"/>
    <xf numFmtId="0" fontId="2" fillId="0" borderId="207" xfId="0" applyFont="1" applyBorder="1" applyAlignment="1"/>
    <xf numFmtId="0" fontId="3" fillId="12" borderId="59" xfId="0" applyFont="1" applyFill="1" applyBorder="1" applyAlignment="1">
      <alignment horizontal="center" vertical="center"/>
    </xf>
    <xf numFmtId="0" fontId="3" fillId="12" borderId="131" xfId="0" applyFont="1" applyFill="1" applyBorder="1" applyAlignment="1">
      <alignment horizontal="center" vertical="center"/>
    </xf>
    <xf numFmtId="0" fontId="33" fillId="12" borderId="209" xfId="0" applyFont="1" applyFill="1" applyBorder="1" applyAlignment="1">
      <alignment horizontal="center" vertical="center"/>
    </xf>
    <xf numFmtId="0" fontId="33" fillId="0" borderId="207" xfId="0" applyFont="1" applyBorder="1" applyAlignment="1">
      <alignment horizontal="center" vertical="center"/>
    </xf>
    <xf numFmtId="0" fontId="33" fillId="0" borderId="208" xfId="0" applyFont="1" applyBorder="1" applyAlignment="1">
      <alignment horizontal="center" vertical="center"/>
    </xf>
    <xf numFmtId="0" fontId="10" fillId="10" borderId="64" xfId="0" applyFont="1" applyFill="1" applyBorder="1" applyAlignment="1">
      <alignment horizontal="left" vertical="center"/>
    </xf>
    <xf numFmtId="0" fontId="10" fillId="0" borderId="107" xfId="0" applyFont="1" applyBorder="1" applyAlignment="1">
      <alignment horizontal="left" vertical="center"/>
    </xf>
    <xf numFmtId="0" fontId="10" fillId="0" borderId="140" xfId="0" applyFont="1" applyBorder="1" applyAlignment="1">
      <alignment horizontal="left" vertical="center"/>
    </xf>
    <xf numFmtId="0" fontId="33" fillId="12" borderId="206" xfId="0" applyFont="1" applyFill="1" applyBorder="1" applyAlignment="1">
      <alignment horizontal="center" vertical="center"/>
    </xf>
    <xf numFmtId="0" fontId="33" fillId="12" borderId="207" xfId="0" applyFont="1" applyFill="1" applyBorder="1" applyAlignment="1">
      <alignment horizontal="center" vertical="center"/>
    </xf>
    <xf numFmtId="0" fontId="33" fillId="12" borderId="271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left" vertical="center"/>
    </xf>
    <xf numFmtId="0" fontId="10" fillId="0" borderId="105" xfId="0" applyFont="1" applyBorder="1" applyAlignment="1">
      <alignment horizontal="left" vertical="center"/>
    </xf>
    <xf numFmtId="0" fontId="10" fillId="0" borderId="141" xfId="0" applyFont="1" applyBorder="1" applyAlignment="1">
      <alignment horizontal="left" vertical="center"/>
    </xf>
    <xf numFmtId="0" fontId="10" fillId="10" borderId="65" xfId="0" applyFont="1" applyFill="1" applyBorder="1" applyAlignment="1">
      <alignment horizontal="left" vertical="center"/>
    </xf>
    <xf numFmtId="0" fontId="33" fillId="12" borderId="130" xfId="0" applyFont="1" applyFill="1" applyBorder="1" applyAlignment="1">
      <alignment horizontal="center" vertical="center"/>
    </xf>
    <xf numFmtId="0" fontId="33" fillId="12" borderId="59" xfId="0" applyFont="1" applyFill="1" applyBorder="1" applyAlignment="1">
      <alignment horizontal="center" vertical="center"/>
    </xf>
    <xf numFmtId="0" fontId="33" fillId="12" borderId="131" xfId="0" applyFont="1" applyFill="1" applyBorder="1" applyAlignment="1">
      <alignment horizontal="center" vertical="center"/>
    </xf>
    <xf numFmtId="0" fontId="10" fillId="8" borderId="156" xfId="0" applyFont="1" applyFill="1" applyBorder="1" applyAlignment="1">
      <alignment horizontal="left" vertical="center"/>
    </xf>
    <xf numFmtId="0" fontId="10" fillId="8" borderId="157" xfId="0" applyFont="1" applyFill="1" applyBorder="1" applyAlignment="1">
      <alignment horizontal="left" vertical="center"/>
    </xf>
    <xf numFmtId="0" fontId="0" fillId="0" borderId="105" xfId="0" applyFont="1" applyBorder="1" applyAlignment="1">
      <alignment horizontal="left" vertical="center"/>
    </xf>
    <xf numFmtId="0" fontId="0" fillId="0" borderId="141" xfId="0" applyFont="1" applyBorder="1" applyAlignment="1">
      <alignment horizontal="left" vertical="center"/>
    </xf>
    <xf numFmtId="0" fontId="10" fillId="8" borderId="189" xfId="0" applyFont="1" applyFill="1" applyBorder="1" applyAlignment="1">
      <alignment horizontal="left" vertical="center"/>
    </xf>
    <xf numFmtId="0" fontId="0" fillId="0" borderId="106" xfId="0" applyFont="1" applyBorder="1" applyAlignment="1">
      <alignment horizontal="left" vertical="center"/>
    </xf>
    <xf numFmtId="0" fontId="0" fillId="0" borderId="142" xfId="0" applyFont="1" applyBorder="1" applyAlignment="1">
      <alignment horizontal="left" vertical="center"/>
    </xf>
    <xf numFmtId="0" fontId="25" fillId="0" borderId="134" xfId="0" applyFont="1" applyFill="1" applyBorder="1" applyAlignment="1">
      <alignment horizontal="center" vertical="center"/>
    </xf>
    <xf numFmtId="0" fontId="62" fillId="0" borderId="206" xfId="0" applyFont="1" applyBorder="1" applyAlignment="1">
      <alignment horizontal="center"/>
    </xf>
    <xf numFmtId="0" fontId="33" fillId="12" borderId="252" xfId="0" applyFont="1" applyFill="1" applyBorder="1" applyAlignment="1">
      <alignment horizontal="center" vertical="center"/>
    </xf>
    <xf numFmtId="0" fontId="62" fillId="0" borderId="77" xfId="0" applyFont="1" applyBorder="1" applyAlignment="1">
      <alignment horizontal="center"/>
    </xf>
    <xf numFmtId="0" fontId="62" fillId="0" borderId="207" xfId="0" applyFont="1" applyBorder="1" applyAlignment="1">
      <alignment horizontal="center"/>
    </xf>
    <xf numFmtId="0" fontId="36" fillId="16" borderId="201" xfId="0" applyFont="1" applyFill="1" applyBorder="1" applyAlignment="1">
      <alignment horizontal="center" vertical="center"/>
    </xf>
    <xf numFmtId="0" fontId="36" fillId="16" borderId="200" xfId="0" applyFont="1" applyFill="1" applyBorder="1" applyAlignment="1">
      <alignment horizontal="center" vertical="center"/>
    </xf>
    <xf numFmtId="0" fontId="36" fillId="16" borderId="202" xfId="0" applyFont="1" applyFill="1" applyBorder="1" applyAlignment="1">
      <alignment horizontal="center" vertical="center"/>
    </xf>
    <xf numFmtId="0" fontId="36" fillId="16" borderId="41" xfId="0" applyFont="1" applyFill="1" applyBorder="1" applyAlignment="1">
      <alignment horizontal="center" vertical="center"/>
    </xf>
    <xf numFmtId="0" fontId="14" fillId="16" borderId="203" xfId="0" applyFont="1" applyFill="1" applyBorder="1" applyAlignment="1">
      <alignment horizontal="center" vertical="center" wrapText="1"/>
    </xf>
    <xf numFmtId="0" fontId="14" fillId="16" borderId="42" xfId="0" applyFont="1" applyFill="1" applyBorder="1" applyAlignment="1">
      <alignment horizontal="center" vertical="center" wrapText="1"/>
    </xf>
    <xf numFmtId="0" fontId="77" fillId="16" borderId="35" xfId="0" applyFont="1" applyFill="1" applyBorder="1" applyAlignment="1">
      <alignment horizontal="center" textRotation="90"/>
    </xf>
    <xf numFmtId="0" fontId="77" fillId="16" borderId="37" xfId="0" applyFont="1" applyFill="1" applyBorder="1" applyAlignment="1">
      <alignment horizontal="center" textRotation="90"/>
    </xf>
    <xf numFmtId="0" fontId="77" fillId="16" borderId="38" xfId="0" applyFont="1" applyFill="1" applyBorder="1" applyAlignment="1">
      <alignment horizontal="center" textRotation="90"/>
    </xf>
    <xf numFmtId="0" fontId="77" fillId="16" borderId="257" xfId="0" applyFont="1" applyFill="1" applyBorder="1" applyAlignment="1">
      <alignment horizontal="center" vertical="center"/>
    </xf>
    <xf numFmtId="0" fontId="77" fillId="16" borderId="258" xfId="0" applyFont="1" applyFill="1" applyBorder="1" applyAlignment="1">
      <alignment horizontal="center" vertical="center"/>
    </xf>
    <xf numFmtId="0" fontId="77" fillId="16" borderId="259" xfId="0" applyFont="1" applyFill="1" applyBorder="1" applyAlignment="1">
      <alignment horizontal="center" vertical="center"/>
    </xf>
    <xf numFmtId="0" fontId="33" fillId="16" borderId="193" xfId="0" applyFont="1" applyFill="1" applyBorder="1" applyAlignment="1">
      <alignment horizontal="center" vertical="center"/>
    </xf>
    <xf numFmtId="0" fontId="33" fillId="16" borderId="11" xfId="0" applyFont="1" applyFill="1" applyBorder="1" applyAlignment="1">
      <alignment horizontal="center" vertical="center"/>
    </xf>
    <xf numFmtId="0" fontId="33" fillId="16" borderId="18" xfId="0" applyFont="1" applyFill="1" applyBorder="1" applyAlignment="1">
      <alignment horizontal="center" vertical="center"/>
    </xf>
    <xf numFmtId="0" fontId="3" fillId="16" borderId="193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49" fontId="33" fillId="16" borderId="181" xfId="0" applyNumberFormat="1" applyFont="1" applyFill="1" applyBorder="1" applyAlignment="1">
      <alignment horizontal="center" vertical="center"/>
    </xf>
    <xf numFmtId="49" fontId="33" fillId="16" borderId="182" xfId="0" applyNumberFormat="1" applyFont="1" applyFill="1" applyBorder="1" applyAlignment="1">
      <alignment horizontal="center" vertical="center"/>
    </xf>
    <xf numFmtId="49" fontId="33" fillId="16" borderId="184" xfId="0" applyNumberFormat="1" applyFont="1" applyFill="1" applyBorder="1" applyAlignment="1">
      <alignment horizontal="center" vertical="center"/>
    </xf>
    <xf numFmtId="0" fontId="36" fillId="16" borderId="202" xfId="0" applyFont="1" applyFill="1" applyBorder="1" applyAlignment="1">
      <alignment horizontal="center" vertical="center" wrapText="1"/>
    </xf>
    <xf numFmtId="0" fontId="36" fillId="16" borderId="41" xfId="0" applyFont="1" applyFill="1" applyBorder="1" applyAlignment="1">
      <alignment horizontal="center" vertical="center" wrapText="1"/>
    </xf>
    <xf numFmtId="0" fontId="33" fillId="16" borderId="194" xfId="0" applyFont="1" applyFill="1" applyBorder="1" applyAlignment="1">
      <alignment horizontal="center" vertical="center"/>
    </xf>
    <xf numFmtId="0" fontId="33" fillId="16" borderId="182" xfId="0" applyFont="1" applyFill="1" applyBorder="1" applyAlignment="1">
      <alignment horizontal="center" vertical="center"/>
    </xf>
    <xf numFmtId="0" fontId="33" fillId="16" borderId="183" xfId="0" applyFont="1" applyFill="1" applyBorder="1" applyAlignment="1">
      <alignment horizontal="center" vertical="center"/>
    </xf>
    <xf numFmtId="49" fontId="33" fillId="16" borderId="194" xfId="0" applyNumberFormat="1" applyFont="1" applyFill="1" applyBorder="1" applyAlignment="1">
      <alignment horizontal="center" vertical="center"/>
    </xf>
    <xf numFmtId="49" fontId="33" fillId="16" borderId="183" xfId="0" applyNumberFormat="1" applyFont="1" applyFill="1" applyBorder="1" applyAlignment="1">
      <alignment horizontal="center" vertical="center"/>
    </xf>
    <xf numFmtId="0" fontId="33" fillId="16" borderId="35" xfId="0" applyFont="1" applyFill="1" applyBorder="1" applyAlignment="1">
      <alignment horizontal="center" vertical="center"/>
    </xf>
    <xf numFmtId="0" fontId="33" fillId="16" borderId="37" xfId="0" applyFont="1" applyFill="1" applyBorder="1" applyAlignment="1">
      <alignment horizontal="center" vertical="center"/>
    </xf>
    <xf numFmtId="0" fontId="33" fillId="16" borderId="38" xfId="0" applyFont="1" applyFill="1" applyBorder="1" applyAlignment="1">
      <alignment vertical="center"/>
    </xf>
    <xf numFmtId="0" fontId="33" fillId="16" borderId="36" xfId="0" applyFont="1" applyFill="1" applyBorder="1" applyAlignment="1">
      <alignment horizontal="center" vertical="center"/>
    </xf>
    <xf numFmtId="0" fontId="33" fillId="16" borderId="0" xfId="0" applyFont="1" applyFill="1" applyBorder="1" applyAlignment="1">
      <alignment horizontal="center" vertical="center"/>
    </xf>
    <xf numFmtId="0" fontId="33" fillId="16" borderId="39" xfId="0" applyFont="1" applyFill="1" applyBorder="1" applyAlignment="1">
      <alignment horizontal="center" vertical="center"/>
    </xf>
    <xf numFmtId="0" fontId="10" fillId="8" borderId="201" xfId="0" applyFont="1" applyFill="1" applyBorder="1" applyAlignment="1">
      <alignment horizontal="center" vertical="center"/>
    </xf>
    <xf numFmtId="0" fontId="10" fillId="0" borderId="200" xfId="0" applyFont="1" applyBorder="1" applyAlignment="1">
      <alignment horizontal="center"/>
    </xf>
    <xf numFmtId="0" fontId="10" fillId="8" borderId="202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wrapText="1"/>
    </xf>
    <xf numFmtId="0" fontId="10" fillId="8" borderId="202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8" borderId="203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wrapText="1"/>
    </xf>
    <xf numFmtId="0" fontId="33" fillId="8" borderId="193" xfId="0" applyFont="1" applyFill="1" applyBorder="1" applyAlignment="1">
      <alignment horizontal="center"/>
    </xf>
    <xf numFmtId="0" fontId="33" fillId="0" borderId="11" xfId="0" applyFont="1" applyBorder="1" applyAlignment="1"/>
    <xf numFmtId="0" fontId="33" fillId="0" borderId="18" xfId="0" applyFont="1" applyBorder="1" applyAlignment="1"/>
    <xf numFmtId="0" fontId="33" fillId="0" borderId="11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16" borderId="181" xfId="0" applyFont="1" applyFill="1" applyBorder="1" applyAlignment="1">
      <alignment horizontal="center" vertical="center"/>
    </xf>
    <xf numFmtId="0" fontId="33" fillId="16" borderId="184" xfId="0" applyFont="1" applyFill="1" applyBorder="1" applyAlignment="1">
      <alignment horizontal="center" vertical="center"/>
    </xf>
    <xf numFmtId="0" fontId="33" fillId="16" borderId="194" xfId="0" applyFont="1" applyFill="1" applyBorder="1" applyAlignment="1">
      <alignment horizontal="center"/>
    </xf>
    <xf numFmtId="0" fontId="33" fillId="16" borderId="182" xfId="0" applyFont="1" applyFill="1" applyBorder="1" applyAlignment="1">
      <alignment horizontal="center"/>
    </xf>
    <xf numFmtId="0" fontId="33" fillId="16" borderId="183" xfId="0" applyFont="1" applyFill="1" applyBorder="1" applyAlignment="1">
      <alignment horizontal="center"/>
    </xf>
    <xf numFmtId="0" fontId="33" fillId="16" borderId="276" xfId="0" applyFont="1" applyFill="1" applyBorder="1" applyAlignment="1">
      <alignment horizontal="center"/>
    </xf>
    <xf numFmtId="0" fontId="33" fillId="16" borderId="273" xfId="0" applyFont="1" applyFill="1" applyBorder="1" applyAlignment="1">
      <alignment horizontal="center"/>
    </xf>
    <xf numFmtId="0" fontId="33" fillId="16" borderId="277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 vertical="center"/>
    </xf>
    <xf numFmtId="0" fontId="2" fillId="0" borderId="26" xfId="0" applyFont="1" applyBorder="1" applyAlignment="1"/>
    <xf numFmtId="0" fontId="90" fillId="0" borderId="0" xfId="0" applyFont="1" applyAlignment="1">
      <alignment vertical="center"/>
    </xf>
    <xf numFmtId="0" fontId="64" fillId="0" borderId="0" xfId="0" applyFont="1" applyAlignment="1"/>
    <xf numFmtId="0" fontId="25" fillId="6" borderId="133" xfId="0" applyFont="1" applyFill="1" applyBorder="1" applyAlignment="1">
      <alignment horizontal="center"/>
    </xf>
    <xf numFmtId="0" fontId="10" fillId="0" borderId="134" xfId="0" applyFont="1" applyBorder="1" applyAlignment="1">
      <alignment horizontal="center"/>
    </xf>
    <xf numFmtId="0" fontId="10" fillId="0" borderId="136" xfId="0" applyFont="1" applyBorder="1" applyAlignment="1">
      <alignment horizontal="center"/>
    </xf>
    <xf numFmtId="0" fontId="10" fillId="7" borderId="137" xfId="0" applyFont="1" applyFill="1" applyBorder="1" applyAlignment="1">
      <alignment horizontal="center"/>
    </xf>
    <xf numFmtId="0" fontId="10" fillId="7" borderId="134" xfId="0" applyFont="1" applyFill="1" applyBorder="1" applyAlignment="1">
      <alignment horizontal="center"/>
    </xf>
    <xf numFmtId="0" fontId="10" fillId="7" borderId="136" xfId="0" applyFont="1" applyFill="1" applyBorder="1" applyAlignment="1">
      <alignment horizontal="center"/>
    </xf>
    <xf numFmtId="0" fontId="10" fillId="0" borderId="135" xfId="0" applyFont="1" applyBorder="1" applyAlignment="1">
      <alignment horizontal="center"/>
    </xf>
    <xf numFmtId="0" fontId="1" fillId="5" borderId="281" xfId="0" applyFont="1" applyFill="1" applyBorder="1" applyAlignment="1">
      <alignment horizontal="center" vertical="center"/>
    </xf>
    <xf numFmtId="0" fontId="1" fillId="5" borderId="285" xfId="0" applyFont="1" applyFill="1" applyBorder="1" applyAlignment="1">
      <alignment horizontal="center" vertical="center"/>
    </xf>
    <xf numFmtId="0" fontId="1" fillId="5" borderId="286" xfId="0" applyFont="1" applyFill="1" applyBorder="1" applyAlignment="1">
      <alignment horizontal="center" vertical="center"/>
    </xf>
    <xf numFmtId="0" fontId="1" fillId="13" borderId="6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0" fillId="0" borderId="144" xfId="0" applyBorder="1" applyAlignment="1"/>
    <xf numFmtId="0" fontId="1" fillId="13" borderId="282" xfId="0" applyFont="1" applyFill="1" applyBorder="1" applyAlignment="1">
      <alignment horizontal="center" vertical="center"/>
    </xf>
    <xf numFmtId="0" fontId="0" fillId="0" borderId="283" xfId="0" applyBorder="1" applyAlignment="1">
      <alignment horizontal="center" vertical="center"/>
    </xf>
    <xf numFmtId="0" fontId="1" fillId="13" borderId="284" xfId="0" applyFont="1" applyFill="1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0" fontId="1" fillId="13" borderId="169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1" fillId="13" borderId="161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1" fillId="13" borderId="11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1" fillId="13" borderId="69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7" borderId="301" xfId="0" applyFont="1" applyFill="1" applyBorder="1" applyAlignment="1">
      <alignment horizontal="center" vertical="center"/>
    </xf>
    <xf numFmtId="0" fontId="1" fillId="7" borderId="302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Porcentagem" xfId="2" builtinId="5"/>
  </cellStyles>
  <dxfs count="0"/>
  <tableStyles count="0" defaultTableStyle="TableStyleMedium9" defaultPivotStyle="PivotStyleLight16"/>
  <colors>
    <mruColors>
      <color rgb="FF0000FF"/>
      <color rgb="FF0033CC"/>
      <color rgb="FFFFFF99"/>
      <color rgb="FFEBF1DE"/>
      <color rgb="FF008000"/>
      <color rgb="FF66003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4.xml"/></Relationships>
</file>

<file path=xl/charts/_rels/chart3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5.xml"/></Relationships>
</file>

<file path=xl/charts/_rels/chart3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23063780466019E-2"/>
          <c:y val="0.17416596393632894"/>
          <c:w val="0.42782371680831055"/>
          <c:h val="0.66066127627376625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6470032147647903"/>
                  <c:y val="9.1388013797874229E-2"/>
                </c:manualLayout>
              </c:layout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1618599380174846"/>
                  <c:y val="-0.1965612818187766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620634626948518E-2"/>
                  <c:y val="1.74511325287689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 '!$S$6:$S$9</c:f>
              <c:strCache>
                <c:ptCount val="4"/>
                <c:pt idx="0">
                  <c:v>atropelamento:   538</c:v>
                </c:pt>
                <c:pt idx="1">
                  <c:v>colisão:                  338</c:v>
                </c:pt>
                <c:pt idx="2">
                  <c:v>choque:                 189</c:v>
                </c:pt>
                <c:pt idx="3">
                  <c:v>outros:                   130</c:v>
                </c:pt>
              </c:strCache>
            </c:strRef>
          </c:cat>
          <c:val>
            <c:numRef>
              <c:f>'1 '!$T$6:$T$9</c:f>
              <c:numCache>
                <c:formatCode>0.0%</c:formatCode>
                <c:ptCount val="4"/>
                <c:pt idx="0">
                  <c:v>0.45020920502092049</c:v>
                </c:pt>
                <c:pt idx="1">
                  <c:v>0.28284518828451882</c:v>
                </c:pt>
                <c:pt idx="2">
                  <c:v>0.15815899581589959</c:v>
                </c:pt>
                <c:pt idx="3">
                  <c:v>0.10878661087866109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11702090753504"/>
          <c:y val="9.0803286810690553E-2"/>
          <c:w val="0.42080519450483372"/>
          <c:h val="0.64999953259233634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3045502017193E-2"/>
          <c:y val="0.20143512495720645"/>
          <c:w val="0.46815397775651491"/>
          <c:h val="0.6332847551508165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1732165312133411"/>
                  <c:y val="-0.1596777359351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2614392654294418"/>
                  <c:y val="0.149813077713111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0.240437158469945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'7'!$AB$29:$AB$32</c:f>
              <c:strCache>
                <c:ptCount val="4"/>
                <c:pt idx="0">
                  <c:v>pedestre:        35</c:v>
                </c:pt>
                <c:pt idx="1">
                  <c:v>motor./pass.: 25</c:v>
                </c:pt>
                <c:pt idx="2">
                  <c:v>motociclista:  13</c:v>
                </c:pt>
                <c:pt idx="3">
                  <c:v>ciclista:             2</c:v>
                </c:pt>
              </c:strCache>
            </c:strRef>
          </c:cat>
          <c:val>
            <c:numRef>
              <c:f>'7'!$AD$29:$AD$32</c:f>
              <c:numCache>
                <c:formatCode>0.0%</c:formatCode>
                <c:ptCount val="4"/>
                <c:pt idx="0">
                  <c:v>0.46666666666666667</c:v>
                </c:pt>
                <c:pt idx="1">
                  <c:v>0.33333333333333331</c:v>
                </c:pt>
                <c:pt idx="2">
                  <c:v>0.17333333333333334</c:v>
                </c:pt>
                <c:pt idx="3">
                  <c:v>2.6666666666666668E-2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48632682210809"/>
          <c:y val="0.14596445936061295"/>
          <c:w val="0.40808873160506981"/>
          <c:h val="0.63729276213097685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85596945065988E-2"/>
          <c:y val="0.20094139957904095"/>
          <c:w val="0.46184030343398363"/>
          <c:h val="0.62235797113334057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625651980663266"/>
                  <c:y val="1.2726669069104225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8787894740305457E-2"/>
                  <c:y val="-0.149392134516991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0798367109605733"/>
                  <c:y val="-6.5863679351415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1452678500358195"/>
                  <c:y val="0.12945678081903608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4175737954180319E-2"/>
                  <c:y val="1.228764494655795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'7'!$AB$12:$AB$16</c:f>
              <c:strCache>
                <c:ptCount val="5"/>
                <c:pt idx="0">
                  <c:v>automóvel:    43</c:v>
                </c:pt>
                <c:pt idx="1">
                  <c:v>motocicleta:  15</c:v>
                </c:pt>
                <c:pt idx="2">
                  <c:v>ônibus:            7</c:v>
                </c:pt>
                <c:pt idx="3">
                  <c:v>caminhão:      23</c:v>
                </c:pt>
                <c:pt idx="4">
                  <c:v>bicicleta:          2</c:v>
                </c:pt>
              </c:strCache>
            </c:strRef>
          </c:cat>
          <c:val>
            <c:numRef>
              <c:f>'7'!$AD$12:$AD$16</c:f>
              <c:numCache>
                <c:formatCode>0.0%</c:formatCode>
                <c:ptCount val="5"/>
                <c:pt idx="0">
                  <c:v>0.4777777777777778</c:v>
                </c:pt>
                <c:pt idx="1">
                  <c:v>0.16666666666666666</c:v>
                </c:pt>
                <c:pt idx="2">
                  <c:v>7.7777777777777779E-2</c:v>
                </c:pt>
                <c:pt idx="3">
                  <c:v>0.255</c:v>
                </c:pt>
                <c:pt idx="4">
                  <c:v>2.2222222222222223E-2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818618651772523"/>
          <c:y val="0.10498212638439626"/>
          <c:w val="0.40462919055672791"/>
          <c:h val="0.6925233552599106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84103782682103E-2"/>
          <c:y val="0.11445578161066676"/>
          <c:w val="0.89886007028688575"/>
          <c:h val="0.73306824146981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'8'!$AC$15</c:f>
              <c:strCache>
                <c:ptCount val="1"/>
                <c:pt idx="0">
                  <c:v>Atropelamento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4411492456290502E-18"/>
                  <c:y val="1.36518820248070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4469816385871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4053290637432094E-3"/>
                  <c:y val="2.83358029024073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36518820248070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99193922432389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2.24620758946349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7.5457759368204209E-4"/>
                  <c:y val="1.07960946301164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'8'!$AD$14:$AJ$14</c:f>
              <c:strCache>
                <c:ptCount val="7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  <c:pt idx="6">
                  <c:v>dom</c:v>
                </c:pt>
              </c:strCache>
            </c:strRef>
          </c:cat>
          <c:val>
            <c:numRef>
              <c:f>'8'!$AD$15:$AJ$15</c:f>
              <c:numCache>
                <c:formatCode>0.00</c:formatCode>
                <c:ptCount val="7"/>
                <c:pt idx="0">
                  <c:v>1.2307692307692308</c:v>
                </c:pt>
                <c:pt idx="1">
                  <c:v>1.4038461538461537</c:v>
                </c:pt>
                <c:pt idx="2">
                  <c:v>1.4150943396226414</c:v>
                </c:pt>
                <c:pt idx="3">
                  <c:v>1.1923076923076923</c:v>
                </c:pt>
                <c:pt idx="4">
                  <c:v>1.3461538461538463</c:v>
                </c:pt>
                <c:pt idx="5">
                  <c:v>2.0769230769230771</c:v>
                </c:pt>
                <c:pt idx="6">
                  <c:v>1.5769230769230769</c:v>
                </c:pt>
              </c:numCache>
            </c:numRef>
          </c:val>
        </c:ser>
        <c:ser>
          <c:idx val="1"/>
          <c:order val="1"/>
          <c:tx>
            <c:strRef>
              <c:f>'8'!$AC$16</c:f>
              <c:strCache>
                <c:ptCount val="1"/>
                <c:pt idx="0">
                  <c:v>Colisão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5078029453645545E-4"/>
                  <c:y val="9.10125468320475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61943319838056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61943319838056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9.0230615909713614E-4"/>
                  <c:y val="9.1012546832046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457759368204209E-4"/>
                  <c:y val="1.36518820248070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9.1012546832046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0305172912125829E-4"/>
                  <c:y val="1.36518820248070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'8'!$AD$14:$AJ$14</c:f>
              <c:strCache>
                <c:ptCount val="7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  <c:pt idx="6">
                  <c:v>dom</c:v>
                </c:pt>
              </c:strCache>
            </c:strRef>
          </c:cat>
          <c:val>
            <c:numRef>
              <c:f>'8'!$AD$16:$AJ$16</c:f>
              <c:numCache>
                <c:formatCode>0.00</c:formatCode>
                <c:ptCount val="7"/>
                <c:pt idx="0">
                  <c:v>1.0576923076923077</c:v>
                </c:pt>
                <c:pt idx="1">
                  <c:v>0.75</c:v>
                </c:pt>
                <c:pt idx="2">
                  <c:v>0.79245283018867929</c:v>
                </c:pt>
                <c:pt idx="3">
                  <c:v>0.86538461538461542</c:v>
                </c:pt>
                <c:pt idx="4">
                  <c:v>0.96153846153846156</c:v>
                </c:pt>
                <c:pt idx="5">
                  <c:v>0.94230769230769229</c:v>
                </c:pt>
                <c:pt idx="6">
                  <c:v>1.0961538461538463</c:v>
                </c:pt>
              </c:numCache>
            </c:numRef>
          </c:val>
        </c:ser>
        <c:ser>
          <c:idx val="2"/>
          <c:order val="2"/>
          <c:tx>
            <c:strRef>
              <c:f>'8'!$AC$17</c:f>
              <c:strCache>
                <c:ptCount val="1"/>
                <c:pt idx="0">
                  <c:v>Choque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2.3507113215439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3507113215439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002039685916895E-3"/>
                  <c:y val="1.62682398180681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654506934742605E-3"/>
                  <c:y val="1.72541766655604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3431439256088282E-4"/>
                  <c:y val="2.4578662046990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9306422033899882E-3"/>
                  <c:y val="1.72537924861161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'8'!$AD$14:$AJ$14</c:f>
              <c:strCache>
                <c:ptCount val="7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  <c:pt idx="6">
                  <c:v>dom</c:v>
                </c:pt>
              </c:strCache>
            </c:strRef>
          </c:cat>
          <c:val>
            <c:numRef>
              <c:f>'8'!$AD$17:$AJ$17</c:f>
              <c:numCache>
                <c:formatCode>0.00</c:formatCode>
                <c:ptCount val="7"/>
                <c:pt idx="0">
                  <c:v>0.34615384615384615</c:v>
                </c:pt>
                <c:pt idx="1">
                  <c:v>0.36538461538461536</c:v>
                </c:pt>
                <c:pt idx="2">
                  <c:v>0.41509433962264153</c:v>
                </c:pt>
                <c:pt idx="3">
                  <c:v>0.19230769230769232</c:v>
                </c:pt>
                <c:pt idx="4">
                  <c:v>0.46153846153846156</c:v>
                </c:pt>
                <c:pt idx="5">
                  <c:v>0.86538461538461542</c:v>
                </c:pt>
                <c:pt idx="6">
                  <c:v>0.98076923076923073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137629056"/>
        <c:axId val="137671808"/>
      </c:barChart>
      <c:catAx>
        <c:axId val="137629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671808"/>
        <c:crosses val="autoZero"/>
        <c:auto val="1"/>
        <c:lblAlgn val="ctr"/>
        <c:lblOffset val="100"/>
        <c:noMultiLvlLbl val="0"/>
      </c:catAx>
      <c:valAx>
        <c:axId val="137671808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629056"/>
        <c:crosses val="autoZero"/>
        <c:crossBetween val="between"/>
        <c:majorUnit val="0.5"/>
        <c:minorUnit val="0.1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6.6386671920722479E-2"/>
          <c:y val="0.13615048118985126"/>
          <c:w val="0.52375069346393865"/>
          <c:h val="0.11918518282380694"/>
        </c:manualLayout>
      </c:layout>
      <c:overlay val="0"/>
      <c:txPr>
        <a:bodyPr/>
        <a:lstStyle/>
        <a:p>
          <a:pPr>
            <a:defRPr sz="130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2173" footer="0.3149606200000217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5031575382583"/>
          <c:y val="5.0291870103284078E-2"/>
          <c:w val="0.70609138203218957"/>
          <c:h val="0.870885476341512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-2.9011679620008857E-3"/>
                  <c:y val="2.79594134991148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007714108852489E-3"/>
                  <c:y val="1.06561439052740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06561439052740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9655111563708118E-7"/>
                  <c:y val="4.010903926123308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9007714108852489E-3"/>
                  <c:y val="-9.279576032180762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801939372886135E-3"/>
                  <c:y val="3.19703174252372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06561439052740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801939372886135E-3"/>
                  <c:y val="5.19079230721072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9007714108851565E-3"/>
                  <c:y val="2.79594134991148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-9.279576032180762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99376056468699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8023359240017714E-3"/>
                  <c:y val="2.79594134991149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'8'!$AD$36:$AO$36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'8'!$AD$37:$AO$37</c:f>
              <c:numCache>
                <c:formatCode>0</c:formatCode>
                <c:ptCount val="12"/>
                <c:pt idx="0">
                  <c:v>100</c:v>
                </c:pt>
                <c:pt idx="1">
                  <c:v>91</c:v>
                </c:pt>
                <c:pt idx="2">
                  <c:v>106</c:v>
                </c:pt>
                <c:pt idx="3">
                  <c:v>95</c:v>
                </c:pt>
                <c:pt idx="4">
                  <c:v>116</c:v>
                </c:pt>
                <c:pt idx="5">
                  <c:v>100</c:v>
                </c:pt>
                <c:pt idx="6">
                  <c:v>108</c:v>
                </c:pt>
                <c:pt idx="7">
                  <c:v>107</c:v>
                </c:pt>
                <c:pt idx="8">
                  <c:v>84</c:v>
                </c:pt>
                <c:pt idx="9">
                  <c:v>100</c:v>
                </c:pt>
                <c:pt idx="10">
                  <c:v>93</c:v>
                </c:pt>
                <c:pt idx="1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37688192"/>
        <c:axId val="137689728"/>
      </c:barChart>
      <c:catAx>
        <c:axId val="1376881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689728"/>
        <c:crosses val="autoZero"/>
        <c:auto val="1"/>
        <c:lblAlgn val="ctr"/>
        <c:lblOffset val="100"/>
        <c:noMultiLvlLbl val="0"/>
      </c:catAx>
      <c:valAx>
        <c:axId val="137689728"/>
        <c:scaling>
          <c:orientation val="minMax"/>
          <c:max val="150"/>
          <c:min val="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688192"/>
        <c:crosses val="autoZero"/>
        <c:crossBetween val="between"/>
        <c:majorUnit val="5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38066794673452E-2"/>
          <c:y val="0.12112719807676724"/>
          <c:w val="0.88540782435492471"/>
          <c:h val="0.73285221563436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'8'!$AC$20</c:f>
              <c:strCache>
                <c:ptCount val="1"/>
                <c:pt idx="0">
                  <c:v>Nº de acidentes fatais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"/>
              <c:layout>
                <c:manualLayout>
                  <c:x val="0"/>
                  <c:y val="1.5267175572519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017811704834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01781170483460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01781170483460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'8'!$AD$19:$AJ$19</c:f>
              <c:strCache>
                <c:ptCount val="7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  <c:pt idx="6">
                  <c:v>dom</c:v>
                </c:pt>
              </c:strCache>
            </c:strRef>
          </c:cat>
          <c:val>
            <c:numRef>
              <c:f>'8'!$AD$20:$AJ$20</c:f>
              <c:numCache>
                <c:formatCode>0.00</c:formatCode>
                <c:ptCount val="7"/>
                <c:pt idx="0">
                  <c:v>2.8461538461538463</c:v>
                </c:pt>
                <c:pt idx="1">
                  <c:v>2.7307692307692308</c:v>
                </c:pt>
                <c:pt idx="2">
                  <c:v>2.7924528301886791</c:v>
                </c:pt>
                <c:pt idx="3">
                  <c:v>2.5192307692307692</c:v>
                </c:pt>
                <c:pt idx="4">
                  <c:v>3.1153846153846159</c:v>
                </c:pt>
                <c:pt idx="5">
                  <c:v>4.3269230769230766</c:v>
                </c:pt>
                <c:pt idx="6">
                  <c:v>4.4038461538461542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137726208"/>
        <c:axId val="137728000"/>
      </c:barChart>
      <c:catAx>
        <c:axId val="137726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728000"/>
        <c:crosses val="autoZero"/>
        <c:auto val="1"/>
        <c:lblAlgn val="ctr"/>
        <c:lblOffset val="100"/>
        <c:noMultiLvlLbl val="0"/>
      </c:catAx>
      <c:valAx>
        <c:axId val="137728000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7726208"/>
        <c:crosses val="autoZero"/>
        <c:crossBetween val="between"/>
        <c:majorUnit val="1"/>
        <c:minorUnit val="0.1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20874037856850794"/>
          <c:y val="0.11713833027200778"/>
          <c:w val="0.29398793540041174"/>
          <c:h val="0.12871642026689381"/>
        </c:manualLayout>
      </c:layout>
      <c:overlay val="0"/>
      <c:txPr>
        <a:bodyPr/>
        <a:lstStyle/>
        <a:p>
          <a:pPr>
            <a:defRPr sz="130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31975800922"/>
          <c:y val="6.0505315110337264E-2"/>
          <c:w val="0.78301889479700293"/>
          <c:h val="0.90804491531618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'8b'!$AC$10:$AD$10</c:f>
              <c:strCache>
                <c:ptCount val="1"/>
                <c:pt idx="0">
                  <c:v>sábado</c:v>
                </c:pt>
              </c:strCache>
            </c:strRef>
          </c:tx>
          <c:invertIfNegative val="0"/>
          <c:cat>
            <c:numRef>
              <c:f>'8b'!$AE$9:$BB$9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'8b'!$AE$10:$BB$10</c:f>
              <c:numCache>
                <c:formatCode>0.00</c:formatCode>
                <c:ptCount val="24"/>
                <c:pt idx="0">
                  <c:v>9.6153846153846159E-2</c:v>
                </c:pt>
                <c:pt idx="1">
                  <c:v>0.17307692307692307</c:v>
                </c:pt>
                <c:pt idx="2">
                  <c:v>0.19230769230769232</c:v>
                </c:pt>
                <c:pt idx="3">
                  <c:v>0.11538461538461539</c:v>
                </c:pt>
                <c:pt idx="4">
                  <c:v>0.30769230769230771</c:v>
                </c:pt>
                <c:pt idx="5">
                  <c:v>0.32692307692307693</c:v>
                </c:pt>
                <c:pt idx="6">
                  <c:v>0.26923076923076922</c:v>
                </c:pt>
                <c:pt idx="7">
                  <c:v>0.15384615384615385</c:v>
                </c:pt>
                <c:pt idx="8">
                  <c:v>5.7692307692307696E-2</c:v>
                </c:pt>
                <c:pt idx="9">
                  <c:v>0.11538461538461539</c:v>
                </c:pt>
                <c:pt idx="10">
                  <c:v>0.13461538461538461</c:v>
                </c:pt>
                <c:pt idx="11">
                  <c:v>0.11538461538461539</c:v>
                </c:pt>
                <c:pt idx="12">
                  <c:v>0.11538461538461539</c:v>
                </c:pt>
                <c:pt idx="13">
                  <c:v>0.11538461538461539</c:v>
                </c:pt>
                <c:pt idx="14">
                  <c:v>9.6153846153846159E-2</c:v>
                </c:pt>
                <c:pt idx="15">
                  <c:v>9.6153846153846159E-2</c:v>
                </c:pt>
                <c:pt idx="16">
                  <c:v>9.6153846153846159E-2</c:v>
                </c:pt>
                <c:pt idx="17">
                  <c:v>0.21153846153846154</c:v>
                </c:pt>
                <c:pt idx="18">
                  <c:v>0.15384615384615385</c:v>
                </c:pt>
                <c:pt idx="19">
                  <c:v>0.21153846153846154</c:v>
                </c:pt>
                <c:pt idx="20">
                  <c:v>0.26923076923076922</c:v>
                </c:pt>
                <c:pt idx="21">
                  <c:v>0.25</c:v>
                </c:pt>
                <c:pt idx="22">
                  <c:v>9.6153846153846159E-2</c:v>
                </c:pt>
                <c:pt idx="23">
                  <c:v>0.26923076923076922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37806976"/>
        <c:axId val="137808512"/>
      </c:barChart>
      <c:catAx>
        <c:axId val="137806976"/>
        <c:scaling>
          <c:orientation val="maxMin"/>
        </c:scaling>
        <c:delete val="0"/>
        <c:axPos val="l"/>
        <c:numFmt formatCode="0" sourceLinked="1"/>
        <c:majorTickMark val="out"/>
        <c:minorTickMark val="none"/>
        <c:tickLblPos val="nextTo"/>
        <c:crossAx val="137808512"/>
        <c:crosses val="autoZero"/>
        <c:auto val="1"/>
        <c:lblAlgn val="ctr"/>
        <c:lblOffset val="100"/>
        <c:noMultiLvlLbl val="0"/>
      </c:catAx>
      <c:valAx>
        <c:axId val="137808512"/>
        <c:scaling>
          <c:orientation val="minMax"/>
          <c:max val="0.4"/>
          <c:min val="0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37806976"/>
        <c:crosses val="autoZero"/>
        <c:crossBetween val="between"/>
        <c:majorUnit val="0.1"/>
        <c:minorUnit val="1.0000000000000002E-2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0167575206946"/>
          <c:y val="6.0634947898173669E-2"/>
          <c:w val="0.78468806783767409"/>
          <c:h val="0.907821121717349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'8b'!$AC$15:$AD$15</c:f>
              <c:strCache>
                <c:ptCount val="1"/>
                <c:pt idx="0">
                  <c:v>domingo</c:v>
                </c:pt>
              </c:strCache>
            </c:strRef>
          </c:tx>
          <c:invertIfNegative val="0"/>
          <c:cat>
            <c:numRef>
              <c:f>'8b'!$AE$14:$BB$14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'8b'!$AE$15:$BB$15</c:f>
              <c:numCache>
                <c:formatCode>0.00</c:formatCode>
                <c:ptCount val="24"/>
                <c:pt idx="0">
                  <c:v>0.15384615384615385</c:v>
                </c:pt>
                <c:pt idx="1">
                  <c:v>0.28846153846153844</c:v>
                </c:pt>
                <c:pt idx="2">
                  <c:v>0.15384615384615385</c:v>
                </c:pt>
                <c:pt idx="3">
                  <c:v>0.13461538461538461</c:v>
                </c:pt>
                <c:pt idx="4">
                  <c:v>0.36538461538461536</c:v>
                </c:pt>
                <c:pt idx="5">
                  <c:v>0.17307692307692307</c:v>
                </c:pt>
                <c:pt idx="6">
                  <c:v>0.38461538461538464</c:v>
                </c:pt>
                <c:pt idx="7">
                  <c:v>0.17307692307692307</c:v>
                </c:pt>
                <c:pt idx="8">
                  <c:v>7.6923076923076927E-2</c:v>
                </c:pt>
                <c:pt idx="9">
                  <c:v>7.6923076923076927E-2</c:v>
                </c:pt>
                <c:pt idx="10">
                  <c:v>0.13461538461538461</c:v>
                </c:pt>
                <c:pt idx="11">
                  <c:v>7.6923076923076927E-2</c:v>
                </c:pt>
                <c:pt idx="12">
                  <c:v>0.11538461538461539</c:v>
                </c:pt>
                <c:pt idx="13">
                  <c:v>5.7692307692307696E-2</c:v>
                </c:pt>
                <c:pt idx="14">
                  <c:v>1.9230769230769232E-2</c:v>
                </c:pt>
                <c:pt idx="15">
                  <c:v>0.17307692307692307</c:v>
                </c:pt>
                <c:pt idx="16">
                  <c:v>0.23076923076923078</c:v>
                </c:pt>
                <c:pt idx="17">
                  <c:v>0.19230769230769232</c:v>
                </c:pt>
                <c:pt idx="18">
                  <c:v>0.19230769230769232</c:v>
                </c:pt>
                <c:pt idx="19">
                  <c:v>0.17307692307692307</c:v>
                </c:pt>
                <c:pt idx="20">
                  <c:v>0.19230769230769232</c:v>
                </c:pt>
                <c:pt idx="21">
                  <c:v>0.19230769230769232</c:v>
                </c:pt>
                <c:pt idx="22">
                  <c:v>0.17307692307692307</c:v>
                </c:pt>
                <c:pt idx="23">
                  <c:v>0.26923076923076922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37521024"/>
        <c:axId val="137522560"/>
      </c:barChart>
      <c:catAx>
        <c:axId val="137521024"/>
        <c:scaling>
          <c:orientation val="maxMin"/>
        </c:scaling>
        <c:delete val="0"/>
        <c:axPos val="l"/>
        <c:numFmt formatCode="0" sourceLinked="1"/>
        <c:majorTickMark val="out"/>
        <c:minorTickMark val="none"/>
        <c:tickLblPos val="nextTo"/>
        <c:crossAx val="137522560"/>
        <c:crosses val="autoZero"/>
        <c:auto val="1"/>
        <c:lblAlgn val="ctr"/>
        <c:lblOffset val="100"/>
        <c:noMultiLvlLbl val="0"/>
      </c:catAx>
      <c:valAx>
        <c:axId val="137522560"/>
        <c:scaling>
          <c:orientation val="minMax"/>
          <c:max val="0.4"/>
          <c:min val="0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37521024"/>
        <c:crosses val="autoZero"/>
        <c:crossBetween val="between"/>
        <c:majorUnit val="0.1"/>
        <c:minorUnit val="1.0000000000000002E-2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5026438504315"/>
          <c:y val="5.6406840912946885E-2"/>
          <c:w val="0.60881781491499098"/>
          <c:h val="0.912749437228270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'8b'!$AC$21:$AD$21</c:f>
              <c:strCache>
                <c:ptCount val="1"/>
                <c:pt idx="0">
                  <c:v>dias úteis</c:v>
                </c:pt>
              </c:strCache>
            </c:strRef>
          </c:tx>
          <c:invertIfNegative val="0"/>
          <c:cat>
            <c:numRef>
              <c:f>'8b'!$AE$20:$BB$20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'8b'!$AE$21:$BB$21</c:f>
              <c:numCache>
                <c:formatCode>General</c:formatCode>
                <c:ptCount val="24"/>
                <c:pt idx="0">
                  <c:v>9.2307692307692299E-2</c:v>
                </c:pt>
                <c:pt idx="1">
                  <c:v>7.6923076923076927E-2</c:v>
                </c:pt>
                <c:pt idx="2">
                  <c:v>7.3076923076923067E-2</c:v>
                </c:pt>
                <c:pt idx="3">
                  <c:v>0.1</c:v>
                </c:pt>
                <c:pt idx="4">
                  <c:v>7.6923076923076927E-2</c:v>
                </c:pt>
                <c:pt idx="5">
                  <c:v>0.11538461538461539</c:v>
                </c:pt>
                <c:pt idx="6">
                  <c:v>0.13076923076923078</c:v>
                </c:pt>
                <c:pt idx="7">
                  <c:v>0.13461538461538461</c:v>
                </c:pt>
                <c:pt idx="8">
                  <c:v>6.9230769230769235E-2</c:v>
                </c:pt>
                <c:pt idx="9">
                  <c:v>8.8461538461538453E-2</c:v>
                </c:pt>
                <c:pt idx="10">
                  <c:v>6.1538461538461542E-2</c:v>
                </c:pt>
                <c:pt idx="11">
                  <c:v>9.6153846153846159E-2</c:v>
                </c:pt>
                <c:pt idx="12">
                  <c:v>0.11153846153846153</c:v>
                </c:pt>
                <c:pt idx="13">
                  <c:v>9.6153846153846159E-2</c:v>
                </c:pt>
                <c:pt idx="14">
                  <c:v>0.13076923076923078</c:v>
                </c:pt>
                <c:pt idx="15">
                  <c:v>0.10384615384615385</c:v>
                </c:pt>
                <c:pt idx="16">
                  <c:v>0.12307692307692308</c:v>
                </c:pt>
                <c:pt idx="17">
                  <c:v>0.11923076923076924</c:v>
                </c:pt>
                <c:pt idx="18">
                  <c:v>0.15384615384615385</c:v>
                </c:pt>
                <c:pt idx="19">
                  <c:v>0.13942307692307693</c:v>
                </c:pt>
                <c:pt idx="20">
                  <c:v>0.14423076923076922</c:v>
                </c:pt>
                <c:pt idx="21">
                  <c:v>0.1201923076923077</c:v>
                </c:pt>
                <c:pt idx="22">
                  <c:v>0.11057692307692307</c:v>
                </c:pt>
                <c:pt idx="23">
                  <c:v>0.14903846153846154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7550464"/>
        <c:axId val="137552256"/>
      </c:barChart>
      <c:catAx>
        <c:axId val="137550464"/>
        <c:scaling>
          <c:orientation val="maxMin"/>
        </c:scaling>
        <c:delete val="0"/>
        <c:axPos val="l"/>
        <c:numFmt formatCode="0" sourceLinked="1"/>
        <c:majorTickMark val="out"/>
        <c:minorTickMark val="none"/>
        <c:tickLblPos val="nextTo"/>
        <c:crossAx val="137552256"/>
        <c:crosses val="autoZero"/>
        <c:auto val="1"/>
        <c:lblAlgn val="ctr"/>
        <c:lblOffset val="100"/>
        <c:noMultiLvlLbl val="0"/>
      </c:catAx>
      <c:valAx>
        <c:axId val="137552256"/>
        <c:scaling>
          <c:orientation val="minMax"/>
          <c:max val="0.2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37550464"/>
        <c:crosses val="autoZero"/>
        <c:crossBetween val="between"/>
        <c:majorUnit val="0.1"/>
        <c:minorUnit val="1.0000000000000002E-2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 paperSize="9" orientation="landscape" verticalDpi="599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0322688090385"/>
          <c:y val="6.1629814644570041E-2"/>
          <c:w val="0.71583196770454449"/>
          <c:h val="0.908160313295242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'8b'!$AC$5:$AD$5</c:f>
              <c:strCache>
                <c:ptCount val="1"/>
                <c:pt idx="0">
                  <c:v>sexta feira</c:v>
                </c:pt>
              </c:strCache>
            </c:strRef>
          </c:tx>
          <c:invertIfNegative val="0"/>
          <c:cat>
            <c:numRef>
              <c:f>'8b'!$AE$4:$BB$4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'8b'!$AE$5:$BB$5</c:f>
              <c:numCache>
                <c:formatCode>0</c:formatCode>
                <c:ptCount val="24"/>
                <c:pt idx="18" formatCode="General">
                  <c:v>0.17307692307692307</c:v>
                </c:pt>
                <c:pt idx="19" formatCode="General">
                  <c:v>0.15384615384615385</c:v>
                </c:pt>
                <c:pt idx="20" formatCode="General">
                  <c:v>0.15384615384615385</c:v>
                </c:pt>
                <c:pt idx="21" formatCode="General">
                  <c:v>0.25</c:v>
                </c:pt>
                <c:pt idx="22" formatCode="General">
                  <c:v>0.13461538461538461</c:v>
                </c:pt>
                <c:pt idx="23" formatCode="General">
                  <c:v>0.21153846153846154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8415488"/>
        <c:axId val="138425472"/>
      </c:barChart>
      <c:catAx>
        <c:axId val="138415488"/>
        <c:scaling>
          <c:orientation val="maxMin"/>
        </c:scaling>
        <c:delete val="0"/>
        <c:axPos val="l"/>
        <c:numFmt formatCode="0" sourceLinked="1"/>
        <c:majorTickMark val="out"/>
        <c:minorTickMark val="none"/>
        <c:tickLblPos val="nextTo"/>
        <c:crossAx val="138425472"/>
        <c:crosses val="autoZero"/>
        <c:auto val="1"/>
        <c:lblAlgn val="ctr"/>
        <c:lblOffset val="100"/>
        <c:noMultiLvlLbl val="0"/>
      </c:catAx>
      <c:valAx>
        <c:axId val="138425472"/>
        <c:scaling>
          <c:orientation val="minMax"/>
          <c:max val="0.30000000000000004"/>
          <c:min val="0"/>
        </c:scaling>
        <c:delete val="0"/>
        <c:axPos val="t"/>
        <c:majorGridlines/>
        <c:numFmt formatCode="0.00" sourceLinked="0"/>
        <c:majorTickMark val="out"/>
        <c:minorTickMark val="none"/>
        <c:tickLblPos val="nextTo"/>
        <c:crossAx val="138415488"/>
        <c:crosses val="autoZero"/>
        <c:crossBetween val="between"/>
        <c:majorUnit val="0.1"/>
        <c:minorUnit val="1.0000000000000002E-2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872652015103859"/>
          <c:y val="4.1597684167024793E-2"/>
          <c:w val="0.51191738108452856"/>
          <c:h val="0.8622195792269626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1.0958907261757384E-2"/>
                  <c:y val="-7.39219473485594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152814914698859E-3"/>
                  <c:y val="-1.76500775598384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 9'!$U$4:$U$16</c:f>
              <c:strCache>
                <c:ptCount val="13"/>
                <c:pt idx="0">
                  <c:v>automóvel x motocicleta: 131</c:v>
                </c:pt>
                <c:pt idx="1">
                  <c:v>motocicleta x ônibus: 42</c:v>
                </c:pt>
                <c:pt idx="2">
                  <c:v>automóvel x automóvel: 33</c:v>
                </c:pt>
                <c:pt idx="3">
                  <c:v>motocicleta x caminhão: 31</c:v>
                </c:pt>
                <c:pt idx="4">
                  <c:v>automóvel x ônibus: 18</c:v>
                </c:pt>
                <c:pt idx="5">
                  <c:v>motocicleta x motocicleta: 16</c:v>
                </c:pt>
                <c:pt idx="6">
                  <c:v>automóvel x bicicleta: 15</c:v>
                </c:pt>
                <c:pt idx="7">
                  <c:v>automóvel x caminhão: 14</c:v>
                </c:pt>
                <c:pt idx="8">
                  <c:v>ônibus x bicicleta: 11</c:v>
                </c:pt>
                <c:pt idx="9">
                  <c:v>caminhão x bicicleta: 7</c:v>
                </c:pt>
                <c:pt idx="10">
                  <c:v>caminhão x caminhão: 2</c:v>
                </c:pt>
                <c:pt idx="11">
                  <c:v>motocicleta x bicicleta: 1</c:v>
                </c:pt>
                <c:pt idx="12">
                  <c:v>ônibus x ônibus: 1</c:v>
                </c:pt>
              </c:strCache>
            </c:strRef>
          </c:cat>
          <c:val>
            <c:numRef>
              <c:f>' 9'!$V$4:$V$16</c:f>
              <c:numCache>
                <c:formatCode>0.0%</c:formatCode>
                <c:ptCount val="13"/>
                <c:pt idx="0">
                  <c:v>0.40683229813664595</c:v>
                </c:pt>
                <c:pt idx="1">
                  <c:v>0.13043478260869565</c:v>
                </c:pt>
                <c:pt idx="2">
                  <c:v>0.10248447204968944</c:v>
                </c:pt>
                <c:pt idx="3">
                  <c:v>9.627329192546584E-2</c:v>
                </c:pt>
                <c:pt idx="4">
                  <c:v>5.5900621118012424E-2</c:v>
                </c:pt>
                <c:pt idx="5">
                  <c:v>4.9689440993788817E-2</c:v>
                </c:pt>
                <c:pt idx="6">
                  <c:v>4.6583850931677016E-2</c:v>
                </c:pt>
                <c:pt idx="7">
                  <c:v>4.3478260869565216E-2</c:v>
                </c:pt>
                <c:pt idx="8">
                  <c:v>3.4161490683229816E-2</c:v>
                </c:pt>
                <c:pt idx="9">
                  <c:v>2.1739130434782608E-2</c:v>
                </c:pt>
                <c:pt idx="10">
                  <c:v>6.2111801242236021E-3</c:v>
                </c:pt>
                <c:pt idx="11">
                  <c:v>3.105590062111801E-3</c:v>
                </c:pt>
                <c:pt idx="12">
                  <c:v>3.105590062111801E-3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35938432"/>
        <c:axId val="135939968"/>
      </c:barChart>
      <c:catAx>
        <c:axId val="13593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39968"/>
        <c:crosses val="autoZero"/>
        <c:auto val="1"/>
        <c:lblAlgn val="ctr"/>
        <c:lblOffset val="100"/>
        <c:noMultiLvlLbl val="0"/>
      </c:catAx>
      <c:valAx>
        <c:axId val="135939968"/>
        <c:scaling>
          <c:orientation val="minMax"/>
          <c:max val="0.5"/>
          <c:min val="0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5938432"/>
        <c:crosses val="autoZero"/>
        <c:crossBetween val="between"/>
        <c:majorUnit val="0.1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54469199657085E-2"/>
          <c:y val="0.16222452832720946"/>
          <c:w val="0.43975050140460392"/>
          <c:h val="0.6808985670256138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368175383809544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920358620069601E-2"/>
                  <c:y val="-0.1274994907380163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 '!$S$13:$S$16</c:f>
              <c:strCache>
                <c:ptCount val="4"/>
                <c:pt idx="0">
                  <c:v>pedestre:              555</c:v>
                </c:pt>
                <c:pt idx="1">
                  <c:v>motor./pass.:       207</c:v>
                </c:pt>
                <c:pt idx="2">
                  <c:v>motociclista:        440</c:v>
                </c:pt>
                <c:pt idx="3">
                  <c:v>ciclista:                    47</c:v>
                </c:pt>
              </c:strCache>
            </c:strRef>
          </c:cat>
          <c:val>
            <c:numRef>
              <c:f>'1 '!$T$13:$T$16</c:f>
              <c:numCache>
                <c:formatCode>0.0%</c:formatCode>
                <c:ptCount val="4"/>
                <c:pt idx="0">
                  <c:v>0.44435548438750999</c:v>
                </c:pt>
                <c:pt idx="1">
                  <c:v>0.16573258606885508</c:v>
                </c:pt>
                <c:pt idx="2">
                  <c:v>0.35228182546036829</c:v>
                </c:pt>
                <c:pt idx="3">
                  <c:v>3.7630104083266613E-2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57943075706236"/>
          <c:y val="0.11369398733720813"/>
          <c:w val="0.44936262663193421"/>
          <c:h val="0.67239184466206114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45586911125161E-2"/>
          <c:y val="0.16714087954195603"/>
          <c:w val="0.4524026388593318"/>
          <c:h val="0.56502608060068438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-1.7362075642184324E-2"/>
                  <c:y val="1.686117194061712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253345381008012E-2"/>
                  <c:y val="-1.95189206395473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73267071125063E-2"/>
                  <c:y val="-3.568113918856210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6891700012909001E-3"/>
                  <c:y val="-3.51921594495813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192125984252012"/>
                  <c:y val="3.08157907857046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6314651844991291E-3"/>
                  <c:y val="2.25035161744022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9'!$AA$5:$AA$9</c:f>
              <c:strCache>
                <c:ptCount val="5"/>
                <c:pt idx="0">
                  <c:v>automóvel:    200</c:v>
                </c:pt>
                <c:pt idx="1">
                  <c:v>motocicleta:   90</c:v>
                </c:pt>
                <c:pt idx="2">
                  <c:v>ônibus:           114</c:v>
                </c:pt>
                <c:pt idx="3">
                  <c:v>caminhão:       31</c:v>
                </c:pt>
                <c:pt idx="4">
                  <c:v>bicicleta:           2</c:v>
                </c:pt>
              </c:strCache>
            </c:strRef>
          </c:cat>
          <c:val>
            <c:numRef>
              <c:f>' 9'!$AB$5:$AB$9</c:f>
              <c:numCache>
                <c:formatCode>0.0%</c:formatCode>
                <c:ptCount val="5"/>
                <c:pt idx="0">
                  <c:v>0.45766590389016021</c:v>
                </c:pt>
                <c:pt idx="1">
                  <c:v>0.20594965675057209</c:v>
                </c:pt>
                <c:pt idx="2">
                  <c:v>0.2608695652173913</c:v>
                </c:pt>
                <c:pt idx="3">
                  <c:v>7.0938215102974822E-2</c:v>
                </c:pt>
                <c:pt idx="4">
                  <c:v>4.0000000000000001E-3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legend>
      <c:legendPos val="r"/>
      <c:layout>
        <c:manualLayout>
          <c:xMode val="edge"/>
          <c:yMode val="edge"/>
          <c:x val="0.52642297450045017"/>
          <c:y val="0.14435592739322026"/>
          <c:w val="0.44734754870969595"/>
          <c:h val="0.64431709664924264"/>
        </c:manualLayout>
      </c:layout>
      <c:overlay val="0"/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92642111011432E-2"/>
          <c:y val="0.19086404116632383"/>
          <c:w val="0.43876094347267364"/>
          <c:h val="0.5970348666356341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0796730704499627"/>
                  <c:y val="-3.97869163624320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114706857629544E-2"/>
                  <c:y val="3.79406424927640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7176728894504072E-2"/>
                  <c:y val="-8.50305098623882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2764227642276442E-2"/>
                  <c:y val="-1.2222081031708938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9'!$U$27:$U$30</c:f>
              <c:strCache>
                <c:ptCount val="4"/>
                <c:pt idx="0">
                  <c:v>automóvel:  94</c:v>
                </c:pt>
                <c:pt idx="1">
                  <c:v>motocicleta: 89</c:v>
                </c:pt>
                <c:pt idx="2">
                  <c:v>ônibus:            1</c:v>
                </c:pt>
                <c:pt idx="3">
                  <c:v>caminhão:      5</c:v>
                </c:pt>
              </c:strCache>
            </c:strRef>
          </c:cat>
          <c:val>
            <c:numRef>
              <c:f>' 9'!$V$27:$V$30</c:f>
              <c:numCache>
                <c:formatCode>0.0%</c:formatCode>
                <c:ptCount val="4"/>
                <c:pt idx="0">
                  <c:v>0.49735449735449733</c:v>
                </c:pt>
                <c:pt idx="1">
                  <c:v>0.47089947089947087</c:v>
                </c:pt>
                <c:pt idx="2">
                  <c:v>5.2910052910052907E-3</c:v>
                </c:pt>
                <c:pt idx="3">
                  <c:v>2.7E-2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1"/>
      </c:pieChart>
    </c:plotArea>
    <c:legend>
      <c:legendPos val="r"/>
      <c:layout>
        <c:manualLayout>
          <c:xMode val="edge"/>
          <c:yMode val="edge"/>
          <c:x val="0.54488074860207691"/>
          <c:y val="0.12951628900989978"/>
          <c:w val="0.42845258473125952"/>
          <c:h val="0.60845733198400553"/>
        </c:manualLayout>
      </c:layout>
      <c:overlay val="1"/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06099122179004E-2"/>
          <c:y val="0.19452102733733626"/>
          <c:w val="0.46311399181320312"/>
          <c:h val="0.61114107311929544"/>
        </c:manualLayout>
      </c:layout>
      <c:pieChart>
        <c:varyColors val="0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7030A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008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787234042553196E-2"/>
                  <c:y val="-5.555555555555555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093650527726578E-2"/>
                  <c:y val="4.37777777777777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0325203252032E-3"/>
                  <c:y val="-4.16474540682414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4.2076358108937797E-2"/>
                  <c:y val="1.68424406396326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9'!$AA$19:$AA$24</c:f>
              <c:strCache>
                <c:ptCount val="6"/>
                <c:pt idx="0">
                  <c:v>automóvel:     636</c:v>
                </c:pt>
                <c:pt idx="1">
                  <c:v>motocicleta:   537</c:v>
                </c:pt>
                <c:pt idx="2">
                  <c:v>ônibus:            215</c:v>
                </c:pt>
                <c:pt idx="3">
                  <c:v>caminhão:      128</c:v>
                </c:pt>
                <c:pt idx="4">
                  <c:v>bicicleta:          49</c:v>
                </c:pt>
                <c:pt idx="5">
                  <c:v>outros e S/I:    120</c:v>
                </c:pt>
              </c:strCache>
            </c:strRef>
          </c:cat>
          <c:val>
            <c:numRef>
              <c:f>' 9'!$AB$19:$AB$24</c:f>
              <c:numCache>
                <c:formatCode>0.0%</c:formatCode>
                <c:ptCount val="6"/>
                <c:pt idx="0">
                  <c:v>0.37744807121661722</c:v>
                </c:pt>
                <c:pt idx="1">
                  <c:v>0.31869436201780416</c:v>
                </c:pt>
                <c:pt idx="2">
                  <c:v>0.12759643916913946</c:v>
                </c:pt>
                <c:pt idx="3">
                  <c:v>7.5964391691394656E-2</c:v>
                </c:pt>
                <c:pt idx="4">
                  <c:v>2.9080118694362018E-2</c:v>
                </c:pt>
                <c:pt idx="5">
                  <c:v>7.1216617210682495E-2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21517067999244"/>
          <c:y val="0.11865590330620447"/>
          <c:w val="0.44880037680328388"/>
          <c:h val="0.65667703301793245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79014113134872E-2"/>
          <c:y val="0.2416331377547532"/>
          <c:w val="0.44428678738390454"/>
          <c:h val="0.60252591713707671"/>
        </c:manualLayout>
      </c:layout>
      <c:pieChart>
        <c:varyColors val="0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7030A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7296683369124319E-2"/>
                  <c:y val="0.11036536750897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876951821700245E-2"/>
                  <c:y val="2.28875783832460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5197384225276922E-2"/>
                  <c:y val="-4.70371956643494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11699168112460515"/>
                  <c:y val="4.001801030101362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4.2076358108937797E-2"/>
                  <c:y val="1.68424406396326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9'!$AG$21:$AG$25</c:f>
              <c:strCache>
                <c:ptCount val="5"/>
                <c:pt idx="0">
                  <c:v>automóvel:   6.524</c:v>
                </c:pt>
                <c:pt idx="1">
                  <c:v>motocicleta:  1.041</c:v>
                </c:pt>
                <c:pt idx="2">
                  <c:v>ônibus:              80</c:v>
                </c:pt>
                <c:pt idx="3">
                  <c:v>caminhão:      153</c:v>
                </c:pt>
                <c:pt idx="4">
                  <c:v>outros:              90</c:v>
                </c:pt>
              </c:strCache>
            </c:strRef>
          </c:cat>
          <c:val>
            <c:numRef>
              <c:f>' 9'!$AH$21:$AH$25</c:f>
              <c:numCache>
                <c:formatCode>0.0%</c:formatCode>
                <c:ptCount val="5"/>
                <c:pt idx="0">
                  <c:v>0.82707910750507097</c:v>
                </c:pt>
                <c:pt idx="1">
                  <c:v>0.13197261663286003</c:v>
                </c:pt>
                <c:pt idx="2">
                  <c:v>1.0141987829614604E-2</c:v>
                </c:pt>
                <c:pt idx="3">
                  <c:v>0.02</c:v>
                </c:pt>
                <c:pt idx="4">
                  <c:v>1.140973630831643E-2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790923407301357"/>
          <c:y val="0.15226941585364481"/>
          <c:w val="0.47304261512765916"/>
          <c:h val="0.61746141732284165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41487008447089E-2"/>
          <c:y val="0.1077401334007561"/>
          <c:w val="0.83908216713085537"/>
          <c:h val="0.71971875075248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'10'!$AH$2</c:f>
              <c:strCache>
                <c:ptCount val="1"/>
                <c:pt idx="0">
                  <c:v>masc. (81,2%)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528399812446443E-3"/>
                  <c:y val="1.24067519083050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378507871321013E-3"/>
                  <c:y val="3.75641118254713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177733943421344E-3"/>
                  <c:y val="1.8181511714705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80148811673770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'10'!$AG$3:$AG$6</c:f>
              <c:strCache>
                <c:ptCount val="4"/>
                <c:pt idx="0">
                  <c:v>pedestres</c:v>
                </c:pt>
                <c:pt idx="1">
                  <c:v>motor./pas.</c:v>
                </c:pt>
                <c:pt idx="2">
                  <c:v>motocicl.</c:v>
                </c:pt>
                <c:pt idx="3">
                  <c:v>ciclistas</c:v>
                </c:pt>
              </c:strCache>
            </c:strRef>
          </c:cat>
          <c:val>
            <c:numRef>
              <c:f>'10'!$AH$3:$AH$6</c:f>
              <c:numCache>
                <c:formatCode>General</c:formatCode>
                <c:ptCount val="4"/>
                <c:pt idx="0">
                  <c:v>401</c:v>
                </c:pt>
                <c:pt idx="1">
                  <c:v>175</c:v>
                </c:pt>
                <c:pt idx="2">
                  <c:v>395</c:v>
                </c:pt>
                <c:pt idx="3">
                  <c:v>43</c:v>
                </c:pt>
              </c:numCache>
            </c:numRef>
          </c:val>
        </c:ser>
        <c:ser>
          <c:idx val="1"/>
          <c:order val="1"/>
          <c:tx>
            <c:strRef>
              <c:f>'10'!$AI$2</c:f>
              <c:strCache>
                <c:ptCount val="1"/>
                <c:pt idx="0">
                  <c:v>fem. (18,8%)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2.7863560176127882E-3"/>
                  <c:y val="2.4187179305289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2121212121212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80707457439379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'10'!$AG$3:$AG$6</c:f>
              <c:strCache>
                <c:ptCount val="4"/>
                <c:pt idx="0">
                  <c:v>pedestres</c:v>
                </c:pt>
                <c:pt idx="1">
                  <c:v>motor./pas.</c:v>
                </c:pt>
                <c:pt idx="2">
                  <c:v>motocicl.</c:v>
                </c:pt>
                <c:pt idx="3">
                  <c:v>ciclistas</c:v>
                </c:pt>
              </c:strCache>
            </c:strRef>
          </c:cat>
          <c:val>
            <c:numRef>
              <c:f>'10'!$AI$3:$AI$6</c:f>
              <c:numCache>
                <c:formatCode>General</c:formatCode>
                <c:ptCount val="4"/>
                <c:pt idx="0">
                  <c:v>154</c:v>
                </c:pt>
                <c:pt idx="1">
                  <c:v>32</c:v>
                </c:pt>
                <c:pt idx="2">
                  <c:v>45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5992064"/>
        <c:axId val="135993600"/>
      </c:barChart>
      <c:catAx>
        <c:axId val="1359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35993600"/>
        <c:crosses val="autoZero"/>
        <c:auto val="1"/>
        <c:lblAlgn val="ctr"/>
        <c:lblOffset val="100"/>
        <c:noMultiLvlLbl val="0"/>
      </c:catAx>
      <c:valAx>
        <c:axId val="135993600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35992064"/>
        <c:crosses val="autoZero"/>
        <c:crossBetween val="between"/>
        <c:majorUnit val="100"/>
        <c:minorUnit val="1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67750079494683291"/>
          <c:y val="0.13036239736088034"/>
          <c:w val="0.23813696799193734"/>
          <c:h val="0.30101760215752849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44625122748105E-2"/>
          <c:y val="8.632891931552783E-2"/>
          <c:w val="0.91087723116545283"/>
          <c:h val="0.77867693936700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'10'!$AG$12</c:f>
              <c:strCache>
                <c:ptCount val="1"/>
                <c:pt idx="0">
                  <c:v>pedestres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7636525690952012E-3"/>
                  <c:y val="2.6102358857324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001136668940005E-2"/>
                  <c:y val="2.50093584075818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59400252133837E-3"/>
                  <c:y val="2.06369718847660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609027218053954E-3"/>
                  <c:y val="2.02360896360396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5278121681330714E-3"/>
                  <c:y val="1.27313066690408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3637344074129105E-5"/>
                  <c:y val="1.1220927182220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6323412436229281E-3"/>
                  <c:y val="1.5237461717369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2.48954108009226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46579785762678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'10'!$AH$11:$AP$11</c:f>
              <c:strCache>
                <c:ptCount val="9"/>
                <c:pt idx="0">
                  <c:v>até 9 anos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≥ 80 anos</c:v>
                </c:pt>
              </c:strCache>
            </c:strRef>
          </c:cat>
          <c:val>
            <c:numRef>
              <c:f>'10'!$AH$12:$AP$12</c:f>
              <c:numCache>
                <c:formatCode>General</c:formatCode>
                <c:ptCount val="9"/>
                <c:pt idx="0">
                  <c:v>15</c:v>
                </c:pt>
                <c:pt idx="1">
                  <c:v>33</c:v>
                </c:pt>
                <c:pt idx="2">
                  <c:v>54</c:v>
                </c:pt>
                <c:pt idx="3">
                  <c:v>76</c:v>
                </c:pt>
                <c:pt idx="4">
                  <c:v>91</c:v>
                </c:pt>
                <c:pt idx="5">
                  <c:v>79</c:v>
                </c:pt>
                <c:pt idx="6">
                  <c:v>75</c:v>
                </c:pt>
                <c:pt idx="7">
                  <c:v>68</c:v>
                </c:pt>
                <c:pt idx="8">
                  <c:v>52</c:v>
                </c:pt>
              </c:numCache>
            </c:numRef>
          </c:val>
        </c:ser>
        <c:ser>
          <c:idx val="1"/>
          <c:order val="1"/>
          <c:tx>
            <c:strRef>
              <c:f>'10'!$AG$13</c:f>
              <c:strCache>
                <c:ptCount val="1"/>
                <c:pt idx="0">
                  <c:v>motor./passag.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1"/>
              <c:layout>
                <c:manualLayout>
                  <c:x val="-7.106253870289906E-3"/>
                  <c:y val="2.5263154544463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594374522082379E-3"/>
                  <c:y val="1.37434899916014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18511800682621E-2"/>
                  <c:y val="2.98953662182362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381848430363539E-2"/>
                  <c:y val="2.1216365998568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0685308037282743E-3"/>
                  <c:y val="1.19579866169962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3190984774701905E-3"/>
                  <c:y val="1.19582308527602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88989033603503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1928721174004195E-3"/>
                  <c:y val="9.254279686265150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'10'!$AH$11:$AP$11</c:f>
              <c:strCache>
                <c:ptCount val="9"/>
                <c:pt idx="0">
                  <c:v>até 9 anos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≥ 80 anos</c:v>
                </c:pt>
              </c:strCache>
            </c:strRef>
          </c:cat>
          <c:val>
            <c:numRef>
              <c:f>'10'!$AH$13:$AP$13</c:f>
              <c:numCache>
                <c:formatCode>General</c:formatCode>
                <c:ptCount val="9"/>
                <c:pt idx="0">
                  <c:v>2</c:v>
                </c:pt>
                <c:pt idx="1">
                  <c:v>37</c:v>
                </c:pt>
                <c:pt idx="2">
                  <c:v>66</c:v>
                </c:pt>
                <c:pt idx="3">
                  <c:v>48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'10'!$AG$14</c:f>
              <c:strCache>
                <c:ptCount val="1"/>
                <c:pt idx="0">
                  <c:v>motociclistas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162224415926395E-3"/>
                  <c:y val="9.7719857175118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46579785762678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726694701168277E-3"/>
                  <c:y val="2.4400975546161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9543971435023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7719857175118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2493438320209973E-3"/>
                  <c:y val="-8.95755009600282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'10'!$AH$11:$AP$11</c:f>
              <c:strCache>
                <c:ptCount val="9"/>
                <c:pt idx="0">
                  <c:v>até 9 anos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≥ 80 anos</c:v>
                </c:pt>
              </c:strCache>
            </c:strRef>
          </c:cat>
          <c:val>
            <c:numRef>
              <c:f>'10'!$AH$14:$AP$14</c:f>
              <c:numCache>
                <c:formatCode>General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187</c:v>
                </c:pt>
                <c:pt idx="3">
                  <c:v>90</c:v>
                </c:pt>
                <c:pt idx="4">
                  <c:v>45</c:v>
                </c:pt>
                <c:pt idx="5">
                  <c:v>20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'10'!$AG$15</c:f>
              <c:strCache>
                <c:ptCount val="1"/>
                <c:pt idx="0">
                  <c:v>ciclistas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7937219730941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139471445239557E-2"/>
                  <c:y val="2.391629297458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2911070804095929E-3"/>
                  <c:y val="2.9895366218236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818511800682661E-2"/>
                  <c:y val="1.195814648729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818511800682661E-2"/>
                  <c:y val="2.9895366218236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2910613468479347E-3"/>
                  <c:y val="2.7194974583219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7030A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'10'!$AH$11:$AP$11</c:f>
              <c:strCache>
                <c:ptCount val="9"/>
                <c:pt idx="0">
                  <c:v>até 9 anos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≥ 80 anos</c:v>
                </c:pt>
              </c:strCache>
            </c:strRef>
          </c:cat>
          <c:val>
            <c:numRef>
              <c:f>'10'!$AH$15:$AP$15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5"/>
        <c:axId val="137750400"/>
        <c:axId val="137751936"/>
      </c:barChart>
      <c:catAx>
        <c:axId val="137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37751936"/>
        <c:crosses val="autoZero"/>
        <c:auto val="1"/>
        <c:lblAlgn val="ctr"/>
        <c:lblOffset val="100"/>
        <c:noMultiLvlLbl val="0"/>
      </c:catAx>
      <c:valAx>
        <c:axId val="137751936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37750400"/>
        <c:crosses val="autoZero"/>
        <c:crossBetween val="between"/>
        <c:majorUnit val="50"/>
        <c:minorUnit val="1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39313203959741255"/>
          <c:y val="0.10158685412280645"/>
          <c:w val="0.51582356831380327"/>
          <c:h val="0.13066260603470131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2610484500249"/>
          <c:y val="0.13959000735384999"/>
          <c:w val="0.33492996327642"/>
          <c:h val="0.73227834298337247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3559553826710768"/>
                  <c:y val="7.0770665344468938E-3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'10'!$AL$3:$AL$6</c:f>
              <c:strCache>
                <c:ptCount val="4"/>
                <c:pt idx="0">
                  <c:v>pedestres:             555</c:v>
                </c:pt>
                <c:pt idx="1">
                  <c:v>motor./passag.:   207</c:v>
                </c:pt>
                <c:pt idx="2">
                  <c:v>motociclistas:       440</c:v>
                </c:pt>
                <c:pt idx="3">
                  <c:v>ciclistas:                  47</c:v>
                </c:pt>
              </c:strCache>
            </c:strRef>
          </c:cat>
          <c:val>
            <c:numRef>
              <c:f>'10'!$AM$3:$AM$6</c:f>
              <c:numCache>
                <c:formatCode>0.0%</c:formatCode>
                <c:ptCount val="4"/>
                <c:pt idx="0">
                  <c:v>0.44435548438750999</c:v>
                </c:pt>
                <c:pt idx="1">
                  <c:v>0.16573258606885508</c:v>
                </c:pt>
                <c:pt idx="2">
                  <c:v>0.35228182546036829</c:v>
                </c:pt>
                <c:pt idx="3">
                  <c:v>3.7630104083266613E-2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907128330812951"/>
          <c:y val="0.15996651280658891"/>
          <c:w val="0.35592868772198177"/>
          <c:h val="0.6053543307086614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solidFill>
      <a:srgbClr val="EBF1DE"/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408" footer="0.31496062000000408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70791151106113E-2"/>
          <c:y val="0.10644521116230933"/>
          <c:w val="0.87205755530558682"/>
          <c:h val="0.7445409016718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'10a'!$AD$3</c:f>
              <c:strCache>
                <c:ptCount val="1"/>
                <c:pt idx="0">
                  <c:v>Fund. l (17,7%)</c:v>
                </c:pt>
              </c:strCache>
            </c:strRef>
          </c:tx>
          <c:spPr>
            <a:solidFill>
              <a:srgbClr val="00B0F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2.3809523809523812E-3"/>
                  <c:y val="2.7711608519454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10686731951526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8578224338160953E-3"/>
                  <c:y val="1.8181818181818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94782056827610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B0F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'10a'!$AE$2:$AH$2</c:f>
              <c:strCache>
                <c:ptCount val="4"/>
                <c:pt idx="0">
                  <c:v>Pedestre</c:v>
                </c:pt>
                <c:pt idx="1">
                  <c:v>Motorista/passag.</c:v>
                </c:pt>
                <c:pt idx="2">
                  <c:v>Motociclista</c:v>
                </c:pt>
                <c:pt idx="3">
                  <c:v>Ciclista</c:v>
                </c:pt>
              </c:strCache>
            </c:strRef>
          </c:cat>
          <c:val>
            <c:numRef>
              <c:f>'10a'!$AE$3:$AH$3</c:f>
              <c:numCache>
                <c:formatCode>General</c:formatCode>
                <c:ptCount val="4"/>
                <c:pt idx="0">
                  <c:v>136</c:v>
                </c:pt>
                <c:pt idx="1">
                  <c:v>28</c:v>
                </c:pt>
                <c:pt idx="2">
                  <c:v>49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'10a'!$AD$4</c:f>
              <c:strCache>
                <c:ptCount val="1"/>
                <c:pt idx="0">
                  <c:v>Fund. ll (33,5%)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2.1964606839171936E-3"/>
                  <c:y val="2.3560632947954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2121212121212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3.03030303030303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1910668113453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'10a'!$AE$2:$AH$2</c:f>
              <c:strCache>
                <c:ptCount val="4"/>
                <c:pt idx="0">
                  <c:v>Pedestre</c:v>
                </c:pt>
                <c:pt idx="1">
                  <c:v>Motorista/passag.</c:v>
                </c:pt>
                <c:pt idx="2">
                  <c:v>Motociclista</c:v>
                </c:pt>
                <c:pt idx="3">
                  <c:v>Ciclista</c:v>
                </c:pt>
              </c:strCache>
            </c:strRef>
          </c:cat>
          <c:val>
            <c:numRef>
              <c:f>'10a'!$AE$4:$AH$4</c:f>
              <c:numCache>
                <c:formatCode>General</c:formatCode>
                <c:ptCount val="4"/>
                <c:pt idx="0">
                  <c:v>174</c:v>
                </c:pt>
                <c:pt idx="1">
                  <c:v>70</c:v>
                </c:pt>
                <c:pt idx="2">
                  <c:v>146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'10a'!$AD$5</c:f>
              <c:strCache>
                <c:ptCount val="1"/>
                <c:pt idx="0">
                  <c:v>Médio (28,3%)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"/>
              <c:layout>
                <c:manualLayout>
                  <c:x val="0"/>
                  <c:y val="1.61362594879935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3.3708119087139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'10a'!$AE$2:$AH$2</c:f>
              <c:strCache>
                <c:ptCount val="4"/>
                <c:pt idx="0">
                  <c:v>Pedestre</c:v>
                </c:pt>
                <c:pt idx="1">
                  <c:v>Motorista/passag.</c:v>
                </c:pt>
                <c:pt idx="2">
                  <c:v>Motociclista</c:v>
                </c:pt>
                <c:pt idx="3">
                  <c:v>Ciclista</c:v>
                </c:pt>
              </c:strCache>
            </c:strRef>
          </c:cat>
          <c:val>
            <c:numRef>
              <c:f>'10a'!$AE$5:$AH$5</c:f>
              <c:numCache>
                <c:formatCode>General</c:formatCode>
                <c:ptCount val="4"/>
                <c:pt idx="0">
                  <c:v>96</c:v>
                </c:pt>
                <c:pt idx="1">
                  <c:v>73</c:v>
                </c:pt>
                <c:pt idx="2">
                  <c:v>175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'10a'!$AD$6</c:f>
              <c:strCache>
                <c:ptCount val="1"/>
                <c:pt idx="0">
                  <c:v>Superior (8,9%)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"/>
              <c:layout>
                <c:manualLayout>
                  <c:x val="0"/>
                  <c:y val="1.78660021701800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6375114944425257E-17"/>
                  <c:y val="1.78660021701800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'10a'!$AE$2:$AH$2</c:f>
              <c:strCache>
                <c:ptCount val="4"/>
                <c:pt idx="0">
                  <c:v>Pedestre</c:v>
                </c:pt>
                <c:pt idx="1">
                  <c:v>Motorista/passag.</c:v>
                </c:pt>
                <c:pt idx="2">
                  <c:v>Motociclista</c:v>
                </c:pt>
                <c:pt idx="3">
                  <c:v>Ciclista</c:v>
                </c:pt>
              </c:strCache>
            </c:strRef>
          </c:cat>
          <c:val>
            <c:numRef>
              <c:f>'10a'!$AE$6:$AH$6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9209728"/>
        <c:axId val="139227904"/>
      </c:barChart>
      <c:catAx>
        <c:axId val="1392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227904"/>
        <c:crosses val="autoZero"/>
        <c:auto val="1"/>
        <c:lblAlgn val="ctr"/>
        <c:lblOffset val="1"/>
        <c:noMultiLvlLbl val="0"/>
      </c:catAx>
      <c:valAx>
        <c:axId val="139227904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9209728"/>
        <c:crosses val="autoZero"/>
        <c:crossBetween val="between"/>
        <c:majorUnit val="50"/>
        <c:minorUnit val="5"/>
      </c:val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  <a:scene3d>
          <a:camera prst="orthographicFront"/>
          <a:lightRig rig="threePt" dir="t"/>
        </a:scene3d>
        <a:sp3d/>
      </c:spPr>
    </c:plotArea>
    <c:legend>
      <c:legendPos val="r"/>
      <c:legendEntry>
        <c:idx val="0"/>
        <c:txPr>
          <a:bodyPr/>
          <a:lstStyle/>
          <a:p>
            <a:pPr>
              <a:defRPr sz="1000" b="1"/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000" b="1"/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1000" b="1"/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sz="1000" b="1"/>
            </a:pPr>
            <a:endParaRPr lang="pt-BR"/>
          </a:p>
        </c:txPr>
      </c:legendEntry>
      <c:layout>
        <c:manualLayout>
          <c:xMode val="edge"/>
          <c:yMode val="edge"/>
          <c:x val="0.17391788526434193"/>
          <c:y val="0.10680310165611981"/>
          <c:w val="0.75671278590176239"/>
          <c:h val="9.6801886544731319E-2"/>
        </c:manualLayout>
      </c:layout>
      <c:overlay val="0"/>
      <c:txPr>
        <a:bodyPr/>
        <a:lstStyle/>
        <a:p>
          <a:pPr>
            <a:defRPr sz="100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0685830046645"/>
          <c:y val="0.10037357830271217"/>
          <c:w val="0.82347457904660315"/>
          <c:h val="0.7219282589676290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5.3015939852438229E-2"/>
                  <c:y val="-5.3347331583552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4203872911607979E-2"/>
                  <c:y val="-4.789326334208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2107503941686432E-2"/>
                  <c:y val="-3.6680664916885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106500209538034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106500209538034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991085573762737E-2"/>
                  <c:y val="-5.890288713910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2531287867091483E-2"/>
                  <c:y val="-5.8786059814272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8641082026908797E-2"/>
                  <c:y val="-5.8902887139107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6452154710607692E-2"/>
                  <c:y val="-4.731753822252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093136085262064E-2"/>
                  <c:y val="-3.5784988759813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3520522501532231E-2"/>
                  <c:y val="5.2329833770778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'10a'!$AP$5:$AP$15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15</c:v>
                </c:pt>
                <c:pt idx="9">
                  <c:v>30</c:v>
                </c:pt>
                <c:pt idx="10">
                  <c:v>&gt;30</c:v>
                </c:pt>
              </c:strCache>
            </c:strRef>
          </c:cat>
          <c:val>
            <c:numRef>
              <c:f>'10a'!$AQ$5:$AQ$15</c:f>
              <c:numCache>
                <c:formatCode>0.0</c:formatCode>
                <c:ptCount val="11"/>
                <c:pt idx="0">
                  <c:v>63.174858984689763</c:v>
                </c:pt>
                <c:pt idx="1">
                  <c:v>72.199838839645452</c:v>
                </c:pt>
                <c:pt idx="2">
                  <c:v>75.100725221595482</c:v>
                </c:pt>
                <c:pt idx="3">
                  <c:v>78.082191780821915</c:v>
                </c:pt>
                <c:pt idx="4">
                  <c:v>80.177276390008061</c:v>
                </c:pt>
                <c:pt idx="5">
                  <c:v>81.950040290088637</c:v>
                </c:pt>
                <c:pt idx="6">
                  <c:v>83.158742949234494</c:v>
                </c:pt>
                <c:pt idx="7">
                  <c:v>84.689766317485905</c:v>
                </c:pt>
                <c:pt idx="8">
                  <c:v>91.136180499597103</c:v>
                </c:pt>
                <c:pt idx="9">
                  <c:v>95.004029008863824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48768"/>
        <c:axId val="138756480"/>
      </c:lineChart>
      <c:catAx>
        <c:axId val="1392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BR" sz="1100"/>
                  <a:t>Número de dias</a:t>
                </a:r>
              </a:p>
            </c:rich>
          </c:tx>
          <c:layout>
            <c:manualLayout>
              <c:xMode val="edge"/>
              <c:yMode val="edge"/>
              <c:x val="0.43047164558975581"/>
              <c:y val="0.88451443569553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 b="0"/>
            </a:pPr>
            <a:endParaRPr lang="pt-BR"/>
          </a:p>
        </c:txPr>
        <c:crossAx val="138756480"/>
        <c:crosses val="autoZero"/>
        <c:auto val="1"/>
        <c:lblAlgn val="ctr"/>
        <c:lblOffset val="0"/>
        <c:noMultiLvlLbl val="0"/>
      </c:catAx>
      <c:valAx>
        <c:axId val="138756480"/>
        <c:scaling>
          <c:orientation val="minMax"/>
          <c:max val="100"/>
          <c:min val="40"/>
        </c:scaling>
        <c:delete val="0"/>
        <c:axPos val="l"/>
        <c:majorGridlines>
          <c:spPr>
            <a:ln>
              <a:solidFill>
                <a:schemeClr val="accent3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t-BR" sz="1100"/>
                  <a:t>Mortes</a:t>
                </a:r>
                <a:r>
                  <a:rPr lang="pt-BR" sz="1100" baseline="0"/>
                  <a:t> (% acumulada)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1.1160610271309669E-2"/>
              <c:y val="0.1577681539807524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pt-BR"/>
          </a:p>
        </c:txPr>
        <c:crossAx val="139248768"/>
        <c:crosses val="autoZero"/>
        <c:crossBetween val="between"/>
        <c:majorUnit val="10"/>
        <c:minorUnit val="4"/>
      </c:valAx>
      <c:spPr>
        <a:solidFill>
          <a:schemeClr val="accent3">
            <a:lumMod val="20000"/>
            <a:lumOff val="80000"/>
          </a:schemeClr>
        </a:solidFill>
        <a:ln w="9525" cap="rnd">
          <a:solidFill>
            <a:schemeClr val="accent3">
              <a:lumMod val="50000"/>
            </a:schemeClr>
          </a:solidFill>
        </a:ln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2994" footer="0.31496062000002994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497278380676517E-2"/>
          <c:y val="0.10031836929474724"/>
          <c:w val="0.8820692604179563"/>
          <c:h val="0.75075842792378233"/>
        </c:manualLayout>
      </c:layout>
      <c:lineChart>
        <c:grouping val="standard"/>
        <c:varyColors val="0"/>
        <c:ser>
          <c:idx val="0"/>
          <c:order val="0"/>
          <c:tx>
            <c:strRef>
              <c:f>'11'!$Z$4</c:f>
              <c:strCache>
                <c:ptCount val="1"/>
                <c:pt idx="0">
                  <c:v>automóveis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8064A2">
                  <a:lumMod val="20000"/>
                  <a:lumOff val="8000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4480971503382092E-2"/>
                  <c:y val="-6.7507868570370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7329143855197339E-2"/>
                  <c:y val="6.6297252262554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7504076959623128E-2"/>
                  <c:y val="-6.8914954095468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209984774284621E-2"/>
                  <c:y val="-6.64131298940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240081475359357E-2"/>
                  <c:y val="-7.248842857298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556370255110524E-2"/>
                  <c:y val="-6.2014136199780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3777135528928706E-2"/>
                  <c:y val="-7.1814944293788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4363488193459295E-2"/>
                  <c:y val="-6.7480859498371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213926096809601E-2"/>
                  <c:y val="-5.2197993568307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5.7248796972421924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3753324890423192E-3"/>
                  <c:y val="4.098950540565724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6914984753645832E-5"/>
                  <c:y val="1.740848682061240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'11'!$AA$3:$AJ$3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'11'!$AA$4:$AJ$4</c:f>
              <c:numCache>
                <c:formatCode>General</c:formatCode>
                <c:ptCount val="10"/>
                <c:pt idx="0">
                  <c:v>293</c:v>
                </c:pt>
                <c:pt idx="1">
                  <c:v>315</c:v>
                </c:pt>
                <c:pt idx="2">
                  <c:v>296</c:v>
                </c:pt>
                <c:pt idx="3">
                  <c:v>274</c:v>
                </c:pt>
                <c:pt idx="4">
                  <c:v>258</c:v>
                </c:pt>
                <c:pt idx="5">
                  <c:v>254</c:v>
                </c:pt>
                <c:pt idx="6">
                  <c:v>232</c:v>
                </c:pt>
                <c:pt idx="7">
                  <c:v>216</c:v>
                </c:pt>
                <c:pt idx="8">
                  <c:v>197</c:v>
                </c:pt>
                <c:pt idx="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'11'!$Z$5</c:f>
              <c:strCache>
                <c:ptCount val="1"/>
                <c:pt idx="0">
                  <c:v>motocicletas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C0504D">
                  <a:lumMod val="20000"/>
                  <a:lumOff val="80000"/>
                </a:srgbClr>
              </a:solidFill>
              <a:ln w="190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2.6790450202730902E-2"/>
                  <c:y val="-5.1593861970573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9410078962530265E-2"/>
                  <c:y val="-4.0397340709898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2466581089777007E-2"/>
                  <c:y val="-6.1524923492447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486290928799034E-2"/>
                  <c:y val="-6.0777817710545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9446059354452769E-2"/>
                  <c:y val="-6.638568519184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246108840307503E-2"/>
                  <c:y val="-6.4126071378007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9542872897041154E-2"/>
                  <c:y val="-6.5137604687380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4468964800298131E-2"/>
                  <c:y val="-5.62119776521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5042677293182459E-2"/>
                  <c:y val="-5.997970063782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9151681527882389E-2"/>
                  <c:y val="4.4377824549407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9758331566615624E-3"/>
                  <c:y val="4.720368005827712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5651361520894237E-2"/>
                  <c:y val="0.147423371836806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1.694915254237296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t" anchorCtr="0"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'11'!$AA$3:$AJ$3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'11'!$AA$5:$AJ$5</c:f>
              <c:numCache>
                <c:formatCode>General</c:formatCode>
                <c:ptCount val="10"/>
                <c:pt idx="0">
                  <c:v>86</c:v>
                </c:pt>
                <c:pt idx="1">
                  <c:v>94</c:v>
                </c:pt>
                <c:pt idx="2">
                  <c:v>150</c:v>
                </c:pt>
                <c:pt idx="3">
                  <c:v>150</c:v>
                </c:pt>
                <c:pt idx="4">
                  <c:v>123</c:v>
                </c:pt>
                <c:pt idx="5">
                  <c:v>135</c:v>
                </c:pt>
                <c:pt idx="6">
                  <c:v>112</c:v>
                </c:pt>
                <c:pt idx="7">
                  <c:v>104</c:v>
                </c:pt>
                <c:pt idx="8">
                  <c:v>110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'11'!$Z$6</c:f>
              <c:strCache>
                <c:ptCount val="1"/>
                <c:pt idx="0">
                  <c:v>ônibus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4F81BD">
                  <a:lumMod val="20000"/>
                  <a:lumOff val="80000"/>
                </a:srgbClr>
              </a:solidFill>
              <a:ln w="19050"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3.1564406539063276E-2"/>
                  <c:y val="-6.9826728090523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225483148212264E-2"/>
                  <c:y val="-5.8017229174154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2581024728032974E-2"/>
                  <c:y val="6.0087779483996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4209134143051731E-3"/>
                  <c:y val="3.1209613196183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3167833343313587E-2"/>
                  <c:y val="6.2446281351760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1190526924043772E-2"/>
                  <c:y val="5.7128979209549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2782554959543492E-2"/>
                  <c:y val="5.961599198440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1759857427240142E-2"/>
                  <c:y val="5.5955827098376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1827213142742172E-2"/>
                  <c:y val="4.8360773085182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5918936519920647E-2"/>
                  <c:y val="-7.20007692389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6786809830231E-2"/>
                  <c:y val="0.1340783695694887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5.5580537621349934E-3"/>
                  <c:y val="0.1489759661883256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'11'!$AA$3:$AJ$3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'11'!$AA$6:$AJ$6</c:f>
              <c:numCache>
                <c:formatCode>General</c:formatCode>
                <c:ptCount val="10"/>
                <c:pt idx="0">
                  <c:v>141</c:v>
                </c:pt>
                <c:pt idx="1">
                  <c:v>142</c:v>
                </c:pt>
                <c:pt idx="2">
                  <c:v>115</c:v>
                </c:pt>
                <c:pt idx="3">
                  <c:v>95</c:v>
                </c:pt>
                <c:pt idx="4">
                  <c:v>117</c:v>
                </c:pt>
                <c:pt idx="5">
                  <c:v>109</c:v>
                </c:pt>
                <c:pt idx="6">
                  <c:v>109</c:v>
                </c:pt>
                <c:pt idx="7">
                  <c:v>100</c:v>
                </c:pt>
                <c:pt idx="8">
                  <c:v>87</c:v>
                </c:pt>
                <c:pt idx="9">
                  <c:v>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'11'!$Z$7</c:f>
              <c:strCache>
                <c:ptCount val="1"/>
                <c:pt idx="0">
                  <c:v>caminhões</c:v>
                </c:pt>
              </c:strCache>
            </c:strRef>
          </c:tx>
          <c:spPr>
            <a:ln w="2857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F79646">
                  <a:lumMod val="20000"/>
                  <a:lumOff val="80000"/>
                </a:srgbClr>
              </a:solidFill>
              <a:ln w="19050">
                <a:solidFill>
                  <a:srgbClr val="F79646"/>
                </a:solidFill>
              </a:ln>
            </c:spPr>
          </c:marker>
          <c:dLbls>
            <c:dLbl>
              <c:idx val="0"/>
              <c:layout>
                <c:manualLayout>
                  <c:x val="-3.180530051865918E-2"/>
                  <c:y val="5.0253427865085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724089306769439E-2"/>
                  <c:y val="5.913026431861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337647032718116E-2"/>
                  <c:y val="6.0181875605798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088038010486259E-2"/>
                  <c:y val="5.291382145696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542161971181592E-2"/>
                  <c:y val="4.6005976459315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46199076410122E-2"/>
                  <c:y val="3.0442865506391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5.0778346353027694E-3"/>
                  <c:y val="-3.1072046302199612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6439368125212588E-2"/>
                  <c:y val="4.7536837978240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3265388566554926E-3"/>
                  <c:y val="-4.7246495985566933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7144866172983811E-3"/>
                  <c:y val="-2.4857871649580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7394270572560306E-3"/>
                  <c:y val="-4.5970229440583522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9577916145598106E-3"/>
                  <c:y val="-3.1072046302199612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'11'!$AA$3:$AJ$3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'11'!$AA$7:$AJ$7</c:f>
              <c:numCache>
                <c:formatCode>General</c:formatCode>
                <c:ptCount val="10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54</c:v>
                </c:pt>
                <c:pt idx="4">
                  <c:v>46</c:v>
                </c:pt>
                <c:pt idx="5">
                  <c:v>33</c:v>
                </c:pt>
                <c:pt idx="6">
                  <c:v>48</c:v>
                </c:pt>
                <c:pt idx="7">
                  <c:v>39</c:v>
                </c:pt>
                <c:pt idx="8">
                  <c:v>33</c:v>
                </c:pt>
                <c:pt idx="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3120"/>
        <c:axId val="139574656"/>
      </c:lineChart>
      <c:catAx>
        <c:axId val="1395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 baseline="0"/>
            </a:pPr>
            <a:endParaRPr lang="pt-BR"/>
          </a:p>
        </c:txPr>
        <c:crossAx val="139574656"/>
        <c:crosses val="autoZero"/>
        <c:auto val="1"/>
        <c:lblAlgn val="ctr"/>
        <c:lblOffset val="1"/>
        <c:noMultiLvlLbl val="0"/>
      </c:catAx>
      <c:valAx>
        <c:axId val="13957465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573120"/>
        <c:crosses val="autoZero"/>
        <c:crossBetween val="between"/>
        <c:majorUnit val="100"/>
      </c:val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r"/>
      <c:layout>
        <c:manualLayout>
          <c:xMode val="edge"/>
          <c:yMode val="edge"/>
          <c:x val="0.10945751283729337"/>
          <c:y val="0.10997670745702243"/>
          <c:w val="0.83071398063070112"/>
          <c:h val="0.11281051476233493"/>
        </c:manualLayout>
      </c:layout>
      <c:overlay val="0"/>
      <c:txPr>
        <a:bodyPr/>
        <a:lstStyle/>
        <a:p>
          <a:pPr>
            <a:defRPr sz="120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19050">
      <a:noFill/>
    </a:ln>
    <a:scene3d>
      <a:camera prst="orthographicFront"/>
      <a:lightRig rig="threePt" dir="t"/>
    </a:scene3d>
    <a:sp3d>
      <a:bevelT/>
    </a:sp3d>
  </c:spPr>
  <c:printSettings>
    <c:headerFooter>
      <c:oddHeader>&amp;R
&amp;"-,Itálico"&amp;9&amp;KFF0000Acidentes de trânsito  fatais em São Paulo -  Agosto de 2009&amp;"-,Regular"&amp;11&amp;K01+000  </c:oddHeader>
    </c:headerFooter>
    <c:pageMargins b="0.78740157499999996" l="0.511811024" r="0.511811024" t="0.78740157499999996" header="0.31496062000003588" footer="0.3149606200000358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6374009809309E-2"/>
          <c:y val="0.13817468952299058"/>
          <c:w val="0.88018634319090439"/>
          <c:h val="0.64822687678220026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5.0980594811707497E-2"/>
                  <c:y val="-6.8274008420202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 '!$T$19:$AE$19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'1 '!$T$21:$AE$21</c:f>
              <c:numCache>
                <c:formatCode>General</c:formatCode>
                <c:ptCount val="12"/>
                <c:pt idx="0">
                  <c:v>1169</c:v>
                </c:pt>
                <c:pt idx="1">
                  <c:v>1202</c:v>
                </c:pt>
                <c:pt idx="2">
                  <c:v>1218</c:v>
                </c:pt>
                <c:pt idx="3">
                  <c:v>1203</c:v>
                </c:pt>
                <c:pt idx="4">
                  <c:v>1222</c:v>
                </c:pt>
                <c:pt idx="5">
                  <c:v>1231</c:v>
                </c:pt>
                <c:pt idx="6">
                  <c:v>1249</c:v>
                </c:pt>
                <c:pt idx="7">
                  <c:v>1242</c:v>
                </c:pt>
                <c:pt idx="8">
                  <c:v>1236</c:v>
                </c:pt>
                <c:pt idx="9">
                  <c:v>1241</c:v>
                </c:pt>
                <c:pt idx="10">
                  <c:v>1249</c:v>
                </c:pt>
                <c:pt idx="11">
                  <c:v>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7104"/>
        <c:axId val="135602560"/>
      </c:lineChart>
      <c:catAx>
        <c:axId val="13484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accent3">
                <a:lumMod val="50000"/>
              </a:schemeClr>
            </a:solidFill>
          </a:ln>
        </c:spPr>
        <c:txPr>
          <a:bodyPr/>
          <a:lstStyle/>
          <a:p>
            <a:pPr>
              <a:defRPr sz="1100" b="1"/>
            </a:pPr>
            <a:endParaRPr lang="pt-BR"/>
          </a:p>
        </c:txPr>
        <c:crossAx val="135602560"/>
        <c:crosses val="autoZero"/>
        <c:auto val="1"/>
        <c:lblAlgn val="ctr"/>
        <c:lblOffset val="100"/>
        <c:noMultiLvlLbl val="0"/>
      </c:catAx>
      <c:valAx>
        <c:axId val="135602560"/>
        <c:scaling>
          <c:orientation val="minMax"/>
          <c:max val="1300"/>
          <c:min val="1100"/>
        </c:scaling>
        <c:delete val="0"/>
        <c:axPos val="l"/>
        <c:majorGridlines>
          <c:spPr>
            <a:ln>
              <a:solidFill>
                <a:schemeClr val="accent3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34847104"/>
        <c:crosses val="autoZero"/>
        <c:crossBetween val="between"/>
        <c:majorUnit val="50"/>
        <c:minorUnit val="1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03918026211593"/>
          <c:y val="5.9301466104615709E-2"/>
          <c:w val="0.69343990291495117"/>
          <c:h val="0.870430923407301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'11'!$Z$24</c:f>
              <c:strCache>
                <c:ptCount val="1"/>
                <c:pt idx="0">
                  <c:v>automóveis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1.48026296619055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86841977460382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'11'!$AA$23:$AI$23</c:f>
              <c:strCache>
                <c:ptCount val="9"/>
                <c:pt idx="0">
                  <c:v>2014</c:v>
                </c:pt>
                <c:pt idx="1">
                  <c:v>2013</c:v>
                </c:pt>
                <c:pt idx="2">
                  <c:v>2012</c:v>
                </c:pt>
                <c:pt idx="3">
                  <c:v>2011</c:v>
                </c:pt>
                <c:pt idx="4">
                  <c:v>2010</c:v>
                </c:pt>
                <c:pt idx="5">
                  <c:v>2009</c:v>
                </c:pt>
                <c:pt idx="6">
                  <c:v>2008</c:v>
                </c:pt>
                <c:pt idx="7">
                  <c:v>2007</c:v>
                </c:pt>
                <c:pt idx="8">
                  <c:v>2006</c:v>
                </c:pt>
              </c:strCache>
            </c:strRef>
          </c:cat>
          <c:val>
            <c:numRef>
              <c:f>'11'!$AA$24:$AI$24</c:f>
              <c:numCache>
                <c:formatCode>General</c:formatCode>
                <c:ptCount val="9"/>
                <c:pt idx="0">
                  <c:v>94</c:v>
                </c:pt>
                <c:pt idx="1">
                  <c:v>93</c:v>
                </c:pt>
                <c:pt idx="2">
                  <c:v>88</c:v>
                </c:pt>
                <c:pt idx="3">
                  <c:v>86</c:v>
                </c:pt>
                <c:pt idx="4">
                  <c:v>77</c:v>
                </c:pt>
                <c:pt idx="5">
                  <c:v>98</c:v>
                </c:pt>
                <c:pt idx="6">
                  <c:v>100</c:v>
                </c:pt>
                <c:pt idx="7">
                  <c:v>116</c:v>
                </c:pt>
                <c:pt idx="8">
                  <c:v>81</c:v>
                </c:pt>
              </c:numCache>
            </c:numRef>
          </c:val>
        </c:ser>
        <c:ser>
          <c:idx val="1"/>
          <c:order val="1"/>
          <c:tx>
            <c:strRef>
              <c:f>'11'!$Z$25</c:f>
              <c:strCache>
                <c:ptCount val="1"/>
                <c:pt idx="0">
                  <c:v>motocicletas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1.0061112805238446E-2"/>
                  <c:y val="-1.3147079601296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538881424488156E-4"/>
                  <c:y val="1.4256764073449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861298255413938E-2"/>
                  <c:y val="-2.1995678830912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4813197416680657E-3"/>
                  <c:y val="-3.789015567553073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579800743395054E-2"/>
                  <c:y val="-4.130321495874848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9522368482909181E-3"/>
                  <c:y val="-9.802967861338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5903308135191224E-2"/>
                  <c:y val="0.103603759158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0224304519231181E-2"/>
                  <c:y val="-2.80400887370598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9788864887464292E-3"/>
                  <c:y val="7.69924215808699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5172987227379701E-6"/>
                  <c:y val="0.16268116855809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7.9224669022959432E-4"/>
                  <c:y val="-4.9373215880839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6261352286716841E-3"/>
                  <c:y val="2.0005008876974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1.69491525423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'11'!$AA$23:$AI$23</c:f>
              <c:strCache>
                <c:ptCount val="9"/>
                <c:pt idx="0">
                  <c:v>2014</c:v>
                </c:pt>
                <c:pt idx="1">
                  <c:v>2013</c:v>
                </c:pt>
                <c:pt idx="2">
                  <c:v>2012</c:v>
                </c:pt>
                <c:pt idx="3">
                  <c:v>2011</c:v>
                </c:pt>
                <c:pt idx="4">
                  <c:v>2010</c:v>
                </c:pt>
                <c:pt idx="5">
                  <c:v>2009</c:v>
                </c:pt>
                <c:pt idx="6">
                  <c:v>2008</c:v>
                </c:pt>
                <c:pt idx="7">
                  <c:v>2007</c:v>
                </c:pt>
                <c:pt idx="8">
                  <c:v>2006</c:v>
                </c:pt>
              </c:strCache>
            </c:strRef>
          </c:cat>
          <c:val>
            <c:numRef>
              <c:f>'11'!$AA$25:$AI$25</c:f>
              <c:numCache>
                <c:formatCode>General</c:formatCode>
                <c:ptCount val="9"/>
                <c:pt idx="0">
                  <c:v>89</c:v>
                </c:pt>
                <c:pt idx="1">
                  <c:v>80</c:v>
                </c:pt>
                <c:pt idx="2">
                  <c:v>85</c:v>
                </c:pt>
                <c:pt idx="3">
                  <c:v>103</c:v>
                </c:pt>
                <c:pt idx="4">
                  <c:v>84</c:v>
                </c:pt>
                <c:pt idx="5">
                  <c:v>97</c:v>
                </c:pt>
                <c:pt idx="6">
                  <c:v>94</c:v>
                </c:pt>
                <c:pt idx="7">
                  <c:v>99</c:v>
                </c:pt>
                <c:pt idx="8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0"/>
        <c:axId val="138867456"/>
        <c:axId val="138868992"/>
      </c:barChart>
      <c:catAx>
        <c:axId val="13886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38868992"/>
        <c:crosses val="autoZero"/>
        <c:auto val="1"/>
        <c:lblAlgn val="ctr"/>
        <c:lblOffset val="1"/>
        <c:noMultiLvlLbl val="0"/>
      </c:catAx>
      <c:valAx>
        <c:axId val="138868992"/>
        <c:scaling>
          <c:orientation val="minMax"/>
          <c:max val="1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138867456"/>
        <c:crosses val="autoZero"/>
        <c:crossBetween val="between"/>
        <c:majorUnit val="5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692360338081353E-2"/>
          <c:y val="0.10387598364680851"/>
          <c:w val="0.88199101792739365"/>
          <c:h val="0.76033383339927363"/>
        </c:manualLayout>
      </c:layout>
      <c:lineChart>
        <c:grouping val="standard"/>
        <c:varyColors val="0"/>
        <c:ser>
          <c:idx val="0"/>
          <c:order val="0"/>
          <c:tx>
            <c:strRef>
              <c:f>'11'!$Z$13</c:f>
              <c:strCache>
                <c:ptCount val="1"/>
                <c:pt idx="0">
                  <c:v>autos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circle"/>
            <c:size val="6"/>
            <c:spPr>
              <a:solidFill>
                <a:srgbClr val="8064A2">
                  <a:lumMod val="20000"/>
                  <a:lumOff val="8000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2775961923550721E-2"/>
                  <c:y val="-6.200133890146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270068904511702E-2"/>
                  <c:y val="-5.2716588564081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2672608955686654E-2"/>
                  <c:y val="6.8242744960523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3659781788447113E-2"/>
                  <c:y val="-6.85084000127514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77900171672312E-2"/>
                  <c:y val="6.5876502279320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558260295969462E-2"/>
                  <c:y val="6.9601623683679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2089855577400059E-2"/>
                  <c:y val="6.3879448956875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2457868886209232E-2"/>
                  <c:y val="6.885577356635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2397991310964457E-2"/>
                  <c:y val="5.7593500458081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335016290037809E-3"/>
                  <c:y val="1.987773413420620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8268096304952704E-4"/>
                  <c:y val="1.119431216799327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2695652288591344E-3"/>
                  <c:y val="2.4856112090924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 baseline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'11'!$AA$12:$AI$12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'11'!$AA$13:$AI$13</c:f>
              <c:numCache>
                <c:formatCode>General</c:formatCode>
                <c:ptCount val="9"/>
                <c:pt idx="0">
                  <c:v>270</c:v>
                </c:pt>
                <c:pt idx="1">
                  <c:v>301</c:v>
                </c:pt>
                <c:pt idx="2">
                  <c:v>252</c:v>
                </c:pt>
                <c:pt idx="3">
                  <c:v>248</c:v>
                </c:pt>
                <c:pt idx="4">
                  <c:v>281</c:v>
                </c:pt>
                <c:pt idx="5">
                  <c:v>275</c:v>
                </c:pt>
                <c:pt idx="6">
                  <c:v>199</c:v>
                </c:pt>
                <c:pt idx="7">
                  <c:v>231</c:v>
                </c:pt>
                <c:pt idx="8">
                  <c:v>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'11'!$Z$14</c:f>
              <c:strCache>
                <c:ptCount val="1"/>
                <c:pt idx="0">
                  <c:v>motoc.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C0504D">
                  <a:lumMod val="20000"/>
                  <a:lumOff val="80000"/>
                </a:srgbClr>
              </a:solidFill>
              <a:ln w="15875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3.5156879925889839E-2"/>
                  <c:y val="5.335118535284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4950477969478956E-2"/>
                  <c:y val="5.8214585524987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615797161825473E-2"/>
                  <c:y val="-5.4890931795972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93696100487439E-2"/>
                  <c:y val="6.4553654931064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775961923550721E-2"/>
                  <c:y val="-5.903832871093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7933730988943509E-2"/>
                  <c:y val="-6.414443133879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2775961923550721E-2"/>
                  <c:y val="-6.4291497975708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271272564381592E-2"/>
                  <c:y val="-6.5764700138388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44031434972878E-2"/>
                  <c:y val="-7.170970332013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0.141527167878904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0899691036014925E-16"/>
                  <c:y val="0.141527167878904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9453547000954824E-3"/>
                  <c:y val="0.1564247644977407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t" anchorCtr="0"/>
              <a:lstStyle/>
              <a:p>
                <a:pPr>
                  <a:defRPr sz="1050" b="1" baseline="0"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'11'!$AA$12:$AI$12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'11'!$AA$14:$AI$14</c:f>
              <c:numCache>
                <c:formatCode>General</c:formatCode>
                <c:ptCount val="9"/>
                <c:pt idx="0">
                  <c:v>217</c:v>
                </c:pt>
                <c:pt idx="1">
                  <c:v>263</c:v>
                </c:pt>
                <c:pt idx="2">
                  <c:v>298</c:v>
                </c:pt>
                <c:pt idx="3">
                  <c:v>244</c:v>
                </c:pt>
                <c:pt idx="4">
                  <c:v>286</c:v>
                </c:pt>
                <c:pt idx="5">
                  <c:v>296</c:v>
                </c:pt>
                <c:pt idx="6">
                  <c:v>269</c:v>
                </c:pt>
                <c:pt idx="7">
                  <c:v>245</c:v>
                </c:pt>
                <c:pt idx="8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'11'!$Z$15</c:f>
              <c:strCache>
                <c:ptCount val="1"/>
                <c:pt idx="0">
                  <c:v>ônibus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triangle"/>
            <c:size val="6"/>
            <c:spPr>
              <a:solidFill>
                <a:srgbClr val="4F81BD">
                  <a:lumMod val="20000"/>
                  <a:lumOff val="80000"/>
                </a:srgbClr>
              </a:solidFill>
              <a:ln w="19050"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3.3569195951907431E-2"/>
                  <c:y val="-5.5266026969300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090848778649135E-2"/>
                  <c:y val="-6.2733696749444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725405603402745E-2"/>
                  <c:y val="-6.212077741294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3050607236683613E-2"/>
                  <c:y val="-6.4785403848810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0821526903309499E-2"/>
                  <c:y val="-5.8972871306066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1441644710493898E-2"/>
                  <c:y val="-6.4030518452399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871268427895109E-2"/>
                  <c:y val="-5.0512411590957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0537110899453185E-2"/>
                  <c:y val="-6.7353316585574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2531471547971064E-2"/>
                  <c:y val="-6.3610303195162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2450098167013941E-3"/>
                  <c:y val="-0.16271565566238191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7348549506340023E-4"/>
                  <c:y val="-0.1468879565834799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0201933738320625E-3"/>
                  <c:y val="-0.12922609331643681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'11'!$AA$12:$AI$12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'11'!$AA$15:$AI$15</c:f>
              <c:numCache>
                <c:formatCode>General</c:formatCode>
                <c:ptCount val="9"/>
                <c:pt idx="0">
                  <c:v>117</c:v>
                </c:pt>
                <c:pt idx="1">
                  <c:v>97</c:v>
                </c:pt>
                <c:pt idx="2">
                  <c:v>96</c:v>
                </c:pt>
                <c:pt idx="3">
                  <c:v>100</c:v>
                </c:pt>
                <c:pt idx="4">
                  <c:v>85</c:v>
                </c:pt>
                <c:pt idx="5">
                  <c:v>93</c:v>
                </c:pt>
                <c:pt idx="6">
                  <c:v>82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'11'!$Z$16</c:f>
              <c:strCache>
                <c:ptCount val="1"/>
                <c:pt idx="0">
                  <c:v>caminhões</c:v>
                </c:pt>
              </c:strCache>
            </c:strRef>
          </c:tx>
          <c:spPr>
            <a:ln w="28575">
              <a:solidFill>
                <a:srgbClr val="F79646"/>
              </a:solidFill>
            </a:ln>
          </c:spPr>
          <c:marker>
            <c:symbol val="diamond"/>
            <c:size val="6"/>
            <c:spPr>
              <a:solidFill>
                <a:srgbClr val="F79646">
                  <a:lumMod val="20000"/>
                  <a:lumOff val="80000"/>
                </a:srgbClr>
              </a:solidFill>
              <a:ln w="19050">
                <a:solidFill>
                  <a:srgbClr val="F79646"/>
                </a:solidFill>
              </a:ln>
            </c:spPr>
          </c:marker>
          <c:dLbls>
            <c:dLbl>
              <c:idx val="0"/>
              <c:layout>
                <c:manualLayout>
                  <c:x val="-5.4706245787036652E-2"/>
                  <c:y val="-3.608658229462208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93440430313125E-3"/>
                  <c:y val="1.5905724335065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690508017834467E-2"/>
                  <c:y val="3.0099780037616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4900240789595868E-3"/>
                  <c:y val="-3.0674285070533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6946475440569927E-3"/>
                  <c:y val="1.1586400537142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278043515588589E-2"/>
                  <c:y val="3.6594792749540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1215394117367589E-3"/>
                  <c:y val="3.7281611395368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6502086288563157E-2"/>
                  <c:y val="3.8356553309528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7306006836902984E-2"/>
                  <c:y val="1.9950429586996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2.7436544268065056E-2"/>
                  <c:y val="-0.1440392311197949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2.0569770148468357E-2"/>
                  <c:y val="-0.1353558091535758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3115055008265582E-2"/>
                  <c:y val="-9.0662432777528043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'11'!$AA$12:$AI$12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'11'!$AA$16:$AI$16</c:f>
              <c:numCache>
                <c:formatCode>General</c:formatCode>
                <c:ptCount val="9"/>
                <c:pt idx="0">
                  <c:v>85</c:v>
                </c:pt>
                <c:pt idx="1">
                  <c:v>80</c:v>
                </c:pt>
                <c:pt idx="2">
                  <c:v>88</c:v>
                </c:pt>
                <c:pt idx="3">
                  <c:v>64</c:v>
                </c:pt>
                <c:pt idx="4">
                  <c:v>58</c:v>
                </c:pt>
                <c:pt idx="5">
                  <c:v>77</c:v>
                </c:pt>
                <c:pt idx="6">
                  <c:v>66</c:v>
                </c:pt>
                <c:pt idx="7">
                  <c:v>66</c:v>
                </c:pt>
                <c:pt idx="8">
                  <c:v>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'11'!$Z$17</c:f>
              <c:strCache>
                <c:ptCount val="1"/>
                <c:pt idx="0">
                  <c:v>bicicl.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circle"/>
            <c:size val="6"/>
            <c:spPr>
              <a:solidFill>
                <a:srgbClr val="9BBB59">
                  <a:lumMod val="20000"/>
                  <a:lumOff val="80000"/>
                </a:srgbClr>
              </a:solidFill>
              <a:ln w="19050">
                <a:solidFill>
                  <a:srgbClr val="008000"/>
                </a:solidFill>
              </a:ln>
            </c:spPr>
          </c:marker>
          <c:dLbls>
            <c:dLbl>
              <c:idx val="0"/>
              <c:layout>
                <c:manualLayout>
                  <c:x val="-3.1155904152281477E-2"/>
                  <c:y val="5.1977854994846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515695592071917E-2"/>
                  <c:y val="5.9876948579808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687867957464172E-2"/>
                  <c:y val="5.7169392287502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902841370673138E-2"/>
                  <c:y val="5.9476553285090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93733595800525E-2"/>
                  <c:y val="3.6728512384227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2578458066573454E-2"/>
                  <c:y val="4.7049729347501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0615276936557238E-2"/>
                  <c:y val="4.2528186001041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1320194956558592E-2"/>
                  <c:y val="4.0249599871335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0262005868605675E-2"/>
                  <c:y val="4.668817371061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9300767769998202E-3"/>
                  <c:y val="-3.7243991547080496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8116946999503539E-4"/>
                  <c:y val="-2.23463949282481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754516726676604E-3"/>
                  <c:y val="-1.489759661883224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050" b="1" baseline="0">
                    <a:solidFill>
                      <a:srgbClr val="008000"/>
                    </a:solidFill>
                    <a:latin typeface="Arial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'11'!$AA$12:$AI$12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'11'!$AA$17:$AI$17</c:f>
              <c:numCache>
                <c:formatCode>General</c:formatCode>
                <c:ptCount val="9"/>
                <c:pt idx="0">
                  <c:v>68</c:v>
                </c:pt>
                <c:pt idx="1">
                  <c:v>57</c:v>
                </c:pt>
                <c:pt idx="2">
                  <c:v>49</c:v>
                </c:pt>
                <c:pt idx="3">
                  <c:v>53</c:v>
                </c:pt>
                <c:pt idx="4">
                  <c:v>35</c:v>
                </c:pt>
                <c:pt idx="5">
                  <c:v>38</c:v>
                </c:pt>
                <c:pt idx="6">
                  <c:v>35</c:v>
                </c:pt>
                <c:pt idx="7">
                  <c:v>17</c:v>
                </c:pt>
                <c:pt idx="8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8400"/>
        <c:axId val="139879936"/>
      </c:lineChart>
      <c:catAx>
        <c:axId val="1398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 baseline="0"/>
            </a:pPr>
            <a:endParaRPr lang="pt-BR"/>
          </a:p>
        </c:txPr>
        <c:crossAx val="139879936"/>
        <c:crosses val="autoZero"/>
        <c:auto val="1"/>
        <c:lblAlgn val="ctr"/>
        <c:lblOffset val="1"/>
        <c:noMultiLvlLbl val="0"/>
      </c:catAx>
      <c:valAx>
        <c:axId val="13987993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878400"/>
        <c:crosses val="autoZero"/>
        <c:crossBetween val="between"/>
        <c:majorUnit val="100"/>
      </c:val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r"/>
      <c:layout>
        <c:manualLayout>
          <c:xMode val="edge"/>
          <c:yMode val="edge"/>
          <c:x val="0.10400048264384729"/>
          <c:y val="0.11562039346330084"/>
          <c:w val="0.86408305519661188"/>
          <c:h val="8.3901605322590486E-2"/>
        </c:manualLayout>
      </c:layout>
      <c:overlay val="0"/>
      <c:txPr>
        <a:bodyPr/>
        <a:lstStyle/>
        <a:p>
          <a:pPr>
            <a:defRPr sz="110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19050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9196833666672039E-2"/>
          <c:y val="9.2256587241392782E-2"/>
          <c:w val="0.92213794242217606"/>
          <c:h val="0.77146696665360159"/>
        </c:manualLayout>
      </c:layout>
      <c:lineChart>
        <c:grouping val="standard"/>
        <c:varyColors val="0"/>
        <c:ser>
          <c:idx val="0"/>
          <c:order val="0"/>
          <c:tx>
            <c:strRef>
              <c:f>'11a'!$X$6</c:f>
              <c:strCache>
                <c:ptCount val="1"/>
                <c:pt idx="0">
                  <c:v>automóveis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8064A2">
                  <a:lumMod val="20000"/>
                  <a:lumOff val="8000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2.6107615451217335E-2"/>
                  <c:y val="-5.5914720621769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435860790652185E-2"/>
                  <c:y val="-6.171254693047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459679717960513E-2"/>
                  <c:y val="-6.4866472308962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400757317044359E-2"/>
                  <c:y val="-5.759180737038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360549169449185E-2"/>
                  <c:y val="-6.962368421918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581444559541171E-2"/>
                  <c:y val="-5.8005820859670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780609809250849E-2"/>
                  <c:y val="-7.0921367391998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5.5581291687337034E-3"/>
                  <c:y val="8.725651373951376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1204812026916404E-5"/>
                  <c:y val="8.7256513739513448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3044699121889022E-2"/>
                  <c:y val="-6.553499562554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4377247732603521E-3"/>
                  <c:y val="4.098891888610552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7521921712055212E-3"/>
                  <c:y val="2.485710552881406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1.0185065298712966E-16"/>
                  <c:y val="1.489759661883224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0.1564247644977407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aseline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'11a'!$Y$5:$AH$5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'11a'!$Y$6:$AH$6</c:f>
              <c:numCache>
                <c:formatCode>General</c:formatCode>
                <c:ptCount val="10"/>
                <c:pt idx="0">
                  <c:v>653</c:v>
                </c:pt>
                <c:pt idx="1">
                  <c:v>666</c:v>
                </c:pt>
                <c:pt idx="2">
                  <c:v>705</c:v>
                </c:pt>
                <c:pt idx="3">
                  <c:v>644</c:v>
                </c:pt>
                <c:pt idx="4">
                  <c:v>610</c:v>
                </c:pt>
                <c:pt idx="5">
                  <c:v>708</c:v>
                </c:pt>
                <c:pt idx="6">
                  <c:v>708</c:v>
                </c:pt>
                <c:pt idx="7">
                  <c:v>606</c:v>
                </c:pt>
                <c:pt idx="8">
                  <c:v>525</c:v>
                </c:pt>
                <c:pt idx="9">
                  <c:v>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'11a'!$X$7</c:f>
              <c:strCache>
                <c:ptCount val="1"/>
                <c:pt idx="0">
                  <c:v>motoc.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C0504D">
                  <a:lumMod val="20000"/>
                  <a:lumOff val="80000"/>
                </a:srgbClr>
              </a:solidFill>
              <a:ln w="190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2.0449255383582781E-4"/>
                  <c:y val="-0.14836711028481531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084673125793777E-17"/>
                  <c:y val="-0.1436986210309400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15781338441438E-2"/>
                  <c:y val="6.2354601901239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831095042336186E-2"/>
                  <c:y val="6.2354601901239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43986697632933E-2"/>
                  <c:y val="6.8935562524061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392219514057186E-2"/>
                  <c:y val="6.8293096243258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082547012168973E-2"/>
                  <c:y val="6.01298259006867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41798655309174E-2"/>
                  <c:y val="5.4477811372649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5850546206118069E-2"/>
                  <c:y val="6.4209166229751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9690400916855054E-2"/>
                  <c:y val="5.8395013123359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3464865710025292E-3"/>
                  <c:y val="-2.2346981447800049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9.3416069057415728E-4"/>
                  <c:y val="-2.2346981447800049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7.0536949870833943E-3"/>
                  <c:y val="-1.489818313838401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2.6990370299569892E-3"/>
                  <c:y val="-2.979519323766418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-0.1564247644977407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t" anchorCtr="0"/>
              <a:lstStyle/>
              <a:p>
                <a:pPr>
                  <a:defRPr sz="1100" baseline="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'11a'!$Y$5:$AH$5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'11a'!$Y$7:$AH$7</c:f>
              <c:numCache>
                <c:formatCode>General</c:formatCode>
                <c:ptCount val="10"/>
                <c:pt idx="0">
                  <c:v>421</c:v>
                </c:pt>
                <c:pt idx="1">
                  <c:v>459</c:v>
                </c:pt>
                <c:pt idx="2">
                  <c:v>590</c:v>
                </c:pt>
                <c:pt idx="3">
                  <c:v>611</c:v>
                </c:pt>
                <c:pt idx="4">
                  <c:v>549</c:v>
                </c:pt>
                <c:pt idx="5">
                  <c:v>615</c:v>
                </c:pt>
                <c:pt idx="6">
                  <c:v>627</c:v>
                </c:pt>
                <c:pt idx="7">
                  <c:v>568</c:v>
                </c:pt>
                <c:pt idx="8">
                  <c:v>496</c:v>
                </c:pt>
                <c:pt idx="9">
                  <c:v>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'11a'!$X$8</c:f>
              <c:strCache>
                <c:ptCount val="1"/>
                <c:pt idx="0">
                  <c:v>ônibus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triangle"/>
            <c:size val="6"/>
            <c:spPr>
              <a:solidFill>
                <a:srgbClr val="4F81BD">
                  <a:lumMod val="20000"/>
                  <a:lumOff val="80000"/>
                </a:srgbClr>
              </a:solidFill>
              <a:ln w="19050"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2.2473132398346616E-2"/>
                  <c:y val="-5.3408608554590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414969925455958E-2"/>
                  <c:y val="-5.3409019864629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64119704774313E-2"/>
                  <c:y val="-5.490701102639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760719586527835E-2"/>
                  <c:y val="-6.5353052085012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728613384951583E-2"/>
                  <c:y val="-6.53538747050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631650515852868E-2"/>
                  <c:y val="-6.1884182645891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297642869028166E-2"/>
                  <c:y val="-6.639982502187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4576583341510833E-2"/>
                  <c:y val="-7.039427581491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1109527080523272E-2"/>
                  <c:y val="-5.1509351685475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3013817636294523E-2"/>
                  <c:y val="-5.588057742782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6978298746713143E-3"/>
                  <c:y val="5.525219114057892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9.8099530523688017E-4"/>
                  <c:y val="6.309533808286316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9642667424378511E-5"/>
                  <c:y val="2.388022094206693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1.0185065298713403E-16"/>
                  <c:y val="3.724399154708049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1.2824295769441675E-2"/>
                  <c:y val="0.1399495321284989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aseline="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'11a'!$Y$5:$AH$5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'11a'!$Y$8:$AH$8</c:f>
              <c:numCache>
                <c:formatCode>General</c:formatCode>
                <c:ptCount val="10"/>
                <c:pt idx="0">
                  <c:v>267</c:v>
                </c:pt>
                <c:pt idx="1">
                  <c:v>287</c:v>
                </c:pt>
                <c:pt idx="2">
                  <c:v>243</c:v>
                </c:pt>
                <c:pt idx="3">
                  <c:v>218</c:v>
                </c:pt>
                <c:pt idx="4">
                  <c:v>251</c:v>
                </c:pt>
                <c:pt idx="5">
                  <c:v>218</c:v>
                </c:pt>
                <c:pt idx="6">
                  <c:v>225</c:v>
                </c:pt>
                <c:pt idx="7">
                  <c:v>214</c:v>
                </c:pt>
                <c:pt idx="8">
                  <c:v>182</c:v>
                </c:pt>
                <c:pt idx="9">
                  <c:v>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'11a'!$X$9</c:f>
              <c:strCache>
                <c:ptCount val="1"/>
                <c:pt idx="0">
                  <c:v>caminhões</c:v>
                </c:pt>
              </c:strCache>
            </c:strRef>
          </c:tx>
          <c:spPr>
            <a:ln w="28575">
              <a:solidFill>
                <a:srgbClr val="F79646"/>
              </a:solidFill>
            </a:ln>
          </c:spPr>
          <c:marker>
            <c:symbol val="diamond"/>
            <c:size val="5"/>
            <c:spPr>
              <a:solidFill>
                <a:srgbClr val="F79646">
                  <a:lumMod val="20000"/>
                  <a:lumOff val="80000"/>
                </a:srgbClr>
              </a:solidFill>
              <a:ln w="19050">
                <a:solidFill>
                  <a:srgbClr val="F79646"/>
                </a:solidFill>
              </a:ln>
            </c:spPr>
          </c:marker>
          <c:dLbls>
            <c:dLbl>
              <c:idx val="0"/>
              <c:layout>
                <c:manualLayout>
                  <c:x val="-6.5303167810602221E-3"/>
                  <c:y val="2.420256583847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5020590027352471E-3"/>
                  <c:y val="3.3517346812384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148805949225505E-2"/>
                  <c:y val="4.1163908695752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9.3784384675120068E-4"/>
                  <c:y val="-3.2943927463612972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539494643525509E-2"/>
                  <c:y val="3.1756014175389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131227419183457E-2"/>
                  <c:y val="3.290863463525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43974620913427E-2"/>
                  <c:y val="5.289735017620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6807537032885212E-4"/>
                  <c:y val="3.5868630155813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9.4166182619696732E-3"/>
                  <c:y val="3.7195495445051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2972834654227931E-3"/>
                  <c:y val="5.3193350831146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2.1881666255103852E-2"/>
                  <c:y val="-8.9385579712992547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7061370492013407E-2"/>
                  <c:y val="-5.6041446399810277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2.4646607964757289E-2"/>
                  <c:y val="-9.6834378022408768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1.8973311685627561E-2"/>
                  <c:y val="-7.448798309416053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4.1973055659921639E-3"/>
                  <c:y val="-0.1266295712600690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'11a'!$Y$5:$AH$5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'11a'!$Y$9:$AH$9</c:f>
              <c:numCache>
                <c:formatCode>General</c:formatCode>
                <c:ptCount val="10"/>
                <c:pt idx="0">
                  <c:v>166</c:v>
                </c:pt>
                <c:pt idx="1">
                  <c:v>177</c:v>
                </c:pt>
                <c:pt idx="2">
                  <c:v>200</c:v>
                </c:pt>
                <c:pt idx="3">
                  <c:v>195</c:v>
                </c:pt>
                <c:pt idx="4">
                  <c:v>151</c:v>
                </c:pt>
                <c:pt idx="5">
                  <c:v>156</c:v>
                </c:pt>
                <c:pt idx="6">
                  <c:v>187</c:v>
                </c:pt>
                <c:pt idx="7">
                  <c:v>139</c:v>
                </c:pt>
                <c:pt idx="8">
                  <c:v>123</c:v>
                </c:pt>
                <c:pt idx="9">
                  <c:v>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'11a'!$X$10</c:f>
              <c:strCache>
                <c:ptCount val="1"/>
                <c:pt idx="0">
                  <c:v>bicicl.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circle"/>
            <c:size val="6"/>
            <c:spPr>
              <a:solidFill>
                <a:srgbClr val="9BBB59">
                  <a:lumMod val="20000"/>
                  <a:lumOff val="80000"/>
                </a:srgbClr>
              </a:solidFill>
              <a:ln w="19050">
                <a:solidFill>
                  <a:srgbClr val="008000"/>
                </a:solidFill>
              </a:ln>
            </c:spPr>
          </c:marker>
          <c:dLbls>
            <c:dLbl>
              <c:idx val="0"/>
              <c:layout>
                <c:manualLayout>
                  <c:x val="-1.9707987195164849E-2"/>
                  <c:y val="4.5785388293129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740455620153945E-2"/>
                  <c:y val="4.651600856004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787979503204745E-2"/>
                  <c:y val="4.6845757585800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586846165905977E-2"/>
                  <c:y val="4.0075414357339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929154079002404E-2"/>
                  <c:y val="3.3074262850148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3704791461707559E-2"/>
                  <c:y val="2.48912496257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578323549545535E-3"/>
                  <c:y val="2.8489728485659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882928897614263E-2"/>
                  <c:y val="3.4984618882548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3955818752497695E-2"/>
                  <c:y val="2.279468032218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2501589279086E-2"/>
                  <c:y val="3.8264654418197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4.4692789856498598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4.4692789856498598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-2.23463949282481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9637373895308422E-3"/>
                  <c:y val="-4.4692789856498598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aseline="0">
                    <a:solidFill>
                      <a:srgbClr val="00800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'11a'!$Y$5:$AH$5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'11a'!$Y$10:$AH$10</c:f>
              <c:numCache>
                <c:formatCode>General</c:formatCode>
                <c:ptCount val="10"/>
                <c:pt idx="0">
                  <c:v>99</c:v>
                </c:pt>
                <c:pt idx="1">
                  <c:v>97</c:v>
                </c:pt>
                <c:pt idx="2">
                  <c:v>92</c:v>
                </c:pt>
                <c:pt idx="3">
                  <c:v>71</c:v>
                </c:pt>
                <c:pt idx="4">
                  <c:v>63</c:v>
                </c:pt>
                <c:pt idx="5">
                  <c:v>53</c:v>
                </c:pt>
                <c:pt idx="6">
                  <c:v>52</c:v>
                </c:pt>
                <c:pt idx="7">
                  <c:v>58</c:v>
                </c:pt>
                <c:pt idx="8">
                  <c:v>36</c:v>
                </c:pt>
                <c:pt idx="9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97152"/>
        <c:axId val="138973952"/>
      </c:lineChart>
      <c:catAx>
        <c:axId val="1396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baseline="0"/>
            </a:pPr>
            <a:endParaRPr lang="pt-BR"/>
          </a:p>
        </c:txPr>
        <c:crossAx val="138973952"/>
        <c:crosses val="autoZero"/>
        <c:auto val="1"/>
        <c:lblAlgn val="ctr"/>
        <c:lblOffset val="1"/>
        <c:noMultiLvlLbl val="0"/>
      </c:catAx>
      <c:valAx>
        <c:axId val="138973952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39697152"/>
        <c:crosses val="autoZero"/>
        <c:crossBetween val="between"/>
        <c:majorUnit val="250"/>
      </c:val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r"/>
      <c:layout>
        <c:manualLayout>
          <c:xMode val="edge"/>
          <c:yMode val="edge"/>
          <c:x val="0.12731171856582404"/>
          <c:y val="0.10818278841928264"/>
          <c:w val="0.83058029659960764"/>
          <c:h val="0.10562450051666301"/>
        </c:manualLayout>
      </c:layout>
      <c:overlay val="0"/>
      <c:txPr>
        <a:bodyPr/>
        <a:lstStyle/>
        <a:p>
          <a:pPr>
            <a:defRPr sz="120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19050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82871162843775"/>
          <c:y val="0.10519041977516537"/>
          <c:w val="0.75494712617444548"/>
          <c:h val="0.75380011421837789"/>
        </c:manualLayout>
      </c:layout>
      <c:lineChart>
        <c:grouping val="standard"/>
        <c:varyColors val="0"/>
        <c:ser>
          <c:idx val="0"/>
          <c:order val="0"/>
          <c:tx>
            <c:strRef>
              <c:f>'11a'!$AO$17</c:f>
              <c:strCache>
                <c:ptCount val="1"/>
                <c:pt idx="0">
                  <c:v>motocicletas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8064A2">
                  <a:lumMod val="20000"/>
                  <a:lumOff val="80000"/>
                </a:srgbClr>
              </a:solidFill>
              <a:ln w="15875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4.5550039940659592E-2"/>
                  <c:y val="5.644317567666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5452274701763232E-2"/>
                  <c:y val="5.249633275160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514998286646065E-2"/>
                  <c:y val="5.483645592781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3484165721524954E-2"/>
                  <c:y val="5.46606446441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971330397864984E-2"/>
                  <c:y val="5.1673102665040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7850876542506399E-2"/>
                  <c:y val="5.3021266916107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8946526965389729E-2"/>
                  <c:y val="-5.4635664190728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202562914929753E-2"/>
                  <c:y val="-4.6401894830396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1258891551599526E-2"/>
                  <c:y val="-2.8912446502388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9951173382738924E-2"/>
                  <c:y val="-4.24019889564766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4377247732603547E-3"/>
                  <c:y val="4.098891888610552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7521921712055212E-3"/>
                  <c:y val="2.485710552881409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1.0185065298712992E-16"/>
                  <c:y val="1.489759661883224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0.1564247644977407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aseline="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'11a'!$AP$16:$AY$16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'11a'!$AP$17:$AY$17</c:f>
              <c:numCache>
                <c:formatCode>General</c:formatCode>
                <c:ptCount val="10"/>
                <c:pt idx="0">
                  <c:v>491</c:v>
                </c:pt>
                <c:pt idx="1">
                  <c:v>560</c:v>
                </c:pt>
                <c:pt idx="2">
                  <c:v>648</c:v>
                </c:pt>
                <c:pt idx="3">
                  <c:v>752</c:v>
                </c:pt>
                <c:pt idx="4">
                  <c:v>812</c:v>
                </c:pt>
                <c:pt idx="5">
                  <c:v>871</c:v>
                </c:pt>
                <c:pt idx="6" formatCode="0">
                  <c:v>928.87300000000005</c:v>
                </c:pt>
                <c:pt idx="7">
                  <c:v>962</c:v>
                </c:pt>
                <c:pt idx="8">
                  <c:v>995</c:v>
                </c:pt>
                <c:pt idx="9">
                  <c:v>1041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9216"/>
        <c:axId val="139130752"/>
      </c:lineChart>
      <c:lineChart>
        <c:grouping val="standard"/>
        <c:varyColors val="0"/>
        <c:ser>
          <c:idx val="4"/>
          <c:order val="1"/>
          <c:tx>
            <c:strRef>
              <c:f>'11a'!$AP$7</c:f>
              <c:strCache>
                <c:ptCount val="1"/>
                <c:pt idx="0">
                  <c:v>automóveis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9BBB59">
                  <a:lumMod val="20000"/>
                  <a:lumOff val="80000"/>
                </a:srgbClr>
              </a:solidFill>
              <a:ln w="15875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4.69349698270176E-2"/>
                  <c:y val="3.818354448046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352472051284791E-4"/>
                  <c:y val="-1.8946420123318305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90580534269806E-2"/>
                  <c:y val="5.0192455029598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905805342698109E-2"/>
                  <c:y val="5.1384388874561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0461684488409599E-2"/>
                  <c:y val="4.2985025628035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2862847365064462E-2"/>
                  <c:y val="-5.1625439745280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0718003697876705E-2"/>
                  <c:y val="5.1640373209907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1264708081159495E-2"/>
                  <c:y val="4.6097795187080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9106280193236623E-2"/>
                  <c:y val="5.6829800908546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-2.23463949282481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4.4692789856498646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4.4692789856498646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-2.234639492824814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9637373895308431E-3"/>
                  <c:y val="-4.4692789856498646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50" baseline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'11a'!$AP$16:$AY$16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'11a'!$AQ$7:$AZ$7</c:f>
              <c:numCache>
                <c:formatCode>#,##0</c:formatCode>
                <c:ptCount val="10"/>
                <c:pt idx="0">
                  <c:v>4602</c:v>
                </c:pt>
                <c:pt idx="1">
                  <c:v>4809</c:v>
                </c:pt>
                <c:pt idx="2">
                  <c:v>5060</c:v>
                </c:pt>
                <c:pt idx="3">
                  <c:v>5338</c:v>
                </c:pt>
                <c:pt idx="4">
                  <c:v>5595</c:v>
                </c:pt>
                <c:pt idx="5">
                  <c:v>5768</c:v>
                </c:pt>
                <c:pt idx="6">
                  <c:v>5947</c:v>
                </c:pt>
                <c:pt idx="7">
                  <c:v>6092</c:v>
                </c:pt>
                <c:pt idx="8">
                  <c:v>6272</c:v>
                </c:pt>
                <c:pt idx="9">
                  <c:v>6524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'11a'!$AP$9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>
                  <a:lumMod val="95000"/>
                </a:sysClr>
              </a:solidFill>
              <a:ln w="158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5.8178513526909802E-2"/>
                  <c:y val="-4.9589613969248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574386015436235E-2"/>
                  <c:y val="-5.7388444742972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574386015436235E-2"/>
                  <c:y val="-6.2801162327826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1574386015436235E-2"/>
                  <c:y val="-5.7388444742972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1574396901135446E-2"/>
                  <c:y val="-5.4190156083872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032275856822236E-2"/>
                  <c:y val="-7.5941046727333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0183920024702795E-2"/>
                  <c:y val="-6.6681087264831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0183920024702795E-2"/>
                  <c:y val="-6.0556556650776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'11a'!$AP$16:$AY$16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'11a'!$AQ$9:$AZ$9</c:f>
              <c:numCache>
                <c:formatCode>#,##0</c:formatCode>
                <c:ptCount val="10"/>
                <c:pt idx="0">
                  <c:v>5333</c:v>
                </c:pt>
                <c:pt idx="1">
                  <c:v>5614</c:v>
                </c:pt>
                <c:pt idx="2">
                  <c:v>5963</c:v>
                </c:pt>
                <c:pt idx="3">
                  <c:v>6355</c:v>
                </c:pt>
                <c:pt idx="4">
                  <c:v>6673</c:v>
                </c:pt>
                <c:pt idx="5">
                  <c:v>6902</c:v>
                </c:pt>
                <c:pt idx="6">
                  <c:v>7186.7240000000002</c:v>
                </c:pt>
                <c:pt idx="7">
                  <c:v>7363</c:v>
                </c:pt>
                <c:pt idx="8">
                  <c:v>7577</c:v>
                </c:pt>
                <c:pt idx="9">
                  <c:v>7888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7488"/>
        <c:axId val="139005952"/>
      </c:lineChart>
      <c:catAx>
        <c:axId val="1391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baseline="0"/>
            </a:pPr>
            <a:endParaRPr lang="pt-BR"/>
          </a:p>
        </c:txPr>
        <c:crossAx val="139130752"/>
        <c:crosses val="autoZero"/>
        <c:auto val="1"/>
        <c:lblAlgn val="ctr"/>
        <c:lblOffset val="1"/>
        <c:noMultiLvlLbl val="0"/>
      </c:catAx>
      <c:valAx>
        <c:axId val="139130752"/>
        <c:scaling>
          <c:orientation val="minMax"/>
          <c:max val="1100"/>
          <c:min val="40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C00000"/>
                </a:solidFill>
              </a:defRPr>
            </a:pPr>
            <a:endParaRPr lang="pt-BR"/>
          </a:p>
        </c:txPr>
        <c:crossAx val="139129216"/>
        <c:crosses val="autoZero"/>
        <c:crossBetween val="between"/>
        <c:majorUnit val="175"/>
      </c:valAx>
      <c:valAx>
        <c:axId val="139005952"/>
        <c:scaling>
          <c:orientation val="minMax"/>
          <c:max val="800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139007488"/>
        <c:crosses val="max"/>
        <c:crossBetween val="between"/>
        <c:majorUnit val="2000"/>
      </c:valAx>
      <c:catAx>
        <c:axId val="1390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05952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r"/>
      <c:layout>
        <c:manualLayout>
          <c:xMode val="edge"/>
          <c:yMode val="edge"/>
          <c:x val="0.20582689142384125"/>
          <c:y val="0.74500136352191182"/>
          <c:w val="0.66838307062426627"/>
          <c:h val="7.5382287109796484E-2"/>
        </c:manualLayout>
      </c:layout>
      <c:overlay val="0"/>
      <c:txPr>
        <a:bodyPr/>
        <a:lstStyle/>
        <a:p>
          <a:pPr>
            <a:defRPr sz="1200" b="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19050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  <c:userShapes r:id="rId2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00498817317056E-2"/>
          <c:y val="8.2382730104794619E-2"/>
          <c:w val="0.90549014749344636"/>
          <c:h val="0.76949761204860001"/>
        </c:manualLayout>
      </c:layout>
      <c:lineChart>
        <c:grouping val="standard"/>
        <c:varyColors val="0"/>
        <c:ser>
          <c:idx val="0"/>
          <c:order val="0"/>
          <c:tx>
            <c:strRef>
              <c:f>'12'!$AH$7</c:f>
              <c:strCache>
                <c:ptCount val="1"/>
                <c:pt idx="0">
                  <c:v>Total de mortes</c:v>
                </c:pt>
              </c:strCache>
            </c:strRef>
          </c:tx>
          <c:spPr>
            <a:ln w="28575">
              <a:solidFill>
                <a:schemeClr val="bg2">
                  <a:lumMod val="1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90000"/>
                </a:schemeClr>
              </a:solidFill>
              <a:ln>
                <a:solidFill>
                  <a:srgbClr val="EEECE1">
                    <a:lumMod val="10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txPr>
              <a:bodyPr/>
              <a:lstStyle/>
              <a:p>
                <a:pPr>
                  <a:defRPr sz="1000"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'12'!$AI$6:$BC$6</c:f>
              <c:strCache>
                <c:ptCount val="2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</c:strCache>
            </c:strRef>
          </c:cat>
          <c:val>
            <c:numRef>
              <c:f>'12'!$AI$7:$BC$7</c:f>
              <c:numCache>
                <c:formatCode>General</c:formatCode>
                <c:ptCount val="21"/>
                <c:pt idx="0">
                  <c:v>2495</c:v>
                </c:pt>
                <c:pt idx="1">
                  <c:v>2330</c:v>
                </c:pt>
                <c:pt idx="2">
                  <c:v>2365</c:v>
                </c:pt>
                <c:pt idx="3">
                  <c:v>2267</c:v>
                </c:pt>
                <c:pt idx="4">
                  <c:v>2262</c:v>
                </c:pt>
                <c:pt idx="5">
                  <c:v>2490</c:v>
                </c:pt>
                <c:pt idx="6">
                  <c:v>2559</c:v>
                </c:pt>
                <c:pt idx="7">
                  <c:v>2885</c:v>
                </c:pt>
                <c:pt idx="8">
                  <c:v>2981</c:v>
                </c:pt>
                <c:pt idx="9">
                  <c:v>2790</c:v>
                </c:pt>
                <c:pt idx="10">
                  <c:v>2652</c:v>
                </c:pt>
                <c:pt idx="11">
                  <c:v>2715</c:v>
                </c:pt>
                <c:pt idx="12">
                  <c:v>2686</c:v>
                </c:pt>
                <c:pt idx="13">
                  <c:v>2291</c:v>
                </c:pt>
                <c:pt idx="14">
                  <c:v>2436</c:v>
                </c:pt>
                <c:pt idx="15">
                  <c:v>2401</c:v>
                </c:pt>
                <c:pt idx="16">
                  <c:v>2278</c:v>
                </c:pt>
                <c:pt idx="17">
                  <c:v>2245</c:v>
                </c:pt>
                <c:pt idx="18">
                  <c:v>2042</c:v>
                </c:pt>
                <c:pt idx="19">
                  <c:v>1558</c:v>
                </c:pt>
                <c:pt idx="20">
                  <c:v>1683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'12'!$AH$8</c:f>
              <c:strCache>
                <c:ptCount val="1"/>
                <c:pt idx="0">
                  <c:v>Pedestres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B0F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txPr>
              <a:bodyPr/>
              <a:lstStyle/>
              <a:p>
                <a:pPr>
                  <a:defRPr sz="90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'12'!$AI$6:$BC$6</c:f>
              <c:strCache>
                <c:ptCount val="2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</c:strCache>
            </c:strRef>
          </c:cat>
          <c:val>
            <c:numRef>
              <c:f>'12'!$AI$8:$BC$8</c:f>
              <c:numCache>
                <c:formatCode>General</c:formatCode>
                <c:ptCount val="21"/>
                <c:pt idx="0">
                  <c:v>1638</c:v>
                </c:pt>
                <c:pt idx="1">
                  <c:v>1580</c:v>
                </c:pt>
                <c:pt idx="2">
                  <c:v>1677</c:v>
                </c:pt>
                <c:pt idx="3">
                  <c:v>1486</c:v>
                </c:pt>
                <c:pt idx="4">
                  <c:v>1394</c:v>
                </c:pt>
                <c:pt idx="5">
                  <c:v>1489</c:v>
                </c:pt>
                <c:pt idx="6">
                  <c:v>1515</c:v>
                </c:pt>
                <c:pt idx="7">
                  <c:v>1812</c:v>
                </c:pt>
                <c:pt idx="8">
                  <c:v>1751</c:v>
                </c:pt>
                <c:pt idx="9">
                  <c:v>1677</c:v>
                </c:pt>
                <c:pt idx="10">
                  <c:v>1579</c:v>
                </c:pt>
                <c:pt idx="11">
                  <c:v>1621</c:v>
                </c:pt>
                <c:pt idx="12">
                  <c:v>1593</c:v>
                </c:pt>
                <c:pt idx="13">
                  <c:v>1328</c:v>
                </c:pt>
                <c:pt idx="14">
                  <c:v>1494</c:v>
                </c:pt>
                <c:pt idx="15">
                  <c:v>1469</c:v>
                </c:pt>
                <c:pt idx="16">
                  <c:v>1432</c:v>
                </c:pt>
                <c:pt idx="17">
                  <c:v>1339</c:v>
                </c:pt>
                <c:pt idx="18">
                  <c:v>1109</c:v>
                </c:pt>
                <c:pt idx="19">
                  <c:v>862</c:v>
                </c:pt>
                <c:pt idx="20">
                  <c:v>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'12'!$AH$9</c:f>
              <c:strCache>
                <c:ptCount val="1"/>
                <c:pt idx="0">
                  <c:v>Ocupantes de veículos</c:v>
                </c:pt>
              </c:strCache>
            </c:strRef>
          </c:tx>
          <c:spPr>
            <a:ln w="22225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txPr>
              <a:bodyPr/>
              <a:lstStyle/>
              <a:p>
                <a:pPr>
                  <a:defRPr sz="900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'12'!$AI$6:$BC$6</c:f>
              <c:strCache>
                <c:ptCount val="2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</c:strCache>
            </c:strRef>
          </c:cat>
          <c:val>
            <c:numRef>
              <c:f>'12'!$AI$9:$BC$9</c:f>
              <c:numCache>
                <c:formatCode>General</c:formatCode>
                <c:ptCount val="21"/>
                <c:pt idx="0">
                  <c:v>857</c:v>
                </c:pt>
                <c:pt idx="1">
                  <c:v>750</c:v>
                </c:pt>
                <c:pt idx="2">
                  <c:v>688</c:v>
                </c:pt>
                <c:pt idx="3">
                  <c:v>781</c:v>
                </c:pt>
                <c:pt idx="4">
                  <c:v>868</c:v>
                </c:pt>
                <c:pt idx="5">
                  <c:v>1001</c:v>
                </c:pt>
                <c:pt idx="6">
                  <c:v>1044</c:v>
                </c:pt>
                <c:pt idx="7">
                  <c:v>1073</c:v>
                </c:pt>
                <c:pt idx="8">
                  <c:v>1230</c:v>
                </c:pt>
                <c:pt idx="9">
                  <c:v>1113</c:v>
                </c:pt>
                <c:pt idx="10">
                  <c:v>1073</c:v>
                </c:pt>
                <c:pt idx="11">
                  <c:v>1094</c:v>
                </c:pt>
                <c:pt idx="12">
                  <c:v>1033</c:v>
                </c:pt>
                <c:pt idx="13">
                  <c:v>963</c:v>
                </c:pt>
                <c:pt idx="14">
                  <c:v>942</c:v>
                </c:pt>
                <c:pt idx="15">
                  <c:v>932</c:v>
                </c:pt>
                <c:pt idx="16">
                  <c:v>846</c:v>
                </c:pt>
                <c:pt idx="17">
                  <c:v>906</c:v>
                </c:pt>
                <c:pt idx="18">
                  <c:v>933</c:v>
                </c:pt>
                <c:pt idx="19">
                  <c:v>696</c:v>
                </c:pt>
                <c:pt idx="20">
                  <c:v>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096"/>
        <c:axId val="139141888"/>
      </c:lineChart>
      <c:catAx>
        <c:axId val="1391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141888"/>
        <c:crosses val="autoZero"/>
        <c:auto val="1"/>
        <c:lblAlgn val="ctr"/>
        <c:lblOffset val="100"/>
        <c:noMultiLvlLbl val="0"/>
      </c:catAx>
      <c:valAx>
        <c:axId val="139141888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Número de mortes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140096"/>
        <c:crosses val="autoZero"/>
        <c:crossBetween val="between"/>
        <c:majorUnit val="1000"/>
        <c:minorUnit val="100"/>
      </c:valAx>
      <c:spPr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50" b="1"/>
            </a:pPr>
            <a:endParaRPr lang="pt-BR"/>
          </a:p>
        </c:txPr>
      </c:legendEntry>
      <c:layout>
        <c:manualLayout>
          <c:xMode val="edge"/>
          <c:yMode val="edge"/>
          <c:x val="0.53865738146922693"/>
          <c:y val="9.0003003356763811E-2"/>
          <c:w val="0.43844113694998127"/>
          <c:h val="0.11349431915269154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2323" footer="0.3149606200000232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01327278126798E-2"/>
          <c:y val="0.10937686184287648"/>
          <c:w val="0.84771529977782256"/>
          <c:h val="0.74094001627687867"/>
        </c:manualLayout>
      </c:layout>
      <c:lineChart>
        <c:grouping val="standard"/>
        <c:varyColors val="0"/>
        <c:ser>
          <c:idx val="0"/>
          <c:order val="0"/>
          <c:tx>
            <c:strRef>
              <c:f>'12'!$AH$24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chemeClr val="bg2">
                  <a:lumMod val="1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90000"/>
                </a:schemeClr>
              </a:solidFill>
              <a:ln>
                <a:solidFill>
                  <a:srgbClr val="EEECE1">
                    <a:lumMod val="10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7"/>
              <c:layout>
                <c:manualLayout>
                  <c:x val="-5.1710493734188685E-2"/>
                  <c:y val="5.8832184608942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'12'!$AI$23:$AR$23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'12'!$AI$24:$AR$24</c:f>
              <c:numCache>
                <c:formatCode>General</c:formatCode>
                <c:ptCount val="10"/>
                <c:pt idx="0">
                  <c:v>1505</c:v>
                </c:pt>
                <c:pt idx="1">
                  <c:v>1487</c:v>
                </c:pt>
                <c:pt idx="2">
                  <c:v>1566</c:v>
                </c:pt>
                <c:pt idx="3">
                  <c:v>1463</c:v>
                </c:pt>
                <c:pt idx="4">
                  <c:v>1382</c:v>
                </c:pt>
                <c:pt idx="5">
                  <c:v>1357</c:v>
                </c:pt>
                <c:pt idx="6">
                  <c:v>1365</c:v>
                </c:pt>
                <c:pt idx="7">
                  <c:v>1231</c:v>
                </c:pt>
                <c:pt idx="8">
                  <c:v>1152</c:v>
                </c:pt>
                <c:pt idx="9">
                  <c:v>1249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'12'!$AH$25</c:f>
              <c:strCache>
                <c:ptCount val="1"/>
                <c:pt idx="0">
                  <c:v>Pedestres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B0F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2.4765276042650811E-17"/>
                  <c:y val="1.22534889880209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450697797604207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838023348203151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444042522594274E-2"/>
                  <c:y val="-5.8158242714601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444042522594177E-2"/>
                  <c:y val="-5.8158242714601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1444042522594274E-2"/>
                  <c:y val="-5.2031498220590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1444042522594177E-2"/>
                  <c:y val="-5.2031498220590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040647148070905E-2"/>
                  <c:y val="-5.8158242714601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4145740209855865E-2"/>
                  <c:y val="-5.2031498220590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8742344835332593E-2"/>
                  <c:y val="-4.5904753726580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'12'!$AI$23:$AR$23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'12'!$AI$25:$AR$25</c:f>
              <c:numCache>
                <c:formatCode>General</c:formatCode>
                <c:ptCount val="10"/>
                <c:pt idx="0">
                  <c:v>748</c:v>
                </c:pt>
                <c:pt idx="1">
                  <c:v>734</c:v>
                </c:pt>
                <c:pt idx="2">
                  <c:v>736</c:v>
                </c:pt>
                <c:pt idx="3">
                  <c:v>670</c:v>
                </c:pt>
                <c:pt idx="4">
                  <c:v>671</c:v>
                </c:pt>
                <c:pt idx="5">
                  <c:v>630</c:v>
                </c:pt>
                <c:pt idx="6">
                  <c:v>617</c:v>
                </c:pt>
                <c:pt idx="7">
                  <c:v>540</c:v>
                </c:pt>
                <c:pt idx="8">
                  <c:v>514</c:v>
                </c:pt>
                <c:pt idx="9">
                  <c:v>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'12'!$AH$26</c:f>
              <c:strCache>
                <c:ptCount val="1"/>
                <c:pt idx="0">
                  <c:v>Mot./pass.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rgbClr val="7030A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7.1961526123076588E-2"/>
                  <c:y val="4.2559165296189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8199452512663955E-2"/>
                  <c:y val="6.093312730747911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024735637817642E-2"/>
                  <c:y val="-3.2511786746838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273210135919366E-7"/>
                  <c:y val="3.9487591895137147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688409589282388E-2"/>
                  <c:y val="-3.7326346593312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145740209856066E-2"/>
                  <c:y val="-3.9778009232569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2251046003742384E-2"/>
                  <c:y val="-3.9778009232569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7654228646164395E-2"/>
                  <c:y val="-3.9778009232569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5040499937456767E-2"/>
                  <c:y val="-2.950292805320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8449089378966921E-2"/>
                  <c:y val="-4.1019278018639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3.772947499584094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2994925021329073E-3"/>
                  <c:y val="3.772947499584074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'12'!$AI$23:$AR$23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'12'!$AI$26:$AR$26</c:f>
              <c:numCache>
                <c:formatCode>General</c:formatCode>
                <c:ptCount val="10"/>
                <c:pt idx="0">
                  <c:v>319</c:v>
                </c:pt>
                <c:pt idx="1">
                  <c:v>289</c:v>
                </c:pt>
                <c:pt idx="2">
                  <c:v>281</c:v>
                </c:pt>
                <c:pt idx="3">
                  <c:v>246</c:v>
                </c:pt>
                <c:pt idx="4">
                  <c:v>222</c:v>
                </c:pt>
                <c:pt idx="5">
                  <c:v>200</c:v>
                </c:pt>
                <c:pt idx="6">
                  <c:v>187</c:v>
                </c:pt>
                <c:pt idx="7">
                  <c:v>201</c:v>
                </c:pt>
                <c:pt idx="8">
                  <c:v>200</c:v>
                </c:pt>
                <c:pt idx="9">
                  <c:v>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'12'!$AH$27</c:f>
              <c:strCache>
                <c:ptCount val="1"/>
                <c:pt idx="0">
                  <c:v>Motocicl.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1.2994515126345061E-3"/>
                  <c:y val="2.700630157044148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989030252690092E-3"/>
                  <c:y val="2.144584007572765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7898223857139412E-3"/>
                  <c:y val="3.449308908045283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0356139065527441E-2"/>
                  <c:y val="-3.1604353172568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7171216155386534E-3"/>
                  <c:y val="3.308538510930945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3221853202937066E-3"/>
                  <c:y val="3.37429246955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72558069481708E-2"/>
                  <c:y val="4.5996413683577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830461024500683E-2"/>
                  <c:y val="3.37429246955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9.1264198804105225E-3"/>
                  <c:y val="3.7659216963460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0323250682657313E-2"/>
                  <c:y val="8.987499993969739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2.694962499702920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3.23395499964350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'12'!$AI$23:$AR$23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'12'!$AI$27:$AR$27</c:f>
              <c:numCache>
                <c:formatCode>General</c:formatCode>
                <c:ptCount val="10"/>
                <c:pt idx="0">
                  <c:v>345</c:v>
                </c:pt>
                <c:pt idx="1">
                  <c:v>380</c:v>
                </c:pt>
                <c:pt idx="2">
                  <c:v>466</c:v>
                </c:pt>
                <c:pt idx="3">
                  <c:v>478</c:v>
                </c:pt>
                <c:pt idx="4">
                  <c:v>428</c:v>
                </c:pt>
                <c:pt idx="5">
                  <c:v>478</c:v>
                </c:pt>
                <c:pt idx="6">
                  <c:v>512</c:v>
                </c:pt>
                <c:pt idx="7">
                  <c:v>438</c:v>
                </c:pt>
                <c:pt idx="8">
                  <c:v>403</c:v>
                </c:pt>
                <c:pt idx="9">
                  <c:v>440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'12'!$AH$28</c:f>
              <c:strCache>
                <c:ptCount val="1"/>
                <c:pt idx="0">
                  <c:v>Ciclistas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B05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0"/>
                  <c:y val="3.772947499584083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509766530773397E-2"/>
                  <c:y val="4.385639489811089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4315279185355202E-2"/>
                  <c:y val="4.311925587552386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15279185355202E-2"/>
                  <c:y val="5.038113657381838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672615507149296E-2"/>
                  <c:y val="5.318255431214271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599450980992813E-2"/>
                  <c:y val="-2.1397775750538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2301148668254501E-2"/>
                  <c:y val="-2.1397775750538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0406241730039454E-2"/>
                  <c:y val="-1.5271996098180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6897753293731125E-2"/>
                  <c:y val="-2.6555336804511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0968892610282449E-2"/>
                  <c:y val="-2.8029132428858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2994925021329073E-3"/>
                  <c:y val="3.772947499584083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2994925021329073E-3"/>
                  <c:y val="4.311939999524692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00B05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'12'!$AI$23:$AR$23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'12'!$AI$28:$AR$28</c:f>
              <c:numCache>
                <c:formatCode>General</c:formatCode>
                <c:ptCount val="10"/>
                <c:pt idx="0">
                  <c:v>93</c:v>
                </c:pt>
                <c:pt idx="1">
                  <c:v>84</c:v>
                </c:pt>
                <c:pt idx="2">
                  <c:v>83</c:v>
                </c:pt>
                <c:pt idx="3">
                  <c:v>69</c:v>
                </c:pt>
                <c:pt idx="4">
                  <c:v>61</c:v>
                </c:pt>
                <c:pt idx="5">
                  <c:v>49</c:v>
                </c:pt>
                <c:pt idx="6">
                  <c:v>49</c:v>
                </c:pt>
                <c:pt idx="7">
                  <c:v>52</c:v>
                </c:pt>
                <c:pt idx="8">
                  <c:v>35</c:v>
                </c:pt>
                <c:pt idx="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0400"/>
        <c:axId val="139831936"/>
      </c:lineChart>
      <c:catAx>
        <c:axId val="1398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831936"/>
        <c:crosses val="autoZero"/>
        <c:auto val="1"/>
        <c:lblAlgn val="ctr"/>
        <c:lblOffset val="100"/>
        <c:noMultiLvlLbl val="0"/>
      </c:catAx>
      <c:valAx>
        <c:axId val="139831936"/>
        <c:scaling>
          <c:orientation val="minMax"/>
          <c:max val="2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9830400"/>
        <c:crosses val="autoZero"/>
        <c:crossBetween val="between"/>
        <c:majorUnit val="500"/>
        <c:minorUnit val="10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050" b="1"/>
            </a:pPr>
            <a:endParaRPr lang="pt-BR"/>
          </a:p>
        </c:txPr>
      </c:legendEntry>
      <c:layout>
        <c:manualLayout>
          <c:xMode val="edge"/>
          <c:yMode val="edge"/>
          <c:x val="8.9731889478014984E-2"/>
          <c:y val="0.12568461545512305"/>
          <c:w val="0.85887799133244325"/>
          <c:h val="0.10103941809385385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19050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2339" footer="0.31496062000002339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21828521434821E-2"/>
          <c:y val="9.7094018740653154E-2"/>
          <c:w val="0.84812930296276012"/>
          <c:h val="0.75322302147878251"/>
        </c:manualLayout>
      </c:layout>
      <c:lineChart>
        <c:grouping val="standard"/>
        <c:varyColors val="0"/>
        <c:ser>
          <c:idx val="0"/>
          <c:order val="0"/>
          <c:tx>
            <c:strRef>
              <c:f>'12'!$AU$24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chemeClr val="bg2">
                  <a:lumMod val="1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90000"/>
                </a:schemeClr>
              </a:solidFill>
              <a:ln>
                <a:solidFill>
                  <a:srgbClr val="EEECE1">
                    <a:lumMod val="10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5.3166666666666668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3166666666666668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3166666666666668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611111111111111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3166666666666668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3166666666666772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166666666666772E-2"/>
                  <c:y val="6.4853930311356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3166666666666668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3953476396602494E-2"/>
                  <c:y val="7.097077161303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3953476396602598E-2"/>
                  <c:y val="5.8737089009673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'12'!$AV$23:$BE$23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'12'!$AV$24:$BE$24</c:f>
              <c:numCache>
                <c:formatCode>General</c:formatCode>
                <c:ptCount val="10"/>
                <c:pt idx="0">
                  <c:v>1435</c:v>
                </c:pt>
                <c:pt idx="1">
                  <c:v>1407</c:v>
                </c:pt>
                <c:pt idx="2">
                  <c:v>1496</c:v>
                </c:pt>
                <c:pt idx="3">
                  <c:v>1400</c:v>
                </c:pt>
                <c:pt idx="4">
                  <c:v>1347</c:v>
                </c:pt>
                <c:pt idx="5">
                  <c:v>1306</c:v>
                </c:pt>
                <c:pt idx="6">
                  <c:v>1314</c:v>
                </c:pt>
                <c:pt idx="7">
                  <c:v>1188</c:v>
                </c:pt>
                <c:pt idx="8">
                  <c:v>1114</c:v>
                </c:pt>
                <c:pt idx="9">
                  <c:v>1195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'12'!$AU$25</c:f>
              <c:strCache>
                <c:ptCount val="1"/>
                <c:pt idx="0">
                  <c:v>Atropel.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B0F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2.5462668816040839E-17"/>
                  <c:y val="1.223368260336619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3241709922877944E-2"/>
                  <c:y val="-5.194739516480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241709922877944E-2"/>
                  <c:y val="-5.806423646648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3241709922877944E-2"/>
                  <c:y val="-5.806423646648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241709922877944E-2"/>
                  <c:y val="-6.418107776817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611122924290049E-2"/>
                  <c:y val="-5.806423646648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2611111111111113E-2"/>
                  <c:y val="-5.806423646648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2611122924290049E-2"/>
                  <c:y val="-5.806423646648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1698589624812941E-2"/>
                  <c:y val="-5.194739516480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3241709922877944E-2"/>
                  <c:y val="-5.194739516480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'12'!$AV$23:$BE$23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'12'!$AV$25:$BE$25</c:f>
              <c:numCache>
                <c:formatCode>General</c:formatCode>
                <c:ptCount val="10"/>
                <c:pt idx="0">
                  <c:v>745</c:v>
                </c:pt>
                <c:pt idx="1">
                  <c:v>721</c:v>
                </c:pt>
                <c:pt idx="2">
                  <c:v>716</c:v>
                </c:pt>
                <c:pt idx="3">
                  <c:v>656</c:v>
                </c:pt>
                <c:pt idx="4">
                  <c:v>650</c:v>
                </c:pt>
                <c:pt idx="5">
                  <c:v>613</c:v>
                </c:pt>
                <c:pt idx="6">
                  <c:v>595</c:v>
                </c:pt>
                <c:pt idx="7">
                  <c:v>532</c:v>
                </c:pt>
                <c:pt idx="8">
                  <c:v>508</c:v>
                </c:pt>
                <c:pt idx="9">
                  <c:v>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'12'!$AU$26</c:f>
              <c:strCache>
                <c:ptCount val="1"/>
                <c:pt idx="0">
                  <c:v>Colisões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rgbClr val="7030A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2.241245026318453E-2"/>
                  <c:y val="8.692118555129424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1708223972004004E-3"/>
                  <c:y val="2.421257709267021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1132764654418147E-2"/>
                  <c:y val="-5.6865431899568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60844292948876E-7"/>
                  <c:y val="2.723403817311773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6627296587926512E-2"/>
                  <c:y val="-4.3339024725043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611111111111113E-2"/>
                  <c:y val="-3.9713712561439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7611111111111108E-2"/>
                  <c:y val="-3.35968712597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0388888888888793E-2"/>
                  <c:y val="-3.35968712597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7072393873384525E-2"/>
                  <c:y val="-3.547623462661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0986814272707458E-2"/>
                  <c:y val="-2.8632115343398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3.772947499584094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2994925021329073E-3"/>
                  <c:y val="3.772947499584074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'12'!$AV$23:$BE$23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'12'!$AV$26:$BE$26</c:f>
              <c:numCache>
                <c:formatCode>General</c:formatCode>
                <c:ptCount val="10"/>
                <c:pt idx="1">
                  <c:v>385</c:v>
                </c:pt>
                <c:pt idx="2">
                  <c:v>407</c:v>
                </c:pt>
                <c:pt idx="3">
                  <c:v>396</c:v>
                </c:pt>
                <c:pt idx="4">
                  <c:v>361</c:v>
                </c:pt>
                <c:pt idx="5">
                  <c:v>377</c:v>
                </c:pt>
                <c:pt idx="6">
                  <c:v>393</c:v>
                </c:pt>
                <c:pt idx="7">
                  <c:v>332</c:v>
                </c:pt>
                <c:pt idx="8">
                  <c:v>324</c:v>
                </c:pt>
                <c:pt idx="9">
                  <c:v>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'12'!$AU$27</c:f>
              <c:strCache>
                <c:ptCount val="1"/>
                <c:pt idx="0">
                  <c:v>Choques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1.2994515126345061E-3"/>
                  <c:y val="2.700630157044148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5122484689413823E-3"/>
                  <c:y val="3.979655482158796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21981627296588E-2"/>
                  <c:y val="-2.4561285210970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7777559055118112E-2"/>
                  <c:y val="4.491447259101210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6786964129483816E-2"/>
                  <c:y val="5.142625955154402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7055555555555557E-2"/>
                  <c:y val="-3.9713712561439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5388888888888888E-2"/>
                  <c:y val="-2.7480029958073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0471260015368478E-2"/>
                  <c:y val="-2.7480029958073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8.0107188691783904E-2"/>
                  <c:y val="-2.3544059318911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8367913886808638E-2"/>
                  <c:y val="-2.3544059318911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2.694962499702920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3.23395499964350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'12'!$AV$23:$BE$23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'12'!$AV$27:$BE$27</c:f>
              <c:numCache>
                <c:formatCode>General</c:formatCode>
                <c:ptCount val="10"/>
                <c:pt idx="1">
                  <c:v>156</c:v>
                </c:pt>
                <c:pt idx="2">
                  <c:v>225</c:v>
                </c:pt>
                <c:pt idx="3">
                  <c:v>210</c:v>
                </c:pt>
                <c:pt idx="4">
                  <c:v>204</c:v>
                </c:pt>
                <c:pt idx="5">
                  <c:v>176</c:v>
                </c:pt>
                <c:pt idx="6">
                  <c:v>202</c:v>
                </c:pt>
                <c:pt idx="7">
                  <c:v>187</c:v>
                </c:pt>
                <c:pt idx="8">
                  <c:v>176</c:v>
                </c:pt>
                <c:pt idx="9">
                  <c:v>189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'12'!$AU$28</c:f>
              <c:strCache>
                <c:ptCount val="1"/>
                <c:pt idx="0">
                  <c:v>Outros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B05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0"/>
                  <c:y val="3.772947499584083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854986876640422E-2"/>
                  <c:y val="0.105014605764761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7611111111111108E-2"/>
                  <c:y val="3.3989890354415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333333333333334E-2"/>
                  <c:y val="0.1115297642126252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5027559055118117E-2"/>
                  <c:y val="3.1829248615884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277777777777776E-2"/>
                  <c:y val="2.757154175707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038888888888889E-2"/>
                  <c:y val="2.757154175707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0388888888888793E-2"/>
                  <c:y val="3.3688383058757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430791023779416E-2"/>
                  <c:y val="3.4716686694906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0155025407706349E-2"/>
                  <c:y val="4.549677661729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2994925021329073E-3"/>
                  <c:y val="3.772947499584083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2994925021329073E-3"/>
                  <c:y val="4.311939999524692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aseline="0">
                    <a:solidFill>
                      <a:srgbClr val="00B05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'12'!$AV$23:$BE$23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'12'!$AV$28:$BE$28</c:f>
              <c:numCache>
                <c:formatCode>General</c:formatCode>
                <c:ptCount val="10"/>
                <c:pt idx="1">
                  <c:v>145</c:v>
                </c:pt>
                <c:pt idx="2">
                  <c:v>148</c:v>
                </c:pt>
                <c:pt idx="3">
                  <c:v>138</c:v>
                </c:pt>
                <c:pt idx="4">
                  <c:v>132</c:v>
                </c:pt>
                <c:pt idx="5">
                  <c:v>140</c:v>
                </c:pt>
                <c:pt idx="6">
                  <c:v>124</c:v>
                </c:pt>
                <c:pt idx="7">
                  <c:v>137</c:v>
                </c:pt>
                <c:pt idx="8">
                  <c:v>106</c:v>
                </c:pt>
                <c:pt idx="9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06912"/>
        <c:axId val="141608448"/>
      </c:lineChart>
      <c:catAx>
        <c:axId val="1416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41608448"/>
        <c:crosses val="autoZero"/>
        <c:auto val="1"/>
        <c:lblAlgn val="ctr"/>
        <c:lblOffset val="100"/>
        <c:noMultiLvlLbl val="0"/>
      </c:catAx>
      <c:valAx>
        <c:axId val="141608448"/>
        <c:scaling>
          <c:orientation val="minMax"/>
          <c:max val="2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41606912"/>
        <c:crosses val="autoZero"/>
        <c:crossBetween val="between"/>
        <c:majorUnit val="500"/>
        <c:minorUnit val="10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050" b="1"/>
            </a:pPr>
            <a:endParaRPr lang="pt-BR"/>
          </a:p>
        </c:txPr>
      </c:legendEntry>
      <c:layout>
        <c:manualLayout>
          <c:xMode val="edge"/>
          <c:yMode val="edge"/>
          <c:x val="0.10342026303978891"/>
          <c:y val="0.12558693982135932"/>
          <c:w val="0.84677579380493218"/>
          <c:h val="0.10261892319511039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2351" footer="0.31496062000002351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3887900280233"/>
          <c:y val="0.10504616187437803"/>
          <c:w val="0.7468143885885562"/>
          <c:h val="0.71799531427055829"/>
        </c:manualLayout>
      </c:layout>
      <c:lineChart>
        <c:grouping val="standard"/>
        <c:varyColors val="0"/>
        <c:ser>
          <c:idx val="1"/>
          <c:order val="1"/>
          <c:tx>
            <c:strRef>
              <c:f>'14'!$T$22</c:f>
              <c:strCache>
                <c:ptCount val="1"/>
                <c:pt idx="0">
                  <c:v>frota de automóveis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rgbClr val="0033CC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1.9761478260749485E-4"/>
                  <c:y val="1.49346667129210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988950622343182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1135902636917008E-3"/>
                  <c:y val="2.656319251110504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591025006255739E-7"/>
                  <c:y val="2.019802848532278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000">
                    <a:solidFill>
                      <a:srgbClr val="0000FF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'14'!$U$20:$AD$20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'14'!$U$22:$AD$22</c:f>
              <c:numCache>
                <c:formatCode>0.00</c:formatCode>
                <c:ptCount val="10"/>
                <c:pt idx="0">
                  <c:v>4.6020000000000003</c:v>
                </c:pt>
                <c:pt idx="1">
                  <c:v>4.8090000000000002</c:v>
                </c:pt>
                <c:pt idx="2">
                  <c:v>5.0599999999999996</c:v>
                </c:pt>
                <c:pt idx="3">
                  <c:v>5.3380000000000001</c:v>
                </c:pt>
                <c:pt idx="4">
                  <c:v>5.5949999999999998</c:v>
                </c:pt>
                <c:pt idx="5">
                  <c:v>5.7681250000000004</c:v>
                </c:pt>
                <c:pt idx="6">
                  <c:v>5.9459999999999997</c:v>
                </c:pt>
                <c:pt idx="7">
                  <c:v>6.0919999999999996</c:v>
                </c:pt>
                <c:pt idx="8">
                  <c:v>6.2720000000000002</c:v>
                </c:pt>
                <c:pt idx="9" formatCode="General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2736"/>
        <c:axId val="138054272"/>
      </c:lineChart>
      <c:lineChart>
        <c:grouping val="standard"/>
        <c:varyColors val="0"/>
        <c:ser>
          <c:idx val="0"/>
          <c:order val="0"/>
          <c:tx>
            <c:strRef>
              <c:f>'14'!$T$21</c:f>
              <c:strCache>
                <c:ptCount val="1"/>
                <c:pt idx="0">
                  <c:v>nº de mortes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7030A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1.5013336314705124E-4"/>
                  <c:y val="-0.1528229264928744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384336085773538E-4"/>
                  <c:y val="-0.1775464701868836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237828283634981E-3"/>
                  <c:y val="-0.1496614868684890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01147105219362E-2"/>
                  <c:y val="5.8548518755729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0852395646251573E-2"/>
                  <c:y val="-6.9756020774191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4528258477465952E-2"/>
                  <c:y val="-7.8061168931004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139855161889786E-2"/>
                  <c:y val="-7.2537700930569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5990345843562578E-2"/>
                  <c:y val="-6.8701030838913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8890560377509671E-2"/>
                  <c:y val="-7.1948947558025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5417877451057432E-2"/>
                  <c:y val="-7.3763059029386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1581239977137135E-3"/>
                  <c:y val="-2.6818898350777626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6379950392036124E-3"/>
                  <c:y val="-2.9552412742445789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1000" b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'14'!$U$20:$AD$20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'14'!$U$21:$AD$21</c:f>
              <c:numCache>
                <c:formatCode>0.000</c:formatCode>
                <c:ptCount val="10"/>
                <c:pt idx="0">
                  <c:v>0.57999999999999996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0.36</c:v>
                </c:pt>
                <c:pt idx="5">
                  <c:v>0.31</c:v>
                </c:pt>
                <c:pt idx="6" formatCode="General">
                  <c:v>0.28999999999999998</c:v>
                </c:pt>
                <c:pt idx="7" formatCode="General">
                  <c:v>0.28999999999999998</c:v>
                </c:pt>
                <c:pt idx="8" formatCode="General">
                  <c:v>0.28999999999999998</c:v>
                </c:pt>
                <c:pt idx="9" formatCode="0.00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560"/>
        <c:axId val="138064640"/>
      </c:lineChart>
      <c:catAx>
        <c:axId val="138052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baseline="0"/>
            </a:pPr>
            <a:endParaRPr lang="pt-BR"/>
          </a:p>
        </c:txPr>
        <c:crossAx val="138054272"/>
        <c:crosses val="autoZero"/>
        <c:auto val="1"/>
        <c:lblAlgn val="ctr"/>
        <c:lblOffset val="60"/>
        <c:tickLblSkip val="1"/>
        <c:noMultiLvlLbl val="0"/>
      </c:catAx>
      <c:valAx>
        <c:axId val="138054272"/>
        <c:scaling>
          <c:orientation val="minMax"/>
          <c:max val="8"/>
          <c:min val="3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>
                    <a:solidFill>
                      <a:srgbClr val="0033CC"/>
                    </a:solidFill>
                  </a:defRPr>
                </a:pPr>
                <a:r>
                  <a:rPr lang="en-US" sz="1100" b="1">
                    <a:solidFill>
                      <a:srgbClr val="0033CC"/>
                    </a:solidFill>
                  </a:rPr>
                  <a:t>Automóveis x 1.000.000</a:t>
                </a:r>
              </a:p>
            </c:rich>
          </c:tx>
          <c:layout>
            <c:manualLayout>
              <c:xMode val="edge"/>
              <c:yMode val="edge"/>
              <c:x val="0.94444351409027127"/>
              <c:y val="0.11158200813133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 b="1">
                <a:solidFill>
                  <a:srgbClr val="7030A0"/>
                </a:solidFill>
              </a:defRPr>
            </a:pPr>
            <a:endParaRPr lang="pt-BR"/>
          </a:p>
        </c:txPr>
        <c:crossAx val="138052736"/>
        <c:crosses val="autoZero"/>
        <c:crossBetween val="between"/>
        <c:majorUnit val="1"/>
      </c:valAx>
      <c:valAx>
        <c:axId val="138064640"/>
        <c:scaling>
          <c:orientation val="minMax"/>
          <c:max val="0.70000000000000007"/>
          <c:min val="0.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7030A0"/>
                    </a:solidFill>
                  </a:defRPr>
                </a:pPr>
                <a:r>
                  <a:rPr lang="pt-BR" sz="1100" b="1" baseline="0">
                    <a:solidFill>
                      <a:srgbClr val="7030A0"/>
                    </a:solidFill>
                  </a:rPr>
                  <a:t>Mortes de ocupantes</a:t>
                </a:r>
              </a:p>
            </c:rich>
          </c:tx>
          <c:layout>
            <c:manualLayout>
              <c:xMode val="edge"/>
              <c:yMode val="edge"/>
              <c:x val="1.0453860258455761E-2"/>
              <c:y val="0.1048849776130924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000" b="1" baseline="0">
                <a:solidFill>
                  <a:srgbClr val="0033CC"/>
                </a:solidFill>
              </a:defRPr>
            </a:pPr>
            <a:endParaRPr lang="pt-BR"/>
          </a:p>
        </c:txPr>
        <c:crossAx val="138066560"/>
        <c:crosses val="max"/>
        <c:crossBetween val="between"/>
        <c:majorUnit val="0.1"/>
      </c:valAx>
      <c:catAx>
        <c:axId val="13806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8064640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t"/>
      <c:legendEntry>
        <c:idx val="1"/>
        <c:txPr>
          <a:bodyPr/>
          <a:lstStyle/>
          <a:p>
            <a:pPr>
              <a:defRPr sz="1100" b="0" baseline="0"/>
            </a:pPr>
            <a:endParaRPr lang="pt-BR"/>
          </a:p>
        </c:txPr>
      </c:legendEntry>
      <c:layout>
        <c:manualLayout>
          <c:xMode val="edge"/>
          <c:yMode val="edge"/>
          <c:x val="0.14558242218023892"/>
          <c:y val="0.11892221753816994"/>
          <c:w val="0.6977974909807888"/>
          <c:h val="9.2606519174288124E-2"/>
        </c:manualLayout>
      </c:layout>
      <c:overlay val="0"/>
      <c:txPr>
        <a:bodyPr/>
        <a:lstStyle/>
        <a:p>
          <a:pPr>
            <a:defRPr sz="1100" b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212858152293577"/>
          <c:y val="0.10553180072773613"/>
          <c:w val="0.80533008894721492"/>
          <c:h val="0.74843757111476816"/>
        </c:manualLayout>
      </c:layout>
      <c:lineChart>
        <c:grouping val="standard"/>
        <c:varyColors val="0"/>
        <c:ser>
          <c:idx val="0"/>
          <c:order val="0"/>
          <c:tx>
            <c:strRef>
              <c:f>'14'!$T$4</c:f>
              <c:strCache>
                <c:ptCount val="1"/>
                <c:pt idx="0">
                  <c:v>pedestres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2"/>
              <c:layout>
                <c:manualLayout>
                  <c:x val="-4.0167869641294839E-2"/>
                  <c:y val="6.0220524650324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016786964129488E-2"/>
                  <c:y val="-6.1468072313688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0167869641294839E-2"/>
                  <c:y val="-6.1468072313688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48268445610965E-2"/>
                  <c:y val="-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167869641294839E-2"/>
                  <c:y val="-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0167869641294839E-2"/>
                  <c:y val="-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0167869641294839E-2"/>
                  <c:y val="-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0167869641294839E-2"/>
                  <c:y val="-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baseline="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'14'!$U$3:$AD$3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'14'!$U$4:$AD$4</c:f>
              <c:numCache>
                <c:formatCode>0.00</c:formatCode>
                <c:ptCount val="10"/>
                <c:pt idx="0">
                  <c:v>1.4</c:v>
                </c:pt>
                <c:pt idx="1">
                  <c:v>1.31</c:v>
                </c:pt>
                <c:pt idx="2">
                  <c:v>1.23</c:v>
                </c:pt>
                <c:pt idx="3">
                  <c:v>1.05</c:v>
                </c:pt>
                <c:pt idx="4">
                  <c:v>1</c:v>
                </c:pt>
                <c:pt idx="5">
                  <c:v>0.91276599999999997</c:v>
                </c:pt>
                <c:pt idx="6">
                  <c:v>0.85852746999999996</c:v>
                </c:pt>
                <c:pt idx="7">
                  <c:v>0.73</c:v>
                </c:pt>
                <c:pt idx="8">
                  <c:v>0.68</c:v>
                </c:pt>
                <c:pt idx="9">
                  <c:v>0.70362000000000002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'14'!$T$5</c:f>
              <c:strCache>
                <c:ptCount val="1"/>
                <c:pt idx="0">
                  <c:v>todos usuários</c:v>
                </c:pt>
              </c:strCache>
            </c:strRef>
          </c:tx>
          <c:spPr>
            <a:ln>
              <a:solidFill>
                <a:srgbClr val="EEECE1">
                  <a:lumMod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EEECE1">
                  <a:lumMod val="90000"/>
                </a:srgbClr>
              </a:solidFill>
              <a:ln w="15875">
                <a:solidFill>
                  <a:srgbClr val="EEECE1">
                    <a:lumMod val="25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5.1840368912219305E-2"/>
                  <c:y val="6.0220045561360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433143773694955E-2"/>
                  <c:y val="-4.3214782769086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79514800233305E-2"/>
                  <c:y val="-4.3214782769086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0266294838145235E-2"/>
                  <c:y val="-6.1468072313688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'14'!$U$3:$AD$3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'14'!$U$5:$AD$5</c:f>
              <c:numCache>
                <c:formatCode>0.00</c:formatCode>
                <c:ptCount val="10"/>
                <c:pt idx="0">
                  <c:v>2.83</c:v>
                </c:pt>
                <c:pt idx="1">
                  <c:v>2.65</c:v>
                </c:pt>
                <c:pt idx="2">
                  <c:v>2.63</c:v>
                </c:pt>
                <c:pt idx="3">
                  <c:v>2.2999999999999998</c:v>
                </c:pt>
                <c:pt idx="4">
                  <c:v>2.0699999999999998</c:v>
                </c:pt>
                <c:pt idx="5">
                  <c:v>1.97</c:v>
                </c:pt>
                <c:pt idx="6">
                  <c:v>1.8993</c:v>
                </c:pt>
                <c:pt idx="7">
                  <c:v>1.67</c:v>
                </c:pt>
                <c:pt idx="8">
                  <c:v>1.52</c:v>
                </c:pt>
                <c:pt idx="9">
                  <c:v>1.5834999999999999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7872"/>
        <c:axId val="141431552"/>
      </c:lineChart>
      <c:lineChart>
        <c:grouping val="standard"/>
        <c:varyColors val="0"/>
        <c:ser>
          <c:idx val="4"/>
          <c:order val="2"/>
          <c:tx>
            <c:strRef>
              <c:f>'14'!$T$6</c:f>
              <c:strCache>
                <c:ptCount val="1"/>
                <c:pt idx="0">
                  <c:v>frota total</c:v>
                </c:pt>
              </c:strCache>
            </c:strRef>
          </c:tx>
          <c:spPr>
            <a:ln w="19050">
              <a:solidFill>
                <a:srgbClr val="F79646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rgbClr val="F79646">
                  <a:lumMod val="20000"/>
                  <a:lumOff val="80000"/>
                </a:srgbClr>
              </a:solidFill>
              <a:ln>
                <a:solidFill>
                  <a:srgbClr val="F79646">
                    <a:lumMod val="75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2"/>
              <c:layout>
                <c:manualLayout>
                  <c:x val="-4.0167869641294839E-2"/>
                  <c:y val="-6.6304954498525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482684456109698E-2"/>
                  <c:y val="-6.6304954498525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85305482648002E-2"/>
                  <c:y val="4.9299212617286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797499270924468E-2"/>
                  <c:y val="6.755250216188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0167869641294839E-2"/>
                  <c:y val="-6.6304954498525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4797499270924468E-2"/>
                  <c:y val="-6.6304954498525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0167869641294839E-2"/>
                  <c:y val="-7.2389384346726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'14'!$U$3:$AA$3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'14'!$U$6:$AD$6</c:f>
              <c:numCache>
                <c:formatCode>General</c:formatCode>
                <c:ptCount val="10"/>
                <c:pt idx="0">
                  <c:v>5.33</c:v>
                </c:pt>
                <c:pt idx="1">
                  <c:v>5.61</c:v>
                </c:pt>
                <c:pt idx="2">
                  <c:v>5.96</c:v>
                </c:pt>
                <c:pt idx="3">
                  <c:v>6.35</c:v>
                </c:pt>
                <c:pt idx="4">
                  <c:v>6.67</c:v>
                </c:pt>
                <c:pt idx="5" formatCode="0.00">
                  <c:v>6.9</c:v>
                </c:pt>
                <c:pt idx="6" formatCode="0.00">
                  <c:v>7.1867239999999999</c:v>
                </c:pt>
                <c:pt idx="7" formatCode="0.00">
                  <c:v>7.36</c:v>
                </c:pt>
                <c:pt idx="8" formatCode="0.00">
                  <c:v>7.58</c:v>
                </c:pt>
                <c:pt idx="9" formatCode="0.00">
                  <c:v>7.8877889999999997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47168"/>
        <c:axId val="141433088"/>
      </c:lineChart>
      <c:catAx>
        <c:axId val="1410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 baseline="0"/>
            </a:pPr>
            <a:endParaRPr lang="pt-BR"/>
          </a:p>
        </c:txPr>
        <c:crossAx val="141431552"/>
        <c:crosses val="autoZero"/>
        <c:auto val="1"/>
        <c:lblAlgn val="ctr"/>
        <c:lblOffset val="0"/>
        <c:noMultiLvlLbl val="0"/>
      </c:catAx>
      <c:valAx>
        <c:axId val="141431552"/>
        <c:scaling>
          <c:orientation val="minMax"/>
          <c:max val="3"/>
          <c:min val="0.60000000000000064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000" b="1" baseline="0"/>
            </a:pPr>
            <a:endParaRPr lang="pt-BR"/>
          </a:p>
        </c:txPr>
        <c:crossAx val="141007872"/>
        <c:crosses val="autoZero"/>
        <c:crossBetween val="between"/>
        <c:majorUnit val="0.8"/>
      </c:valAx>
      <c:valAx>
        <c:axId val="141433088"/>
        <c:scaling>
          <c:orientation val="minMax"/>
          <c:max val="10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pt-BR"/>
          </a:p>
        </c:txPr>
        <c:crossAx val="141447168"/>
        <c:crosses val="max"/>
        <c:crossBetween val="between"/>
        <c:majorUnit val="2"/>
      </c:valAx>
      <c:catAx>
        <c:axId val="14144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433088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baseline="0"/>
            </a:pPr>
            <a:endParaRPr lang="pt-BR"/>
          </a:p>
        </c:txPr>
      </c:legendEntry>
      <c:layout>
        <c:manualLayout>
          <c:xMode val="edge"/>
          <c:yMode val="edge"/>
          <c:x val="0.10255330655200411"/>
          <c:y val="0.76693818222235866"/>
          <c:w val="0.59129818267114054"/>
          <c:h val="9.6460694453238183E-2"/>
        </c:manualLayout>
      </c:layout>
      <c:overlay val="0"/>
      <c:txPr>
        <a:bodyPr/>
        <a:lstStyle/>
        <a:p>
          <a:pPr>
            <a:defRPr sz="1100" b="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6350">
      <a:noFill/>
    </a:ln>
    <a:effectLst/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/>
  </c:printSettings>
  <c:userShapes r:id="rId2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5792557239151269E-2"/>
          <c:y val="7.9365622209440712E-2"/>
          <c:w val="0.80935587583250079"/>
          <c:h val="0.80153274572898692"/>
        </c:manualLayout>
      </c:layout>
      <c:lineChart>
        <c:grouping val="standard"/>
        <c:varyColors val="0"/>
        <c:ser>
          <c:idx val="0"/>
          <c:order val="0"/>
          <c:tx>
            <c:strRef>
              <c:f>'14'!$T$11</c:f>
              <c:strCache>
                <c:ptCount val="1"/>
                <c:pt idx="0">
                  <c:v>pedestres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3.6782840669506475E-2"/>
                  <c:y val="-3.4033807700642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979777118024179E-2"/>
                  <c:y val="-3.862096366394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979561980981887E-2"/>
                  <c:y val="-3.4369356353391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653709888181852E-2"/>
                  <c:y val="-4.2943825231751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979629885691104E-2"/>
                  <c:y val="-4.2943825231751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653709888181852E-2"/>
                  <c:y val="-4.7531008133535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360572542605999E-2"/>
                  <c:y val="-4.8708634951231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0360572542605999E-2"/>
                  <c:y val="-4.4321465521857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0098261911918724E-2"/>
                  <c:y val="-4.4321465521857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0098261911918724E-2"/>
                  <c:y val="-4.8708634951231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'14'!$U$10:$AD$10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'14'!$U$11:$AD$11</c:f>
              <c:numCache>
                <c:formatCode>0.00</c:formatCode>
                <c:ptCount val="10"/>
                <c:pt idx="0">
                  <c:v>6.95</c:v>
                </c:pt>
                <c:pt idx="1">
                  <c:v>6.77</c:v>
                </c:pt>
                <c:pt idx="2">
                  <c:v>6.73</c:v>
                </c:pt>
                <c:pt idx="3">
                  <c:v>6.07</c:v>
                </c:pt>
                <c:pt idx="4">
                  <c:v>6.07</c:v>
                </c:pt>
                <c:pt idx="5">
                  <c:v>5.5633910000000002</c:v>
                </c:pt>
                <c:pt idx="6">
                  <c:v>5.42</c:v>
                </c:pt>
                <c:pt idx="7" formatCode="General">
                  <c:v>4.7300000000000004</c:v>
                </c:pt>
                <c:pt idx="8">
                  <c:v>4.3342999999999998</c:v>
                </c:pt>
                <c:pt idx="9">
                  <c:v>4.6509900000000002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'14'!$T$12</c:f>
              <c:strCache>
                <c:ptCount val="1"/>
                <c:pt idx="0">
                  <c:v>motor./passag.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ysClr val="window" lastClr="FFFFFF"/>
              </a:solidFill>
              <a:ln>
                <a:solidFill>
                  <a:srgbClr val="7030A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4.4979561980981887E-2"/>
                  <c:y val="2.926894459293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7766877500968112E-2"/>
                  <c:y val="1.8692479953767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2283996954742085E-3"/>
                  <c:y val="2.243159311321379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324555742007637E-3"/>
                  <c:y val="1.776038486718698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027408459188655E-7"/>
                  <c:y val="1.88871631871704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7712017555182652E-2"/>
                  <c:y val="-3.454923065809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7712017555182652E-2"/>
                  <c:y val="-3.1682799971104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0360572542605999E-2"/>
                  <c:y val="-3.3830257996652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1652279034426242E-2"/>
                  <c:y val="-3.5727104243636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233441364909703E-2"/>
                  <c:y val="-3.6548230364394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9.9120250566703981E-17"/>
                  <c:y val="3.50444952518359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3.314745972738537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228410008072002E-3"/>
                  <c:y val="1.56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"/>
                  <c:y val="1.56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aseline="0">
                    <a:solidFill>
                      <a:srgbClr val="7030A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'14'!$U$10:$AD$10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'14'!$U$12:$AD$12</c:f>
              <c:numCache>
                <c:formatCode>0.00</c:formatCode>
                <c:ptCount val="10"/>
                <c:pt idx="0">
                  <c:v>2.96</c:v>
                </c:pt>
                <c:pt idx="1">
                  <c:v>2.67</c:v>
                </c:pt>
                <c:pt idx="2">
                  <c:v>2.57</c:v>
                </c:pt>
                <c:pt idx="3">
                  <c:v>2.23</c:v>
                </c:pt>
                <c:pt idx="4">
                  <c:v>2.0099999999999998</c:v>
                </c:pt>
                <c:pt idx="5">
                  <c:v>1.7662</c:v>
                </c:pt>
                <c:pt idx="6">
                  <c:v>1.64</c:v>
                </c:pt>
                <c:pt idx="7" formatCode="General">
                  <c:v>1.76</c:v>
                </c:pt>
                <c:pt idx="8">
                  <c:v>1.6865000000000001</c:v>
                </c:pt>
                <c:pt idx="9">
                  <c:v>1.7346999999999999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'14'!$T$13</c:f>
              <c:strCache>
                <c:ptCount val="1"/>
                <c:pt idx="0">
                  <c:v>motociclistas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4.7296157652424592E-2"/>
                  <c:y val="-3.3888607960702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979561980981887E-2"/>
                  <c:y val="-4.6438633244238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4697727223309203E-3"/>
                  <c:y val="2.08333333333334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0180992063111E-16"/>
                  <c:y val="3.397011982963448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9560125283346727E-17"/>
                  <c:y val="2.462801038642701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247536680865713E-2"/>
                  <c:y val="3.7699920537455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979777118024179E-2"/>
                  <c:y val="3.4560427652965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8650556303180404E-2"/>
                  <c:y val="1.717386836073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782790300593676E-2"/>
                  <c:y val="-2.40807239175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9746233754324108E-2"/>
                  <c:y val="2.8565309234991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9.9120250566703981E-17"/>
                  <c:y val="2.462801038642705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aseline="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'14'!$U$10:$AD$10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'14'!$U$13:$AD$13</c:f>
              <c:numCache>
                <c:formatCode>0.00</c:formatCode>
                <c:ptCount val="10"/>
                <c:pt idx="0">
                  <c:v>3.2</c:v>
                </c:pt>
                <c:pt idx="1">
                  <c:v>3.5</c:v>
                </c:pt>
                <c:pt idx="2">
                  <c:v>4.26</c:v>
                </c:pt>
                <c:pt idx="3">
                  <c:v>4.33</c:v>
                </c:pt>
                <c:pt idx="4">
                  <c:v>3.87</c:v>
                </c:pt>
                <c:pt idx="5">
                  <c:v>4.22</c:v>
                </c:pt>
                <c:pt idx="6">
                  <c:v>4.5</c:v>
                </c:pt>
                <c:pt idx="7" formatCode="General">
                  <c:v>3.84</c:v>
                </c:pt>
                <c:pt idx="8">
                  <c:v>3.3982960200000001</c:v>
                </c:pt>
                <c:pt idx="9">
                  <c:v>3.6872695659999999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'14'!$T$14</c:f>
              <c:strCache>
                <c:ptCount val="1"/>
                <c:pt idx="0">
                  <c:v>ciclistas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9BBB59">
                  <a:lumMod val="20000"/>
                  <a:lumOff val="80000"/>
                </a:srgbClr>
              </a:solidFill>
              <a:ln>
                <a:solidFill>
                  <a:srgbClr val="008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1.2390031320836135E-17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033107894249152E-3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9560125283346727E-17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3206296156933753E-2"/>
                  <c:y val="-3.1084995362381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2.4628010386427056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9.9120250566703981E-17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3.0785012983036812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aseline="0">
                    <a:solidFill>
                      <a:srgbClr val="008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'14'!$U$10:$AD$10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'14'!$U$14:$AD$14</c:f>
              <c:numCache>
                <c:formatCode>0.00</c:formatCode>
                <c:ptCount val="10"/>
                <c:pt idx="0">
                  <c:v>0.86</c:v>
                </c:pt>
                <c:pt idx="1">
                  <c:v>0.77</c:v>
                </c:pt>
                <c:pt idx="2">
                  <c:v>0.76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0.43270819999999999</c:v>
                </c:pt>
                <c:pt idx="6">
                  <c:v>0.42544100000000001</c:v>
                </c:pt>
                <c:pt idx="7" formatCode="General">
                  <c:v>0.46</c:v>
                </c:pt>
                <c:pt idx="8">
                  <c:v>0.29513699999999998</c:v>
                </c:pt>
                <c:pt idx="9">
                  <c:v>0.39386700000000002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'14'!$T$15</c:f>
              <c:strCache>
                <c:ptCount val="1"/>
                <c:pt idx="0">
                  <c:v>todos usuários</c:v>
                </c:pt>
              </c:strCache>
            </c:strRef>
          </c:tx>
          <c:spPr>
            <a:ln w="28575">
              <a:solidFill>
                <a:srgbClr val="EEECE1">
                  <a:lumMod val="10000"/>
                </a:srgbClr>
              </a:solidFill>
            </a:ln>
          </c:spPr>
          <c:marker>
            <c:symbol val="circle"/>
            <c:size val="5"/>
            <c:spPr>
              <a:solidFill>
                <a:srgbClr val="EEECE1">
                  <a:lumMod val="90000"/>
                </a:srgbClr>
              </a:solidFill>
              <a:ln w="15875">
                <a:solidFill>
                  <a:srgbClr val="EEECE1">
                    <a:lumMod val="10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4"/>
              <c:layout>
                <c:manualLayout>
                  <c:x val="-4.6054312250314963E-2"/>
                  <c:y val="4.780909249500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374350882581346E-2"/>
                  <c:y val="-3.554712666310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6054312250315046E-2"/>
                  <c:y val="-3.554712666310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9121901976810453E-2"/>
                  <c:y val="-3.9934296092482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5574909696713418E-2"/>
                  <c:y val="-4.4321465521857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6054312250314963E-2"/>
                  <c:y val="-3.9934296092482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'14'!$U$10:$AD$10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'14'!$U$15:$AD$15</c:f>
              <c:numCache>
                <c:formatCode>General</c:formatCode>
                <c:ptCount val="10"/>
                <c:pt idx="0">
                  <c:v>14.02</c:v>
                </c:pt>
                <c:pt idx="1">
                  <c:v>13.71</c:v>
                </c:pt>
                <c:pt idx="2">
                  <c:v>14.33</c:v>
                </c:pt>
                <c:pt idx="3">
                  <c:v>13.26</c:v>
                </c:pt>
                <c:pt idx="4">
                  <c:v>12.49</c:v>
                </c:pt>
                <c:pt idx="5" formatCode="0.00">
                  <c:v>11.9834</c:v>
                </c:pt>
                <c:pt idx="6" formatCode="0.00">
                  <c:v>12</c:v>
                </c:pt>
                <c:pt idx="7">
                  <c:v>10.79</c:v>
                </c:pt>
                <c:pt idx="8" formatCode="0.00">
                  <c:v>9.7141999999999999</c:v>
                </c:pt>
                <c:pt idx="9" formatCode="0.00">
                  <c:v>10.466799999999999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4176"/>
        <c:axId val="141715328"/>
      </c:lineChart>
      <c:lineChart>
        <c:grouping val="standard"/>
        <c:varyColors val="0"/>
        <c:ser>
          <c:idx val="7"/>
          <c:order val="5"/>
          <c:tx>
            <c:strRef>
              <c:f>'14'!$T$16</c:f>
              <c:strCache>
                <c:ptCount val="1"/>
                <c:pt idx="0">
                  <c:v>população</c:v>
                </c:pt>
              </c:strCache>
            </c:strRef>
          </c:tx>
          <c:spPr>
            <a:ln w="19050">
              <a:solidFill>
                <a:srgbClr val="F79646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rgbClr val="F79646">
                  <a:lumMod val="20000"/>
                  <a:lumOff val="80000"/>
                </a:srgbClr>
              </a:solidFill>
              <a:ln>
                <a:solidFill>
                  <a:srgbClr val="F79646">
                    <a:lumMod val="75000"/>
                  </a:srgb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5.1209070177703195E-2"/>
                  <c:y val="4.3543668279997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09070177703195E-2"/>
                  <c:y val="4.8130824243299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09070177703195E-2"/>
                  <c:y val="4.3543668279997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209041464183272E-2"/>
                  <c:y val="3.4769181343821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8898238039681768E-2"/>
                  <c:y val="-3.5425529526168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1209041464183272E-2"/>
                  <c:y val="-3.9812698955542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1209041464183272E-2"/>
                  <c:y val="-4.4199868384917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6226439812486489E-2"/>
                  <c:y val="-4.7809092495003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5956239569542812E-2"/>
                  <c:y val="-3.4647584206880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5956239569542812E-2"/>
                  <c:y val="-3.903475363625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'14'!$U$10:$AA$10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'14'!$U$16:$AD$16</c:f>
              <c:numCache>
                <c:formatCode>General</c:formatCode>
                <c:ptCount val="10"/>
                <c:pt idx="0">
                  <c:v>10.77</c:v>
                </c:pt>
                <c:pt idx="1">
                  <c:v>10.84</c:v>
                </c:pt>
                <c:pt idx="2">
                  <c:v>10.93</c:v>
                </c:pt>
                <c:pt idx="3">
                  <c:v>11.03</c:v>
                </c:pt>
                <c:pt idx="4">
                  <c:v>11.06</c:v>
                </c:pt>
                <c:pt idx="5" formatCode="0.00">
                  <c:v>11.32</c:v>
                </c:pt>
                <c:pt idx="6" formatCode="0.00">
                  <c:v>11.37</c:v>
                </c:pt>
                <c:pt idx="7">
                  <c:v>11.41</c:v>
                </c:pt>
                <c:pt idx="8" formatCode="0.00">
                  <c:v>11.858884</c:v>
                </c:pt>
                <c:pt idx="9" formatCode="0.00">
                  <c:v>11.932949000000001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39136"/>
        <c:axId val="141716864"/>
      </c:lineChart>
      <c:catAx>
        <c:axId val="1417141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/>
          <a:lstStyle/>
          <a:p>
            <a:pPr>
              <a:defRPr sz="1000" b="1" baseline="0"/>
            </a:pPr>
            <a:endParaRPr lang="pt-BR"/>
          </a:p>
        </c:txPr>
        <c:crossAx val="141715328"/>
        <c:crosses val="autoZero"/>
        <c:auto val="1"/>
        <c:lblAlgn val="ctr"/>
        <c:lblOffset val="100"/>
        <c:noMultiLvlLbl val="0"/>
      </c:catAx>
      <c:valAx>
        <c:axId val="141715328"/>
        <c:scaling>
          <c:orientation val="minMax"/>
          <c:max val="18"/>
          <c:min val="0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pt-BR"/>
          </a:p>
        </c:txPr>
        <c:crossAx val="141714176"/>
        <c:crosses val="autoZero"/>
        <c:crossBetween val="between"/>
        <c:majorUnit val="6"/>
        <c:minorUnit val="0.5"/>
      </c:valAx>
      <c:valAx>
        <c:axId val="14171686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pt-BR"/>
          </a:p>
        </c:txPr>
        <c:crossAx val="141739136"/>
        <c:crosses val="max"/>
        <c:crossBetween val="between"/>
        <c:majorUnit val="5"/>
      </c:valAx>
      <c:catAx>
        <c:axId val="14173913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41716864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t"/>
      <c:layout>
        <c:manualLayout>
          <c:xMode val="edge"/>
          <c:yMode val="edge"/>
          <c:x val="8.3538091138087064E-2"/>
          <c:y val="0.40684709332752983"/>
          <c:w val="0.67283808873630713"/>
          <c:h val="0.12686415838027087"/>
        </c:manualLayout>
      </c:layout>
      <c:overlay val="0"/>
      <c:txPr>
        <a:bodyPr/>
        <a:lstStyle/>
        <a:p>
          <a:pPr>
            <a:defRPr sz="1100" b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>
      <c:oddHeader>&amp;R
&amp;"-,Itálico"&amp;9&amp;KFF0000Acidentes de trânsito  fatais em São Paulo - 2009&amp;"-,Regular"&amp;11&amp;K01+000  </c:oddHeader>
    </c:headerFooter>
    <c:pageMargins b="0.78740157499999996" l="0.511811024" r="0.511811024" t="0.78740157499999996" header="0.31496062000003588" footer="0.31496062000003588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93475815523062E-2"/>
          <c:y val="0.15815435402612174"/>
          <c:w val="0.43353668989721256"/>
          <c:h val="0.64459499824099864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2721559805024371"/>
                  <c:y val="0.12948586291871372"/>
                </c:manualLayout>
              </c:layout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759955005624296"/>
                  <c:y val="-0.138607757238066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8282423754681622E-2"/>
                  <c:y val="-7.877228344923617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5973587655032343E-2"/>
                  <c:y val="0.13445894667902761"/>
                </c:manualLayout>
              </c:layout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'1a'!$V$8:$V$11</c:f>
              <c:strCache>
                <c:ptCount val="4"/>
                <c:pt idx="0">
                  <c:v>frontal:         67     </c:v>
                </c:pt>
                <c:pt idx="1">
                  <c:v>traseira:        48</c:v>
                </c:pt>
                <c:pt idx="2">
                  <c:v>lateral:          78</c:v>
                </c:pt>
                <c:pt idx="3">
                  <c:v>transversal:  22</c:v>
                </c:pt>
              </c:strCache>
            </c:strRef>
          </c:cat>
          <c:val>
            <c:numRef>
              <c:f>'1a'!$W$8:$W$11</c:f>
              <c:numCache>
                <c:formatCode>0.0%</c:formatCode>
                <c:ptCount val="4"/>
                <c:pt idx="0">
                  <c:v>0.3116279069767442</c:v>
                </c:pt>
                <c:pt idx="1">
                  <c:v>0.22325581395348837</c:v>
                </c:pt>
                <c:pt idx="2">
                  <c:v>0.36279069767441863</c:v>
                </c:pt>
                <c:pt idx="3">
                  <c:v>0.10232558139534884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773062532143858"/>
          <c:y val="0.1596567166505326"/>
          <c:w val="0.41503533455874603"/>
          <c:h val="0.53602284514930221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66057725527943"/>
          <c:y val="0.11433165325474985"/>
          <c:w val="0.76000563708750135"/>
          <c:h val="0.72478903311521026"/>
        </c:manualLayout>
      </c:layout>
      <c:lineChart>
        <c:grouping val="standard"/>
        <c:varyColors val="0"/>
        <c:ser>
          <c:idx val="0"/>
          <c:order val="1"/>
          <c:tx>
            <c:strRef>
              <c:f>'14'!$T$29</c:f>
              <c:strCache>
                <c:ptCount val="1"/>
                <c:pt idx="0">
                  <c:v>nº de mortes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2.8301868768234044E-3"/>
                  <c:y val="2.324176502302747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433898579314823E-2"/>
                  <c:y val="-5.4144295345808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4837312018762671E-2"/>
                  <c:y val="-5.1707105992022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35085742728788E-2"/>
                  <c:y val="-5.7668545118070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233199714435656E-2"/>
                  <c:y val="-7.2558513456724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5413497629872591E-2"/>
                  <c:y val="-6.9203402615911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6957255779238464E-2"/>
                  <c:y val="6.9504616083337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6151464006758319E-2"/>
                  <c:y val="-7.3744052078085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6777167837581806E-2"/>
                  <c:y val="-7.3767543596342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0233457350975938E-2"/>
                  <c:y val="-6.0484395106455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9.9321644663441041E-17"/>
                  <c:y val="0.1575547994420534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4127210451932811E-3"/>
                  <c:y val="5.953222005627845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9.9276838540120349E-17"/>
                  <c:y val="0.1150326797385622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'14'!$U$27:$AD$27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'14'!$U$29:$AD$29</c:f>
              <c:numCache>
                <c:formatCode>0.00</c:formatCode>
                <c:ptCount val="10"/>
                <c:pt idx="0">
                  <c:v>7.03</c:v>
                </c:pt>
                <c:pt idx="1">
                  <c:v>6.78</c:v>
                </c:pt>
                <c:pt idx="2">
                  <c:v>7.19</c:v>
                </c:pt>
                <c:pt idx="3">
                  <c:v>6.35</c:v>
                </c:pt>
                <c:pt idx="4">
                  <c:v>5.27</c:v>
                </c:pt>
                <c:pt idx="5">
                  <c:v>5.49</c:v>
                </c:pt>
                <c:pt idx="6">
                  <c:v>5.51</c:v>
                </c:pt>
                <c:pt idx="7">
                  <c:v>4.55</c:v>
                </c:pt>
                <c:pt idx="8">
                  <c:v>4.0497953999999998</c:v>
                </c:pt>
                <c:pt idx="9">
                  <c:v>4.2281469669999998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0576"/>
        <c:axId val="141802112"/>
      </c:lineChart>
      <c:lineChart>
        <c:grouping val="standard"/>
        <c:varyColors val="0"/>
        <c:ser>
          <c:idx val="4"/>
          <c:order val="0"/>
          <c:tx>
            <c:strRef>
              <c:f>'14'!$T$28</c:f>
              <c:strCache>
                <c:ptCount val="1"/>
                <c:pt idx="0">
                  <c:v>frota de motos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 w="15875">
                <a:solidFill>
                  <a:srgbClr val="0070C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0"/>
              <c:layout>
                <c:manualLayout>
                  <c:x val="-8.7036950157335479E-6"/>
                  <c:y val="1.6251347241882961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8149023392347924E-3"/>
                  <c:y val="1.796322510594306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605454114030417E-2"/>
                  <c:y val="-6.2616902930436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8019109932738824E-2"/>
                  <c:y val="-2.6763625733131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0276062705642268E-2"/>
                  <c:y val="5.711205715225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5562249239134885E-2"/>
                  <c:y val="6.2211282715201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1561831352666551E-2"/>
                  <c:y val="-6.4991112375592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8413159868368342E-2"/>
                  <c:y val="-7.128475113346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414737634541022E-2"/>
                  <c:y val="-6.8520060451506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4651313418200532E-2"/>
                  <c:y val="-8.646705836598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076009438216143E-3"/>
                  <c:y val="1.845205740587621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6938147883031846E-3"/>
                  <c:y val="0.1411203199261563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9.9276838540119831E-17"/>
                  <c:y val="0.1150326797385622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'14'!$U$27:$AD$27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'14'!$U$28:$AD$28</c:f>
              <c:numCache>
                <c:formatCode>0</c:formatCode>
                <c:ptCount val="10"/>
                <c:pt idx="0">
                  <c:v>491</c:v>
                </c:pt>
                <c:pt idx="1">
                  <c:v>560</c:v>
                </c:pt>
                <c:pt idx="2">
                  <c:v>648</c:v>
                </c:pt>
                <c:pt idx="3">
                  <c:v>752</c:v>
                </c:pt>
                <c:pt idx="4">
                  <c:v>812</c:v>
                </c:pt>
                <c:pt idx="5">
                  <c:v>871</c:v>
                </c:pt>
                <c:pt idx="6">
                  <c:v>928.87300000000005</c:v>
                </c:pt>
                <c:pt idx="7" formatCode="General">
                  <c:v>962</c:v>
                </c:pt>
                <c:pt idx="8" formatCode="General">
                  <c:v>995</c:v>
                </c:pt>
                <c:pt idx="9" formatCode="General">
                  <c:v>1041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'14'!$T$30</c:f>
              <c:strCache>
                <c:ptCount val="1"/>
              </c:strCache>
            </c:strRef>
          </c:tx>
          <c:cat>
            <c:strRef>
              <c:f>'14'!$U$27:$AD$27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'14'!$U$30:$AD$30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8976"/>
        <c:axId val="141837056"/>
      </c:lineChart>
      <c:catAx>
        <c:axId val="1418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 baseline="0"/>
            </a:pPr>
            <a:endParaRPr lang="pt-BR"/>
          </a:p>
        </c:txPr>
        <c:crossAx val="141802112"/>
        <c:crosses val="autoZero"/>
        <c:auto val="1"/>
        <c:lblAlgn val="ctr"/>
        <c:lblOffset val="100"/>
        <c:tickLblSkip val="1"/>
        <c:noMultiLvlLbl val="0"/>
      </c:catAx>
      <c:valAx>
        <c:axId val="141802112"/>
        <c:scaling>
          <c:orientation val="minMax"/>
          <c:max val="8"/>
          <c:min val="2"/>
        </c:scaling>
        <c:delete val="0"/>
        <c:axPos val="l"/>
        <c:majorGridlines>
          <c:spPr>
            <a:ln>
              <a:solidFill>
                <a:schemeClr val="accent3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0070C0"/>
                    </a:solidFill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 Frota motos x 1000</a:t>
                </a:r>
              </a:p>
            </c:rich>
          </c:tx>
          <c:layout>
            <c:manualLayout>
              <c:xMode val="edge"/>
              <c:yMode val="edge"/>
              <c:x val="0.93502767145260901"/>
              <c:y val="0.187327108951051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1">
                <a:solidFill>
                  <a:srgbClr val="FF0000"/>
                </a:solidFill>
              </a:defRPr>
            </a:pPr>
            <a:endParaRPr lang="pt-BR"/>
          </a:p>
        </c:txPr>
        <c:crossAx val="141800576"/>
        <c:crosses val="autoZero"/>
        <c:crossBetween val="between"/>
        <c:majorUnit val="2"/>
      </c:valAx>
      <c:valAx>
        <c:axId val="141837056"/>
        <c:scaling>
          <c:orientation val="minMax"/>
          <c:max val="1300"/>
          <c:min val="4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r>
                  <a:rPr lang="en-US" sz="1100" b="1" baseline="0">
                    <a:solidFill>
                      <a:srgbClr val="FF0000"/>
                    </a:solidFill>
                  </a:rPr>
                  <a:t>Mortes  motociclistas</a:t>
                </a:r>
              </a:p>
            </c:rich>
          </c:tx>
          <c:layout>
            <c:manualLayout>
              <c:xMode val="edge"/>
              <c:yMode val="edge"/>
              <c:x val="7.1818761968827534E-3"/>
              <c:y val="0.1344628403333707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 b="1" baseline="0">
                <a:solidFill>
                  <a:srgbClr val="0070C0"/>
                </a:solidFill>
              </a:defRPr>
            </a:pPr>
            <a:endParaRPr lang="pt-BR"/>
          </a:p>
        </c:txPr>
        <c:crossAx val="141838976"/>
        <c:crosses val="max"/>
        <c:crossBetween val="between"/>
        <c:majorUnit val="300"/>
      </c:valAx>
      <c:catAx>
        <c:axId val="1418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1837056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rgbClr val="9BBB59">
              <a:lumMod val="50000"/>
            </a:srgbClr>
          </a:solidFill>
        </a:ln>
      </c:spPr>
    </c:plotArea>
    <c:legend>
      <c:legendPos val="t"/>
      <c:legendEntry>
        <c:idx val="1"/>
        <c:txPr>
          <a:bodyPr/>
          <a:lstStyle/>
          <a:p>
            <a:pPr>
              <a:defRPr sz="1100" b="0" baseline="0"/>
            </a:pPr>
            <a:endParaRPr lang="pt-BR"/>
          </a:p>
        </c:txPr>
      </c:legendEntry>
      <c:layout>
        <c:manualLayout>
          <c:xMode val="edge"/>
          <c:yMode val="edge"/>
          <c:x val="0.19706155220347515"/>
          <c:y val="0.69538078446009965"/>
          <c:w val="0.62625130847157895"/>
          <c:h val="0.127926977920583"/>
        </c:manualLayout>
      </c:layout>
      <c:overlay val="0"/>
      <c:txPr>
        <a:bodyPr/>
        <a:lstStyle/>
        <a:p>
          <a:pPr>
            <a:defRPr sz="1100" b="0" baseline="0"/>
          </a:pPr>
          <a:endParaRPr lang="pt-BR"/>
        </a:p>
      </c:txPr>
    </c:legend>
    <c:plotVisOnly val="1"/>
    <c:dispBlanksAs val="gap"/>
    <c:showDLblsOverMax val="0"/>
  </c:chart>
  <c:spPr>
    <a:solidFill>
      <a:srgbClr val="9BBB59">
        <a:lumMod val="60000"/>
        <a:lumOff val="40000"/>
      </a:srgb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89197042116429E-2"/>
          <c:y val="0.17756418037331526"/>
          <c:w val="0.44128577150411158"/>
          <c:h val="0.66181181641827747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-0.1540944354478353"/>
                  <c:y val="9.0106180674770386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7945965189450821E-3"/>
                  <c:y val="-0.188034632658260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040354861099982E-2"/>
                  <c:y val="-9.11003601010363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4282339174892015E-2"/>
                  <c:y val="-2.5376918941919201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11816438499928204"/>
                  <c:y val="0.1389027833911566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'1a'!$V$20:$V$24</c:f>
              <c:strCache>
                <c:ptCount val="5"/>
                <c:pt idx="0">
                  <c:v>poste:               76</c:v>
                </c:pt>
                <c:pt idx="1">
                  <c:v>muro:                38</c:v>
                </c:pt>
                <c:pt idx="2">
                  <c:v>árvore:              12</c:v>
                </c:pt>
                <c:pt idx="3">
                  <c:v>veículo estac.: 27</c:v>
                </c:pt>
                <c:pt idx="4">
                  <c:v>outros:              36</c:v>
                </c:pt>
              </c:strCache>
            </c:strRef>
          </c:cat>
          <c:val>
            <c:numRef>
              <c:f>'1a'!$W$20:$W$24</c:f>
              <c:numCache>
                <c:formatCode>0.0%</c:formatCode>
                <c:ptCount val="5"/>
                <c:pt idx="0">
                  <c:v>0.40211640211640209</c:v>
                </c:pt>
                <c:pt idx="1">
                  <c:v>0.20105820105820105</c:v>
                </c:pt>
                <c:pt idx="2">
                  <c:v>6.4000000000000001E-2</c:v>
                </c:pt>
                <c:pt idx="3">
                  <c:v>0.14285714285714285</c:v>
                </c:pt>
                <c:pt idx="4">
                  <c:v>0.19047619047619047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2340295836783712"/>
          <c:y val="0.19437573468186889"/>
          <c:w val="0.45353397595145739"/>
          <c:h val="0.56529628569270518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771384876103114E-2"/>
          <c:y val="7.6084505830213853E-2"/>
          <c:w val="0.91248729602015088"/>
          <c:h val="0.749287035841831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3"/>
            <c:invertIfNegative val="0"/>
            <c:bubble3D val="0"/>
          </c:dPt>
          <c:dPt>
            <c:idx val="24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6"/>
            <c:invertIfNegative val="0"/>
            <c:bubble3D val="0"/>
          </c:dPt>
          <c:dPt>
            <c:idx val="2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Lbls>
            <c:dLbl>
              <c:idx val="1"/>
              <c:layout>
                <c:manualLayout>
                  <c:x val="0"/>
                  <c:y val="1.83486238532110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2.25097887354244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2.446483180428133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3110455588331695E-3"/>
                  <c:y val="3.27868852459016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3535992427176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353599242717611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4.8071115168925048E-17"/>
                  <c:y val="3.2584656426143453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3264503441494594E-4"/>
                  <c:y val="1.3033002022288197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2.0470892465875395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/>
              <c:txPr>
                <a:bodyPr/>
                <a:lstStyle/>
                <a:p>
                  <a:pPr>
                    <a:defRPr>
                      <a:solidFill>
                        <a:srgbClr val="7030A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23359580052626E-3"/>
                  <c:y val="1.418742739124822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7030A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/>
              <c:txPr>
                <a:bodyPr/>
                <a:lstStyle/>
                <a:p>
                  <a:pPr>
                    <a:defRPr>
                      <a:solidFill>
                        <a:srgbClr val="7030A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1.3110455588331695E-3"/>
                  <c:y val="1.418742739124822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7030A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9.6142230337850095E-17"/>
                  <c:y val="8.0715115528591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"/>
                  <c:y val="1.41874273912482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8.6301896628703119E-4"/>
                  <c:y val="7.4192160406178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3.1372549019607842E-3"/>
                  <c:y val="2.4464831804281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0"/>
                  <c:y val="2.92775698119702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/>
              <c:txPr>
                <a:bodyPr/>
                <a:lstStyle/>
                <a:p>
                  <a:pPr>
                    <a:defRPr>
                      <a:solidFill>
                        <a:schemeClr val="bg2">
                          <a:lumMod val="2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spPr/>
              <c:txPr>
                <a:bodyPr/>
                <a:lstStyle/>
                <a:p>
                  <a:pPr>
                    <a:defRPr>
                      <a:solidFill>
                        <a:schemeClr val="bg2">
                          <a:lumMod val="25000"/>
                        </a:schemeClr>
                      </a:solidFill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'5a'!$AF$4:$BH$4</c:f>
              <c:strCache>
                <c:ptCount val="29"/>
                <c:pt idx="0">
                  <c:v>CN1</c:v>
                </c:pt>
                <c:pt idx="1">
                  <c:v>CN2</c:v>
                </c:pt>
                <c:pt idx="2">
                  <c:v>CN3</c:v>
                </c:pt>
                <c:pt idx="4">
                  <c:v>LE1</c:v>
                </c:pt>
                <c:pt idx="5">
                  <c:v>LE2</c:v>
                </c:pt>
                <c:pt idx="6">
                  <c:v>LE3</c:v>
                </c:pt>
                <c:pt idx="8">
                  <c:v>SE1</c:v>
                </c:pt>
                <c:pt idx="9">
                  <c:v>SE2</c:v>
                </c:pt>
                <c:pt idx="11">
                  <c:v>SU1</c:v>
                </c:pt>
                <c:pt idx="12">
                  <c:v>SU2</c:v>
                </c:pt>
                <c:pt idx="13">
                  <c:v>SU3</c:v>
                </c:pt>
                <c:pt idx="15">
                  <c:v>SO1</c:v>
                </c:pt>
                <c:pt idx="16">
                  <c:v>SO2</c:v>
                </c:pt>
                <c:pt idx="17">
                  <c:v>SO3</c:v>
                </c:pt>
                <c:pt idx="18">
                  <c:v>SO4</c:v>
                </c:pt>
                <c:pt idx="20">
                  <c:v>OE1</c:v>
                </c:pt>
                <c:pt idx="21">
                  <c:v>OE2</c:v>
                </c:pt>
                <c:pt idx="22">
                  <c:v>OE3</c:v>
                </c:pt>
                <c:pt idx="24">
                  <c:v>NO1</c:v>
                </c:pt>
                <c:pt idx="25">
                  <c:v>NO2</c:v>
                </c:pt>
                <c:pt idx="27">
                  <c:v>PB</c:v>
                </c:pt>
                <c:pt idx="28">
                  <c:v>TT</c:v>
                </c:pt>
              </c:strCache>
            </c:strRef>
          </c:cat>
          <c:val>
            <c:numRef>
              <c:f>'5a'!$AF$5:$BH$5</c:f>
              <c:numCache>
                <c:formatCode>General</c:formatCode>
                <c:ptCount val="29"/>
                <c:pt idx="0">
                  <c:v>36</c:v>
                </c:pt>
                <c:pt idx="1">
                  <c:v>80</c:v>
                </c:pt>
                <c:pt idx="2">
                  <c:v>26</c:v>
                </c:pt>
                <c:pt idx="4">
                  <c:v>51</c:v>
                </c:pt>
                <c:pt idx="5">
                  <c:v>43</c:v>
                </c:pt>
                <c:pt idx="6">
                  <c:v>112</c:v>
                </c:pt>
                <c:pt idx="8">
                  <c:v>82</c:v>
                </c:pt>
                <c:pt idx="9">
                  <c:v>54</c:v>
                </c:pt>
                <c:pt idx="11">
                  <c:v>33</c:v>
                </c:pt>
                <c:pt idx="12">
                  <c:v>55</c:v>
                </c:pt>
                <c:pt idx="13">
                  <c:v>80</c:v>
                </c:pt>
                <c:pt idx="15">
                  <c:v>17</c:v>
                </c:pt>
                <c:pt idx="16">
                  <c:v>26</c:v>
                </c:pt>
                <c:pt idx="17">
                  <c:v>62</c:v>
                </c:pt>
                <c:pt idx="18">
                  <c:v>53</c:v>
                </c:pt>
                <c:pt idx="20">
                  <c:v>26</c:v>
                </c:pt>
                <c:pt idx="21">
                  <c:v>23</c:v>
                </c:pt>
                <c:pt idx="22">
                  <c:v>39</c:v>
                </c:pt>
                <c:pt idx="24">
                  <c:v>40</c:v>
                </c:pt>
                <c:pt idx="25">
                  <c:v>72</c:v>
                </c:pt>
                <c:pt idx="27">
                  <c:v>36</c:v>
                </c:pt>
                <c:pt idx="28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axId val="101459072"/>
        <c:axId val="101460608"/>
      </c:barChart>
      <c:catAx>
        <c:axId val="1014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01460608"/>
        <c:crosses val="autoZero"/>
        <c:auto val="1"/>
        <c:lblAlgn val="ctr"/>
        <c:lblOffset val="100"/>
        <c:noMultiLvlLbl val="0"/>
      </c:catAx>
      <c:valAx>
        <c:axId val="101460608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t-BR" sz="1100"/>
                  <a:t>Número de acidentes fatais</a:t>
                </a:r>
              </a:p>
            </c:rich>
          </c:tx>
          <c:layout>
            <c:manualLayout>
              <c:xMode val="edge"/>
              <c:yMode val="edge"/>
              <c:x val="4.0954172763802751E-3"/>
              <c:y val="0.11892474506260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01459072"/>
        <c:crosses val="autoZero"/>
        <c:crossBetween val="between"/>
        <c:majorUnit val="40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3588" footer="0.31496062000003588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99209319411339E-2"/>
          <c:y val="9.0735094180229417E-2"/>
          <c:w val="0.88516539993142485"/>
          <c:h val="0.75475594392158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'5a'!$AE$11</c:f>
              <c:strCache>
                <c:ptCount val="1"/>
                <c:pt idx="0">
                  <c:v>Atropelam.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201201769266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535959841435025E-2"/>
                  <c:y val="9.2117645966033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59324992104082E-3"/>
                  <c:y val="2.989526371817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0364382296993611E-17"/>
                  <c:y val="1.8018026538992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2.46913580246914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"/>
                  <c:y val="2.4691358024691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0340656867456084E-16"/>
                  <c:y val="2.46913580246914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'5a'!$AF$10:$AM$10</c:f>
              <c:strCache>
                <c:ptCount val="8"/>
                <c:pt idx="0">
                  <c:v>CN</c:v>
                </c:pt>
                <c:pt idx="1">
                  <c:v>LE</c:v>
                </c:pt>
                <c:pt idx="2">
                  <c:v>SE</c:v>
                </c:pt>
                <c:pt idx="3">
                  <c:v>SU</c:v>
                </c:pt>
                <c:pt idx="4">
                  <c:v>SO</c:v>
                </c:pt>
                <c:pt idx="5">
                  <c:v>OE</c:v>
                </c:pt>
                <c:pt idx="6">
                  <c:v>NO</c:v>
                </c:pt>
                <c:pt idx="7">
                  <c:v>MB</c:v>
                </c:pt>
              </c:strCache>
            </c:strRef>
          </c:cat>
          <c:val>
            <c:numRef>
              <c:f>'5a'!$AF$11:$AM$11</c:f>
              <c:numCache>
                <c:formatCode>General</c:formatCode>
                <c:ptCount val="8"/>
                <c:pt idx="0">
                  <c:v>82</c:v>
                </c:pt>
                <c:pt idx="1">
                  <c:v>94</c:v>
                </c:pt>
                <c:pt idx="2">
                  <c:v>61</c:v>
                </c:pt>
                <c:pt idx="3">
                  <c:v>74</c:v>
                </c:pt>
                <c:pt idx="4">
                  <c:v>54</c:v>
                </c:pt>
                <c:pt idx="5">
                  <c:v>47</c:v>
                </c:pt>
                <c:pt idx="6">
                  <c:v>45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'5a'!$AE$12</c:f>
              <c:strCache>
                <c:ptCount val="1"/>
                <c:pt idx="0">
                  <c:v>Colisão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201201769266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1616582129326902E-17"/>
                  <c:y val="1.8018026538992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'5a'!$AF$10:$AM$10</c:f>
              <c:strCache>
                <c:ptCount val="8"/>
                <c:pt idx="0">
                  <c:v>CN</c:v>
                </c:pt>
                <c:pt idx="1">
                  <c:v>LE</c:v>
                </c:pt>
                <c:pt idx="2">
                  <c:v>SE</c:v>
                </c:pt>
                <c:pt idx="3">
                  <c:v>SU</c:v>
                </c:pt>
                <c:pt idx="4">
                  <c:v>SO</c:v>
                </c:pt>
                <c:pt idx="5">
                  <c:v>OE</c:v>
                </c:pt>
                <c:pt idx="6">
                  <c:v>NO</c:v>
                </c:pt>
                <c:pt idx="7">
                  <c:v>MB</c:v>
                </c:pt>
              </c:strCache>
            </c:strRef>
          </c:cat>
          <c:val>
            <c:numRef>
              <c:f>'5a'!$AF$12:$AM$12</c:f>
              <c:numCache>
                <c:formatCode>General</c:formatCode>
                <c:ptCount val="8"/>
                <c:pt idx="0">
                  <c:v>38</c:v>
                </c:pt>
                <c:pt idx="1">
                  <c:v>53</c:v>
                </c:pt>
                <c:pt idx="2">
                  <c:v>29</c:v>
                </c:pt>
                <c:pt idx="3">
                  <c:v>49</c:v>
                </c:pt>
                <c:pt idx="4">
                  <c:v>61</c:v>
                </c:pt>
                <c:pt idx="5">
                  <c:v>25</c:v>
                </c:pt>
                <c:pt idx="6">
                  <c:v>33</c:v>
                </c:pt>
                <c:pt idx="7">
                  <c:v>32</c:v>
                </c:pt>
              </c:numCache>
            </c:numRef>
          </c:val>
        </c:ser>
        <c:ser>
          <c:idx val="2"/>
          <c:order val="2"/>
          <c:tx>
            <c:strRef>
              <c:f>'5a'!$AE$13</c:f>
              <c:strCache>
                <c:ptCount val="1"/>
                <c:pt idx="0">
                  <c:v>Choque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2.2259324992103665E-3"/>
                  <c:y val="1.8018026538992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402403538532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1.201201769266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'5a'!$AF$10:$AM$10</c:f>
              <c:strCache>
                <c:ptCount val="8"/>
                <c:pt idx="0">
                  <c:v>CN</c:v>
                </c:pt>
                <c:pt idx="1">
                  <c:v>LE</c:v>
                </c:pt>
                <c:pt idx="2">
                  <c:v>SE</c:v>
                </c:pt>
                <c:pt idx="3">
                  <c:v>SU</c:v>
                </c:pt>
                <c:pt idx="4">
                  <c:v>SO</c:v>
                </c:pt>
                <c:pt idx="5">
                  <c:v>OE</c:v>
                </c:pt>
                <c:pt idx="6">
                  <c:v>NO</c:v>
                </c:pt>
                <c:pt idx="7">
                  <c:v>MB</c:v>
                </c:pt>
              </c:strCache>
            </c:strRef>
          </c:cat>
          <c:val>
            <c:numRef>
              <c:f>'5a'!$AF$13:$AM$13</c:f>
              <c:numCache>
                <c:formatCode>General</c:formatCode>
                <c:ptCount val="8"/>
                <c:pt idx="0">
                  <c:v>16</c:v>
                </c:pt>
                <c:pt idx="1">
                  <c:v>34</c:v>
                </c:pt>
                <c:pt idx="2">
                  <c:v>32</c:v>
                </c:pt>
                <c:pt idx="3">
                  <c:v>27</c:v>
                </c:pt>
                <c:pt idx="4">
                  <c:v>25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axId val="135725824"/>
        <c:axId val="135727360"/>
      </c:barChart>
      <c:catAx>
        <c:axId val="1357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5727360"/>
        <c:crosses val="autoZero"/>
        <c:auto val="1"/>
        <c:lblAlgn val="ctr"/>
        <c:lblOffset val="100"/>
        <c:noMultiLvlLbl val="0"/>
      </c:catAx>
      <c:valAx>
        <c:axId val="135727360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35725824"/>
        <c:crosses val="autoZero"/>
        <c:crossBetween val="between"/>
        <c:majorUnit val="30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t"/>
      <c:layout>
        <c:manualLayout>
          <c:xMode val="edge"/>
          <c:yMode val="edge"/>
          <c:x val="0.39556569076153847"/>
          <c:y val="8.4896892827303741E-2"/>
          <c:w val="0.55190498567803126"/>
          <c:h val="0.13214307164317307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>
      <a:noFill/>
    </a:ln>
    <a:scene3d>
      <a:camera prst="orthographicFront"/>
      <a:lightRig rig="threePt" dir="t"/>
    </a:scene3d>
    <a:sp3d>
      <a:bevelT/>
    </a:sp3d>
  </c:spPr>
  <c:printSettings>
    <c:headerFooter>
      <c:oddHeader>&amp;R&amp;"-,Itálico"&amp;9&amp;KFF0000
Acidentes de trânsito  fatais em São Paulo - Dezembro de 2009  </c:oddHeader>
    </c:headerFooter>
    <c:pageMargins b="0.78740157499999996" l="0.511811024" r="0.511811024" t="0.78740157499999996" header="0.31496062000003588" footer="0.31496062000003588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6684943178039"/>
          <c:y val="0.14351844236320249"/>
          <c:w val="0.39630622088469908"/>
          <c:h val="0.69764471490513624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Lbl>
              <c:idx val="0"/>
              <c:layout>
                <c:manualLayout>
                  <c:x val="-6.957818623320304E-2"/>
                  <c:y val="0.12095660021491141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500147559343344"/>
                  <c:y val="5.6869391941506552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762548199993525E-2"/>
                  <c:y val="-9.41674725029748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082100009318214E-2"/>
                  <c:y val="-0.17961431321724727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9.1642515074285766E-2"/>
                  <c:y val="-0.159142485873828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85191665856587E-2"/>
                  <c:y val="-4.23535830464425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9.9715430308053604E-2"/>
                  <c:y val="3.81399309897755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2262596805029E-2"/>
                  <c:y val="0.102812816854999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3682703537655879E-2"/>
                  <c:y val="3.71284393892135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7.5850797818135919E-3"/>
                  <c:y val="1.55829157718921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'5a'!$AO$10:$AX$10</c:f>
              <c:strCache>
                <c:ptCount val="10"/>
                <c:pt idx="0">
                  <c:v>CN:                    142</c:v>
                </c:pt>
                <c:pt idx="1">
                  <c:v>LE:                     206</c:v>
                </c:pt>
                <c:pt idx="2">
                  <c:v>SE:                     136</c:v>
                </c:pt>
                <c:pt idx="3">
                  <c:v>SU:                    168</c:v>
                </c:pt>
                <c:pt idx="4">
                  <c:v>SO:                    158</c:v>
                </c:pt>
                <c:pt idx="5">
                  <c:v>OE:                      88</c:v>
                </c:pt>
                <c:pt idx="6">
                  <c:v>NO:                   112</c:v>
                </c:pt>
                <c:pt idx="7">
                  <c:v>MB:                     78</c:v>
                </c:pt>
                <c:pt idx="8">
                  <c:v>S/ jurisd.(rod.): 49</c:v>
                </c:pt>
                <c:pt idx="9">
                  <c:v>S/ informação: 58</c:v>
                </c:pt>
              </c:strCache>
            </c:strRef>
          </c:cat>
          <c:val>
            <c:numRef>
              <c:f>'5a'!$AO$11:$AX$11</c:f>
              <c:numCache>
                <c:formatCode>0.0%</c:formatCode>
                <c:ptCount val="10"/>
                <c:pt idx="0">
                  <c:v>0.11882845188284519</c:v>
                </c:pt>
                <c:pt idx="1">
                  <c:v>0.17238493723849371</c:v>
                </c:pt>
                <c:pt idx="2">
                  <c:v>0.11380753138075314</c:v>
                </c:pt>
                <c:pt idx="3">
                  <c:v>0.14058577405857742</c:v>
                </c:pt>
                <c:pt idx="4">
                  <c:v>0.13221757322175731</c:v>
                </c:pt>
                <c:pt idx="5">
                  <c:v>7.364016736401674E-2</c:v>
                </c:pt>
                <c:pt idx="6">
                  <c:v>9.372384937238494E-2</c:v>
                </c:pt>
                <c:pt idx="7">
                  <c:v>6.5271966527196648E-2</c:v>
                </c:pt>
                <c:pt idx="8">
                  <c:v>4.1004184100418409E-2</c:v>
                </c:pt>
                <c:pt idx="9">
                  <c:v>4.8535564853556486E-2</c:v>
                </c:pt>
              </c:numCache>
            </c:numRef>
          </c:val>
        </c:ser>
        <c:ser>
          <c:idx val="1"/>
          <c:order val="1"/>
          <c:cat>
            <c:strRef>
              <c:f>'5a'!$AO$10:$AX$10</c:f>
              <c:strCache>
                <c:ptCount val="10"/>
                <c:pt idx="0">
                  <c:v>CN:                    142</c:v>
                </c:pt>
                <c:pt idx="1">
                  <c:v>LE:                     206</c:v>
                </c:pt>
                <c:pt idx="2">
                  <c:v>SE:                     136</c:v>
                </c:pt>
                <c:pt idx="3">
                  <c:v>SU:                    168</c:v>
                </c:pt>
                <c:pt idx="4">
                  <c:v>SO:                    158</c:v>
                </c:pt>
                <c:pt idx="5">
                  <c:v>OE:                      88</c:v>
                </c:pt>
                <c:pt idx="6">
                  <c:v>NO:                   112</c:v>
                </c:pt>
                <c:pt idx="7">
                  <c:v>MB:                     78</c:v>
                </c:pt>
                <c:pt idx="8">
                  <c:v>S/ jurisd.(rod.): 49</c:v>
                </c:pt>
                <c:pt idx="9">
                  <c:v>S/ informação: 58</c:v>
                </c:pt>
              </c:strCache>
            </c:strRef>
          </c:cat>
          <c:val>
            <c:numRef>
              <c:f>'5a'!$AO$12:$AX$12</c:f>
              <c:numCache>
                <c:formatCode>General</c:formatCode>
                <c:ptCount val="10"/>
                <c:pt idx="0">
                  <c:v>142</c:v>
                </c:pt>
                <c:pt idx="1">
                  <c:v>206</c:v>
                </c:pt>
                <c:pt idx="2">
                  <c:v>136</c:v>
                </c:pt>
                <c:pt idx="3">
                  <c:v>168</c:v>
                </c:pt>
                <c:pt idx="4">
                  <c:v>158</c:v>
                </c:pt>
                <c:pt idx="5">
                  <c:v>88</c:v>
                </c:pt>
                <c:pt idx="6">
                  <c:v>112</c:v>
                </c:pt>
                <c:pt idx="7">
                  <c:v>78</c:v>
                </c:pt>
                <c:pt idx="8">
                  <c:v>49</c:v>
                </c:pt>
                <c:pt idx="9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4456556920022292"/>
          <c:y val="7.4334526366022433E-2"/>
          <c:w val="0.40971898146239588"/>
          <c:h val="0.8739680267239327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47994465750702E-2"/>
          <c:y val="0.18851970212213284"/>
          <c:w val="0.49287516467141679"/>
          <c:h val="0.64213945560093666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explosion val="1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21120373365956194"/>
                  <c:y val="-2.6954251857163502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0352160104182668E-2"/>
                  <c:y val="-8.55246429727786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4991699710839441E-3"/>
                  <c:y val="3.77976903672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9.1875023966410174E-2"/>
                  <c:y val="0.11574962454291186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'7'!$AB$22:$AB$25</c:f>
              <c:strCache>
                <c:ptCount val="4"/>
                <c:pt idx="0">
                  <c:v>atropelamento:35</c:v>
                </c:pt>
                <c:pt idx="1">
                  <c:v>colisão:              23</c:v>
                </c:pt>
                <c:pt idx="2">
                  <c:v>choque:              3</c:v>
                </c:pt>
                <c:pt idx="3">
                  <c:v>outros:                7</c:v>
                </c:pt>
              </c:strCache>
            </c:strRef>
          </c:cat>
          <c:val>
            <c:numRef>
              <c:f>'7'!$AD$22:$AD$25</c:f>
              <c:numCache>
                <c:formatCode>0.0%</c:formatCode>
                <c:ptCount val="4"/>
                <c:pt idx="0">
                  <c:v>0.51470588235294112</c:v>
                </c:pt>
                <c:pt idx="1">
                  <c:v>0.33823529411764708</c:v>
                </c:pt>
                <c:pt idx="2">
                  <c:v>4.4117647058823532E-2</c:v>
                </c:pt>
                <c:pt idx="3">
                  <c:v>0.10294117647058823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4613880301322126"/>
          <c:y val="0.11890815497745194"/>
          <c:w val="0.43077765144394026"/>
          <c:h val="0.6494554847310756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28575">
      <a:noFill/>
    </a:ln>
    <a:scene3d>
      <a:camera prst="orthographicFront"/>
      <a:lightRig rig="threePt" dir="t"/>
    </a:scene3d>
    <a:sp3d>
      <a:bevelT/>
    </a:sp3d>
  </c:sp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653689</xdr:colOff>
      <xdr:row>59</xdr:row>
      <xdr:rowOff>83736</xdr:rowOff>
    </xdr:from>
    <xdr:to>
      <xdr:col>10</xdr:col>
      <xdr:colOff>666646</xdr:colOff>
      <xdr:row>60</xdr:row>
      <xdr:rowOff>280638</xdr:rowOff>
    </xdr:to>
    <xdr:pic>
      <xdr:nvPicPr>
        <xdr:cNvPr id="2" name="Picture 3" descr="logo cet - pret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10000"/>
        </a:blip>
        <a:srcRect/>
        <a:stretch>
          <a:fillRect/>
        </a:stretch>
      </xdr:blipFill>
      <xdr:spPr bwMode="auto">
        <a:xfrm>
          <a:off x="6787789" y="9961161"/>
          <a:ext cx="727332" cy="3397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57151</xdr:rowOff>
    </xdr:from>
    <xdr:to>
      <xdr:col>9</xdr:col>
      <xdr:colOff>490358</xdr:colOff>
      <xdr:row>50</xdr:row>
      <xdr:rowOff>85725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61951"/>
          <a:ext cx="6491108" cy="91725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133349</xdr:rowOff>
    </xdr:from>
    <xdr:to>
      <xdr:col>28</xdr:col>
      <xdr:colOff>419100</xdr:colOff>
      <xdr:row>16</xdr:row>
      <xdr:rowOff>171449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71439</xdr:colOff>
      <xdr:row>20</xdr:row>
      <xdr:rowOff>180976</xdr:rowOff>
    </xdr:from>
    <xdr:to>
      <xdr:col>15</xdr:col>
      <xdr:colOff>304801</xdr:colOff>
      <xdr:row>31</xdr:row>
      <xdr:rowOff>130969</xdr:rowOff>
    </xdr:to>
    <xdr:graphicFrame macro="">
      <xdr:nvGraphicFramePr>
        <xdr:cNvPr id="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20</xdr:row>
      <xdr:rowOff>180975</xdr:rowOff>
    </xdr:from>
    <xdr:to>
      <xdr:col>28</xdr:col>
      <xdr:colOff>428624</xdr:colOff>
      <xdr:row>31</xdr:row>
      <xdr:rowOff>130969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30</xdr:row>
      <xdr:rowOff>28575</xdr:rowOff>
    </xdr:from>
    <xdr:to>
      <xdr:col>22</xdr:col>
      <xdr:colOff>276225</xdr:colOff>
      <xdr:row>31</xdr:row>
      <xdr:rowOff>47625</xdr:rowOff>
    </xdr:to>
    <xdr:sp macro="" textlink="">
      <xdr:nvSpPr>
        <xdr:cNvPr id="5" name="CaixaDeTexto 4"/>
        <xdr:cNvSpPr txBox="1"/>
      </xdr:nvSpPr>
      <xdr:spPr>
        <a:xfrm>
          <a:off x="6334125" y="5657850"/>
          <a:ext cx="12954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Total:</a:t>
          </a:r>
          <a:r>
            <a:rPr lang="pt-BR" sz="1100" b="1" baseline="0"/>
            <a:t>           1195</a:t>
          </a:r>
          <a:endParaRPr lang="pt-BR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57147</xdr:colOff>
      <xdr:row>22</xdr:row>
      <xdr:rowOff>13607</xdr:rowOff>
    </xdr:from>
    <xdr:to>
      <xdr:col>5</xdr:col>
      <xdr:colOff>209549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9525</xdr:rowOff>
    </xdr:from>
    <xdr:to>
      <xdr:col>15</xdr:col>
      <xdr:colOff>85725</xdr:colOff>
      <xdr:row>33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10658</xdr:colOff>
      <xdr:row>30</xdr:row>
      <xdr:rowOff>85726</xdr:rowOff>
    </xdr:from>
    <xdr:to>
      <xdr:col>4</xdr:col>
      <xdr:colOff>378619</xdr:colOff>
      <xdr:row>31</xdr:row>
      <xdr:rowOff>107156</xdr:rowOff>
    </xdr:to>
    <xdr:sp macro="" textlink="">
      <xdr:nvSpPr>
        <xdr:cNvPr id="4" name="CaixaDeTexto 3"/>
        <xdr:cNvSpPr txBox="1"/>
      </xdr:nvSpPr>
      <xdr:spPr>
        <a:xfrm>
          <a:off x="1829933" y="5772151"/>
          <a:ext cx="1187111" cy="221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total:         68</a:t>
          </a:r>
        </a:p>
      </xdr:txBody>
    </xdr:sp>
    <xdr:clientData/>
  </xdr:twoCellAnchor>
  <xdr:twoCellAnchor>
    <xdr:from>
      <xdr:col>11</xdr:col>
      <xdr:colOff>214539</xdr:colOff>
      <xdr:row>30</xdr:row>
      <xdr:rowOff>142422</xdr:rowOff>
    </xdr:from>
    <xdr:to>
      <xdr:col>14</xdr:col>
      <xdr:colOff>261258</xdr:colOff>
      <xdr:row>31</xdr:row>
      <xdr:rowOff>164647</xdr:rowOff>
    </xdr:to>
    <xdr:sp macro="" textlink="">
      <xdr:nvSpPr>
        <xdr:cNvPr id="5" name="CaixaDeTexto 4"/>
        <xdr:cNvSpPr txBox="1"/>
      </xdr:nvSpPr>
      <xdr:spPr>
        <a:xfrm>
          <a:off x="5167539" y="5828847"/>
          <a:ext cx="1170669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total:         75</a:t>
          </a:r>
        </a:p>
      </xdr:txBody>
    </xdr:sp>
    <xdr:clientData/>
  </xdr:twoCellAnchor>
  <xdr:twoCellAnchor>
    <xdr:from>
      <xdr:col>16</xdr:col>
      <xdr:colOff>209550</xdr:colOff>
      <xdr:row>21</xdr:row>
      <xdr:rowOff>194582</xdr:rowOff>
    </xdr:from>
    <xdr:to>
      <xdr:col>25</xdr:col>
      <xdr:colOff>266699</xdr:colOff>
      <xdr:row>32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235404</xdr:colOff>
      <xdr:row>30</xdr:row>
      <xdr:rowOff>151041</xdr:rowOff>
    </xdr:from>
    <xdr:to>
      <xdr:col>25</xdr:col>
      <xdr:colOff>144236</xdr:colOff>
      <xdr:row>31</xdr:row>
      <xdr:rowOff>151039</xdr:rowOff>
    </xdr:to>
    <xdr:sp macro="" textlink="">
      <xdr:nvSpPr>
        <xdr:cNvPr id="7" name="CaixaDeTexto 6"/>
        <xdr:cNvSpPr txBox="1"/>
      </xdr:nvSpPr>
      <xdr:spPr>
        <a:xfrm>
          <a:off x="8036379" y="5837466"/>
          <a:ext cx="1137557" cy="200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 total:           90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78580</xdr:colOff>
      <xdr:row>5</xdr:row>
      <xdr:rowOff>11906</xdr:rowOff>
    </xdr:from>
    <xdr:to>
      <xdr:col>15</xdr:col>
      <xdr:colOff>380999</xdr:colOff>
      <xdr:row>18</xdr:row>
      <xdr:rowOff>130969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11905</xdr:colOff>
      <xdr:row>4</xdr:row>
      <xdr:rowOff>138113</xdr:rowOff>
    </xdr:from>
    <xdr:to>
      <xdr:col>22</xdr:col>
      <xdr:colOff>390523</xdr:colOff>
      <xdr:row>36</xdr:row>
      <xdr:rowOff>107157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83344</xdr:colOff>
      <xdr:row>22</xdr:row>
      <xdr:rowOff>11907</xdr:rowOff>
    </xdr:from>
    <xdr:to>
      <xdr:col>15</xdr:col>
      <xdr:colOff>357187</xdr:colOff>
      <xdr:row>36</xdr:row>
      <xdr:rowOff>107157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166687</xdr:rowOff>
    </xdr:from>
    <xdr:to>
      <xdr:col>14</xdr:col>
      <xdr:colOff>47624</xdr:colOff>
      <xdr:row>31</xdr:row>
      <xdr:rowOff>178594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76199</xdr:colOff>
      <xdr:row>6</xdr:row>
      <xdr:rowOff>178592</xdr:rowOff>
    </xdr:from>
    <xdr:to>
      <xdr:col>22</xdr:col>
      <xdr:colOff>142875</xdr:colOff>
      <xdr:row>31</xdr:row>
      <xdr:rowOff>178593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133351</xdr:colOff>
      <xdr:row>7</xdr:row>
      <xdr:rowOff>0</xdr:rowOff>
    </xdr:from>
    <xdr:to>
      <xdr:col>27</xdr:col>
      <xdr:colOff>297657</xdr:colOff>
      <xdr:row>31</xdr:row>
      <xdr:rowOff>178594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</xdr:colOff>
      <xdr:row>6</xdr:row>
      <xdr:rowOff>154780</xdr:rowOff>
    </xdr:from>
    <xdr:to>
      <xdr:col>6</xdr:col>
      <xdr:colOff>7144</xdr:colOff>
      <xdr:row>32</xdr:row>
      <xdr:rowOff>23813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4</xdr:row>
      <xdr:rowOff>189440</xdr:rowOff>
    </xdr:from>
    <xdr:to>
      <xdr:col>17</xdr:col>
      <xdr:colOff>895350</xdr:colOff>
      <xdr:row>31</xdr:row>
      <xdr:rowOff>161925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5</xdr:row>
      <xdr:rowOff>19049</xdr:rowOff>
    </xdr:from>
    <xdr:to>
      <xdr:col>5</xdr:col>
      <xdr:colOff>66675</xdr:colOff>
      <xdr:row>16</xdr:row>
      <xdr:rowOff>180974</xdr:rowOff>
    </xdr:to>
    <xdr:graphicFrame macro="">
      <xdr:nvGraphicFramePr>
        <xdr:cNvPr id="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228599</xdr:colOff>
      <xdr:row>5</xdr:row>
      <xdr:rowOff>19048</xdr:rowOff>
    </xdr:from>
    <xdr:to>
      <xdr:col>11</xdr:col>
      <xdr:colOff>285749</xdr:colOff>
      <xdr:row>17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20</xdr:row>
      <xdr:rowOff>19050</xdr:rowOff>
    </xdr:from>
    <xdr:to>
      <xdr:col>5</xdr:col>
      <xdr:colOff>76200</xdr:colOff>
      <xdr:row>32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11</xdr:col>
      <xdr:colOff>285750</xdr:colOff>
      <xdr:row>31</xdr:row>
      <xdr:rowOff>180975</xdr:rowOff>
    </xdr:to>
    <xdr:graphicFrame macro="">
      <xdr:nvGraphicFramePr>
        <xdr:cNvPr id="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38099</xdr:colOff>
      <xdr:row>29</xdr:row>
      <xdr:rowOff>76200</xdr:rowOff>
    </xdr:from>
    <xdr:to>
      <xdr:col>15</xdr:col>
      <xdr:colOff>314325</xdr:colOff>
      <xdr:row>30</xdr:row>
      <xdr:rowOff>152400</xdr:rowOff>
    </xdr:to>
    <xdr:sp macro="" textlink="">
      <xdr:nvSpPr>
        <xdr:cNvPr id="7" name="CaixaDeTexto 6"/>
        <xdr:cNvSpPr txBox="1"/>
      </xdr:nvSpPr>
      <xdr:spPr>
        <a:xfrm>
          <a:off x="5972174" y="5572125"/>
          <a:ext cx="14763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Total de acidentes:  322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0.01004</cdr:x>
      <cdr:y>0.0108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0.57813</cdr:x>
      <cdr:y>0.77961</cdr:y>
    </cdr:from>
    <cdr:to>
      <cdr:x>0.9981</cdr:x>
      <cdr:y>0.88186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629976" y="1759912"/>
          <a:ext cx="1184063" cy="23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 b="1"/>
            <a:t>Total:          538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0.56987</cdr:x>
      <cdr:y>0.73383</cdr:y>
    </cdr:from>
    <cdr:to>
      <cdr:x>0.97088</cdr:x>
      <cdr:y>0.84874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574123" y="1670556"/>
          <a:ext cx="1107690" cy="261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 b="1"/>
            <a:t>   Total:        189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0.52809</cdr:x>
      <cdr:y>0.76999</cdr:y>
    </cdr:from>
    <cdr:to>
      <cdr:x>0.94792</cdr:x>
      <cdr:y>0.89001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448659" y="1745533"/>
          <a:ext cx="1151666" cy="272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 b="1"/>
            <a:t>   Total:   1685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0.5007</cdr:x>
      <cdr:y>0.76161</cdr:y>
    </cdr:from>
    <cdr:to>
      <cdr:x>0.95542</cdr:x>
      <cdr:y>0.88163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11516" y="1733777"/>
          <a:ext cx="1191083" cy="273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 b="1"/>
            <a:t>   Total:            7.888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13921</xdr:colOff>
      <xdr:row>4</xdr:row>
      <xdr:rowOff>131882</xdr:rowOff>
    </xdr:from>
    <xdr:to>
      <xdr:col>15</xdr:col>
      <xdr:colOff>571500</xdr:colOff>
      <xdr:row>15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16121</xdr:colOff>
      <xdr:row>17</xdr:row>
      <xdr:rowOff>219075</xdr:rowOff>
    </xdr:from>
    <xdr:to>
      <xdr:col>15</xdr:col>
      <xdr:colOff>570768</xdr:colOff>
      <xdr:row>29</xdr:row>
      <xdr:rowOff>14287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228162</xdr:colOff>
      <xdr:row>32</xdr:row>
      <xdr:rowOff>0</xdr:rowOff>
    </xdr:from>
    <xdr:ext cx="1372038" cy="280205"/>
    <xdr:sp macro="" textlink="">
      <xdr:nvSpPr>
        <xdr:cNvPr id="4" name="CaixaDeTexto 3"/>
        <xdr:cNvSpPr txBox="1"/>
      </xdr:nvSpPr>
      <xdr:spPr>
        <a:xfrm>
          <a:off x="8172012" y="6477000"/>
          <a:ext cx="137203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pt-BR" sz="1200" b="1"/>
        </a:p>
      </xdr:txBody>
    </xdr:sp>
    <xdr:clientData/>
  </xdr:oneCellAnchor>
  <xdr:twoCellAnchor>
    <xdr:from>
      <xdr:col>0</xdr:col>
      <xdr:colOff>71438</xdr:colOff>
      <xdr:row>22</xdr:row>
      <xdr:rowOff>1</xdr:rowOff>
    </xdr:from>
    <xdr:to>
      <xdr:col>8</xdr:col>
      <xdr:colOff>552450</xdr:colOff>
      <xdr:row>29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5</xdr:row>
      <xdr:rowOff>9525</xdr:rowOff>
    </xdr:from>
    <xdr:to>
      <xdr:col>29</xdr:col>
      <xdr:colOff>257175</xdr:colOff>
      <xdr:row>15</xdr:row>
      <xdr:rowOff>180975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88106</xdr:colOff>
      <xdr:row>19</xdr:row>
      <xdr:rowOff>17727</xdr:rowOff>
    </xdr:from>
    <xdr:to>
      <xdr:col>29</xdr:col>
      <xdr:colOff>269081</xdr:colOff>
      <xdr:row>32</xdr:row>
      <xdr:rowOff>152401</xdr:rowOff>
    </xdr:to>
    <xdr:graphicFrame macro="">
      <xdr:nvGraphicFramePr>
        <xdr:cNvPr id="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</xdr:row>
      <xdr:rowOff>9524</xdr:rowOff>
    </xdr:from>
    <xdr:to>
      <xdr:col>14</xdr:col>
      <xdr:colOff>114300</xdr:colOff>
      <xdr:row>16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13</xdr:row>
      <xdr:rowOff>66675</xdr:rowOff>
    </xdr:from>
    <xdr:to>
      <xdr:col>13</xdr:col>
      <xdr:colOff>219075</xdr:colOff>
      <xdr:row>14</xdr:row>
      <xdr:rowOff>95250</xdr:rowOff>
    </xdr:to>
    <xdr:sp macro="" textlink="">
      <xdr:nvSpPr>
        <xdr:cNvPr id="5" name="CaixaDeTexto 4"/>
        <xdr:cNvSpPr txBox="1"/>
      </xdr:nvSpPr>
      <xdr:spPr>
        <a:xfrm>
          <a:off x="2857500" y="2438400"/>
          <a:ext cx="15716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total:                   1249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115358</xdr:rowOff>
    </xdr:from>
    <xdr:to>
      <xdr:col>25</xdr:col>
      <xdr:colOff>171450</xdr:colOff>
      <xdr:row>16</xdr:row>
      <xdr:rowOff>140494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21</xdr:row>
      <xdr:rowOff>123824</xdr:rowOff>
    </xdr:from>
    <xdr:to>
      <xdr:col>25</xdr:col>
      <xdr:colOff>142876</xdr:colOff>
      <xdr:row>32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2" name="CaixaDeTexto 1"/>
        <cdr:cNvSpPr txBox="1"/>
      </cdr:nvSpPr>
      <cdr:spPr>
        <a:xfrm xmlns:a="http://schemas.openxmlformats.org/drawingml/2006/main" flipV="1">
          <a:off x="-4922184" y="-3739962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0.24612</cdr:x>
      <cdr:y>0.70208</cdr:y>
    </cdr:from>
    <cdr:to>
      <cdr:x>0.93786</cdr:x>
      <cdr:y>0.80104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315125" y="1604955"/>
          <a:ext cx="3696330" cy="226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 i="1"/>
            <a:t>95,0%  das mortes  ocorreram em até um mês do acidente.</a:t>
          </a:r>
        </a:p>
      </cdr:txBody>
    </cdr:sp>
  </cdr:relSizeAnchor>
  <cdr:relSizeAnchor xmlns:cdr="http://schemas.openxmlformats.org/drawingml/2006/chartDrawing">
    <cdr:from>
      <cdr:x>0.2525</cdr:x>
      <cdr:y>0.46473</cdr:y>
    </cdr:from>
    <cdr:to>
      <cdr:x>0.93201</cdr:x>
      <cdr:y>0.54063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349241" y="1062373"/>
          <a:ext cx="3630979" cy="17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 i="1">
              <a:latin typeface="+mn-lt"/>
              <a:ea typeface="+mn-ea"/>
              <a:cs typeface="+mn-cs"/>
            </a:rPr>
            <a:t>27,4%  das </a:t>
          </a:r>
          <a:r>
            <a:rPr lang="pt-BR" sz="1100" i="1" baseline="0">
              <a:latin typeface="+mn-lt"/>
              <a:ea typeface="+mn-ea"/>
              <a:cs typeface="+mn-cs"/>
            </a:rPr>
            <a:t>mortes</a:t>
          </a:r>
          <a:r>
            <a:rPr lang="pt-BR" sz="1100" i="1">
              <a:latin typeface="+mn-lt"/>
              <a:ea typeface="+mn-ea"/>
              <a:cs typeface="+mn-cs"/>
            </a:rPr>
            <a:t> ocorreram no local do acidente.</a:t>
          </a:r>
          <a:endParaRPr lang="pt-BR" sz="1100" i="1"/>
        </a:p>
      </cdr:txBody>
    </cdr:sp>
  </cdr:relSizeAnchor>
  <cdr:relSizeAnchor xmlns:cdr="http://schemas.openxmlformats.org/drawingml/2006/chartDrawing">
    <cdr:from>
      <cdr:x>0.25018</cdr:x>
      <cdr:y>0.57708</cdr:y>
    </cdr:from>
    <cdr:to>
      <cdr:x>0.86693</cdr:x>
      <cdr:y>0.67083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1336819" y="1319205"/>
          <a:ext cx="3295619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 i="1"/>
            <a:t>63,2% das mortes ocorreram no dia do acidente.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4</xdr:row>
      <xdr:rowOff>105835</xdr:rowOff>
    </xdr:from>
    <xdr:to>
      <xdr:col>12</xdr:col>
      <xdr:colOff>466725</xdr:colOff>
      <xdr:row>20</xdr:row>
      <xdr:rowOff>127001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6</xdr:row>
      <xdr:rowOff>142874</xdr:rowOff>
    </xdr:from>
    <xdr:to>
      <xdr:col>18</xdr:col>
      <xdr:colOff>485775</xdr:colOff>
      <xdr:row>41</xdr:row>
      <xdr:rowOff>114300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59529</xdr:colOff>
      <xdr:row>25</xdr:row>
      <xdr:rowOff>57149</xdr:rowOff>
    </xdr:from>
    <xdr:to>
      <xdr:col>12</xdr:col>
      <xdr:colOff>466724</xdr:colOff>
      <xdr:row>41</xdr:row>
      <xdr:rowOff>123824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0.79966</cdr:x>
      <cdr:y>0.285</cdr:y>
    </cdr:from>
    <cdr:to>
      <cdr:x>0.90412</cdr:x>
      <cdr:y>0.70455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986080" y="1343725"/>
          <a:ext cx="259438" cy="197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square" rtlCol="0"/>
        <a:lstStyle xmlns:a="http://schemas.openxmlformats.org/drawingml/2006/main"/>
        <a:p xmlns:a="http://schemas.openxmlformats.org/drawingml/2006/main">
          <a:r>
            <a:rPr lang="pt-BR" sz="1100"/>
            <a:t>    Motocicletas</a:t>
          </a:r>
          <a:r>
            <a:rPr lang="pt-BR" sz="1100" baseline="0"/>
            <a:t>         Automóveis</a:t>
          </a:r>
          <a:endParaRPr lang="pt-BR" sz="1100"/>
        </a:p>
      </cdr:txBody>
    </cdr:sp>
  </cdr:relSizeAnchor>
  <cdr:relSizeAnchor xmlns:cdr="http://schemas.openxmlformats.org/drawingml/2006/chartDrawing">
    <cdr:from>
      <cdr:x>0.80818</cdr:x>
      <cdr:y>0.29538</cdr:y>
    </cdr:from>
    <cdr:to>
      <cdr:x>0.85146</cdr:x>
      <cdr:y>0.31138</cdr:y>
    </cdr:to>
    <cdr:sp macro="" textlink="">
      <cdr:nvSpPr>
        <cdr:cNvPr id="3" name="Retângulo 2"/>
        <cdr:cNvSpPr>
          <a:spLocks xmlns:a="http://schemas.openxmlformats.org/drawingml/2006/main"/>
        </cdr:cNvSpPr>
      </cdr:nvSpPr>
      <cdr:spPr>
        <a:xfrm xmlns:a="http://schemas.openxmlformats.org/drawingml/2006/main">
          <a:off x="2007243" y="1392681"/>
          <a:ext cx="107484" cy="754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0.80721</cdr:x>
      <cdr:y>0.50064</cdr:y>
    </cdr:from>
    <cdr:to>
      <cdr:x>0.85049</cdr:x>
      <cdr:y>0.51664</cdr:y>
    </cdr:to>
    <cdr:sp macro="" textlink="">
      <cdr:nvSpPr>
        <cdr:cNvPr id="7" name="Retângulo 6"/>
        <cdr:cNvSpPr>
          <a:spLocks xmlns:a="http://schemas.openxmlformats.org/drawingml/2006/main"/>
        </cdr:cNvSpPr>
      </cdr:nvSpPr>
      <cdr:spPr>
        <a:xfrm xmlns:a="http://schemas.openxmlformats.org/drawingml/2006/main">
          <a:off x="2060575" y="2489200"/>
          <a:ext cx="110481" cy="79553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4</xdr:row>
      <xdr:rowOff>104775</xdr:rowOff>
    </xdr:from>
    <xdr:to>
      <xdr:col>17</xdr:col>
      <xdr:colOff>485775</xdr:colOff>
      <xdr:row>20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123824</xdr:rowOff>
    </xdr:from>
    <xdr:to>
      <xdr:col>17</xdr:col>
      <xdr:colOff>476250</xdr:colOff>
      <xdr:row>37</xdr:row>
      <xdr:rowOff>9526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0.00996</cdr:x>
      <cdr:y>0.18257</cdr:y>
    </cdr:from>
    <cdr:to>
      <cdr:x>0.07172</cdr:x>
      <cdr:y>0.81743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419100"/>
          <a:ext cx="295275" cy="145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0.11203</cdr:y>
    </cdr:from>
    <cdr:to>
      <cdr:x>0.05977</cdr:x>
      <cdr:y>0.82988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257175"/>
          <a:ext cx="285750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0">
              <a:solidFill>
                <a:srgbClr val="C00000"/>
              </a:solidFill>
            </a:rPr>
            <a:t>Motocicletas  x  1000</a:t>
          </a:r>
        </a:p>
      </cdr:txBody>
    </cdr:sp>
  </cdr:relSizeAnchor>
  <cdr:relSizeAnchor xmlns:cdr="http://schemas.openxmlformats.org/drawingml/2006/chartDrawing">
    <cdr:from>
      <cdr:x>0.04184</cdr:x>
      <cdr:y>0.24896</cdr:y>
    </cdr:from>
    <cdr:to>
      <cdr:x>0.1036</cdr:x>
      <cdr:y>0.88382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00025" y="571500"/>
          <a:ext cx="295275" cy="145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0.94234</cdr:x>
      <cdr:y>0.02075</cdr:y>
    </cdr:from>
    <cdr:to>
      <cdr:x>0.99215</cdr:x>
      <cdr:y>0.9668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4505324" y="47625"/>
          <a:ext cx="238125" cy="217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pt-BR" sz="1200" b="0"/>
            <a:t>Autos e frota total  x  1000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38100</xdr:rowOff>
    </xdr:from>
    <xdr:to>
      <xdr:col>31</xdr:col>
      <xdr:colOff>247252</xdr:colOff>
      <xdr:row>18</xdr:row>
      <xdr:rowOff>172642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61752</xdr:colOff>
      <xdr:row>22</xdr:row>
      <xdr:rowOff>19050</xdr:rowOff>
    </xdr:from>
    <xdr:to>
      <xdr:col>15</xdr:col>
      <xdr:colOff>190500</xdr:colOff>
      <xdr:row>32</xdr:row>
      <xdr:rowOff>186929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22</xdr:row>
      <xdr:rowOff>19049</xdr:rowOff>
    </xdr:from>
    <xdr:to>
      <xdr:col>31</xdr:col>
      <xdr:colOff>257176</xdr:colOff>
      <xdr:row>32</xdr:row>
      <xdr:rowOff>190284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80963</xdr:colOff>
      <xdr:row>18</xdr:row>
      <xdr:rowOff>133350</xdr:rowOff>
    </xdr:from>
    <xdr:to>
      <xdr:col>14</xdr:col>
      <xdr:colOff>676275</xdr:colOff>
      <xdr:row>29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5</xdr:row>
      <xdr:rowOff>77261</xdr:rowOff>
    </xdr:from>
    <xdr:to>
      <xdr:col>8</xdr:col>
      <xdr:colOff>381000</xdr:colOff>
      <xdr:row>17</xdr:row>
      <xdr:rowOff>21431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76201</xdr:colOff>
      <xdr:row>20</xdr:row>
      <xdr:rowOff>0</xdr:rowOff>
    </xdr:from>
    <xdr:to>
      <xdr:col>8</xdr:col>
      <xdr:colOff>400050</xdr:colOff>
      <xdr:row>36</xdr:row>
      <xdr:rowOff>113505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71438</xdr:colOff>
      <xdr:row>5</xdr:row>
      <xdr:rowOff>84665</xdr:rowOff>
    </xdr:from>
    <xdr:to>
      <xdr:col>14</xdr:col>
      <xdr:colOff>666750</xdr:colOff>
      <xdr:row>16</xdr:row>
      <xdr:rowOff>0</xdr:rowOff>
    </xdr:to>
    <xdr:graphicFrame macro="">
      <xdr:nvGraphicFramePr>
        <xdr:cNvPr id="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0.00868</cdr:x>
      <cdr:y>0.04056</cdr:y>
    </cdr:from>
    <cdr:to>
      <cdr:x>0.05556</cdr:x>
      <cdr:y>0.86652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84664"/>
          <a:ext cx="25717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100" b="1"/>
            <a:t>Número de mortes</a:t>
          </a:r>
        </a:p>
      </cdr:txBody>
    </cdr:sp>
  </cdr:relSizeAnchor>
  <cdr:relSizeAnchor xmlns:cdr="http://schemas.openxmlformats.org/drawingml/2006/chartDrawing">
    <cdr:from>
      <cdr:x>0.94502</cdr:x>
      <cdr:y>0.04512</cdr:y>
    </cdr:from>
    <cdr:to>
      <cdr:x>0.9919</cdr:x>
      <cdr:y>0.93041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5184775" y="94189"/>
          <a:ext cx="257175" cy="1847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solidFill>
                <a:schemeClr val="accent6">
                  <a:lumMod val="50000"/>
                </a:schemeClr>
              </a:solidFill>
            </a:rPr>
            <a:t>Frota de veículos x 1.000.000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0.5467</cdr:x>
      <cdr:y>0.75703</cdr:y>
    </cdr:from>
    <cdr:to>
      <cdr:x>0.97881</cdr:x>
      <cdr:y>0.84932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891067" y="1619625"/>
          <a:ext cx="1494686" cy="197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 b="1"/>
            <a:t>  total:                   1195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0.94084</cdr:x>
      <cdr:y>0.16728</cdr:y>
    </cdr:from>
    <cdr:to>
      <cdr:x>0.98794</cdr:x>
      <cdr:y>0.78101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5137161" y="484243"/>
          <a:ext cx="257176" cy="1776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solidFill>
                <a:schemeClr val="accent6">
                  <a:lumMod val="50000"/>
                </a:schemeClr>
              </a:solidFill>
            </a:rPr>
            <a:t>População x 1.000.000</a:t>
          </a:r>
        </a:p>
      </cdr:txBody>
    </cdr:sp>
  </cdr:relSizeAnchor>
  <cdr:relSizeAnchor xmlns:cdr="http://schemas.openxmlformats.org/drawingml/2006/chartDrawing">
    <cdr:from>
      <cdr:x>0.00756</cdr:x>
      <cdr:y>0.15372</cdr:y>
    </cdr:from>
    <cdr:to>
      <cdr:x>0.05466</cdr:x>
      <cdr:y>0.76745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41275" y="431800"/>
          <a:ext cx="25717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Número de mortes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0.48896</cdr:x>
      <cdr:y>0.78286</cdr:y>
    </cdr:from>
    <cdr:to>
      <cdr:x>0.9821</cdr:x>
      <cdr:y>0.95069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714500" y="1628435"/>
          <a:ext cx="1729153" cy="34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300" b="1"/>
            <a:t>      total:               </a:t>
          </a:r>
          <a:r>
            <a:rPr lang="pt-BR" sz="1050" b="1"/>
            <a:t>1249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17</xdr:col>
      <xdr:colOff>304799</xdr:colOff>
      <xdr:row>6</xdr:row>
      <xdr:rowOff>38100</xdr:rowOff>
    </xdr:to>
    <xdr:sp macro="" textlink="">
      <xdr:nvSpPr>
        <xdr:cNvPr id="2" name="CaixaDeTexto 1"/>
        <xdr:cNvSpPr txBox="1"/>
      </xdr:nvSpPr>
      <xdr:spPr>
        <a:xfrm>
          <a:off x="9372600" y="1057275"/>
          <a:ext cx="1343024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1100" b="1"/>
        </a:p>
      </xdr:txBody>
    </xdr:sp>
    <xdr:clientData/>
  </xdr:twoCellAnchor>
  <xdr:oneCellAnchor>
    <xdr:from>
      <xdr:col>16</xdr:col>
      <xdr:colOff>228162</xdr:colOff>
      <xdr:row>28</xdr:row>
      <xdr:rowOff>0</xdr:rowOff>
    </xdr:from>
    <xdr:ext cx="1372038" cy="280205"/>
    <xdr:sp macro="" textlink="">
      <xdr:nvSpPr>
        <xdr:cNvPr id="3" name="CaixaDeTexto 2"/>
        <xdr:cNvSpPr txBox="1"/>
      </xdr:nvSpPr>
      <xdr:spPr>
        <a:xfrm>
          <a:off x="10038912" y="6467475"/>
          <a:ext cx="137203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pt-BR" sz="1200" b="1"/>
        </a:p>
      </xdr:txBody>
    </xdr:sp>
    <xdr:clientData/>
  </xdr:oneCellAnchor>
  <xdr:twoCellAnchor>
    <xdr:from>
      <xdr:col>10</xdr:col>
      <xdr:colOff>11906</xdr:colOff>
      <xdr:row>5</xdr:row>
      <xdr:rowOff>23814</xdr:rowOff>
    </xdr:from>
    <xdr:to>
      <xdr:col>15</xdr:col>
      <xdr:colOff>371475</xdr:colOff>
      <xdr:row>13</xdr:row>
      <xdr:rowOff>178594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17859</xdr:colOff>
      <xdr:row>17</xdr:row>
      <xdr:rowOff>55959</xdr:rowOff>
    </xdr:from>
    <xdr:to>
      <xdr:col>15</xdr:col>
      <xdr:colOff>390525</xdr:colOff>
      <xdr:row>26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</cdr:x>
      <cdr:y>0.71649</cdr:y>
    </cdr:from>
    <cdr:to>
      <cdr:x>0.95357</cdr:x>
      <cdr:y>0.86082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833562" y="1654967"/>
          <a:ext cx="1345407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0.60658</cdr:x>
      <cdr:y>0.68979</cdr:y>
    </cdr:from>
    <cdr:to>
      <cdr:x>0.97801</cdr:x>
      <cdr:y>0.79288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921069" y="1558780"/>
          <a:ext cx="1176342" cy="23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 Sem inf.:</a:t>
          </a:r>
          <a:r>
            <a:rPr lang="pt-BR" sz="1100" baseline="0"/>
            <a:t>    123</a:t>
          </a:r>
          <a:endParaRPr lang="pt-BR" sz="1100"/>
        </a:p>
      </cdr:txBody>
    </cdr:sp>
  </cdr:relSizeAnchor>
  <cdr:relSizeAnchor xmlns:cdr="http://schemas.openxmlformats.org/drawingml/2006/chartDrawing">
    <cdr:from>
      <cdr:x>0.61541</cdr:x>
      <cdr:y>0.80552</cdr:y>
    </cdr:from>
    <cdr:to>
      <cdr:x>0.97256</cdr:x>
      <cdr:y>0.90346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949058" y="1820318"/>
          <a:ext cx="1131085" cy="221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Total:          338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0.5964</cdr:x>
      <cdr:y>0.75767</cdr:y>
    </cdr:from>
    <cdr:to>
      <cdr:x>0.97838</cdr:x>
      <cdr:y>0.86537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970485" y="1675209"/>
          <a:ext cx="1262062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Total:              189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161926</xdr:rowOff>
    </xdr:from>
    <xdr:to>
      <xdr:col>9</xdr:col>
      <xdr:colOff>448789</xdr:colOff>
      <xdr:row>50</xdr:row>
      <xdr:rowOff>47626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66726"/>
          <a:ext cx="6392389" cy="9029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47625</xdr:rowOff>
    </xdr:from>
    <xdr:to>
      <xdr:col>9</xdr:col>
      <xdr:colOff>571765</xdr:colOff>
      <xdr:row>50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52425"/>
          <a:ext cx="6486790" cy="916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64"/>
  <sheetViews>
    <sheetView zoomScale="75" zoomScaleNormal="75" workbookViewId="0">
      <selection activeCell="N16" sqref="N16"/>
    </sheetView>
  </sheetViews>
  <sheetFormatPr defaultColWidth="8" defaultRowHeight="12.75" x14ac:dyDescent="0.2"/>
  <cols>
    <col min="1" max="1" width="6" style="51" customWidth="1"/>
    <col min="2" max="7" width="10" style="51" customWidth="1"/>
    <col min="8" max="8" width="9.85546875" style="51" customWidth="1"/>
    <col min="9" max="11" width="10" style="51" customWidth="1"/>
    <col min="12" max="55" width="9.85546875" style="51" customWidth="1"/>
    <col min="56" max="16384" width="8" style="51"/>
  </cols>
  <sheetData>
    <row r="1" spans="2:12" x14ac:dyDescent="0.2"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2:12" x14ac:dyDescent="0.2"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2:12" ht="17.100000000000001" customHeight="1" x14ac:dyDescent="0.25">
      <c r="B3" s="1147"/>
      <c r="C3" s="1148"/>
      <c r="D3" s="1148"/>
      <c r="E3" s="1148"/>
      <c r="F3" s="1148"/>
      <c r="G3" s="1148"/>
      <c r="H3" s="1148"/>
      <c r="I3" s="1148"/>
      <c r="J3" s="1148"/>
      <c r="K3" s="1149"/>
    </row>
    <row r="4" spans="2:12" ht="15" x14ac:dyDescent="0.25">
      <c r="B4" s="308"/>
      <c r="C4" s="301"/>
      <c r="D4" s="301"/>
      <c r="E4" s="301"/>
      <c r="F4" s="301"/>
      <c r="G4" s="302"/>
      <c r="H4" s="301"/>
      <c r="I4" s="309"/>
      <c r="J4" s="309"/>
      <c r="K4" s="302"/>
    </row>
    <row r="5" spans="2:12" ht="15" x14ac:dyDescent="0.25">
      <c r="B5" s="300"/>
      <c r="C5" s="301"/>
      <c r="D5" s="301"/>
      <c r="E5" s="301"/>
      <c r="F5" s="301"/>
      <c r="G5" s="302"/>
      <c r="H5" s="309"/>
      <c r="I5" s="309"/>
      <c r="J5" s="309"/>
      <c r="K5" s="302"/>
    </row>
    <row r="6" spans="2:12" ht="15" x14ac:dyDescent="0.25">
      <c r="B6" s="300"/>
      <c r="C6" s="301"/>
      <c r="D6" s="301"/>
      <c r="E6" s="301"/>
      <c r="F6" s="301"/>
      <c r="G6" s="302"/>
      <c r="H6" s="309"/>
      <c r="I6" s="309"/>
      <c r="J6" s="309"/>
      <c r="K6" s="302"/>
    </row>
    <row r="7" spans="2:12" ht="12.75" customHeight="1" x14ac:dyDescent="0.25">
      <c r="B7" s="300"/>
      <c r="C7" s="301"/>
      <c r="D7" s="301"/>
      <c r="E7" s="301"/>
      <c r="F7" s="301"/>
      <c r="G7" s="302"/>
      <c r="H7" s="309"/>
      <c r="I7" s="309"/>
      <c r="J7" s="309"/>
      <c r="K7" s="302"/>
    </row>
    <row r="8" spans="2:12" ht="12.75" customHeight="1" x14ac:dyDescent="0.25">
      <c r="B8" s="300"/>
      <c r="C8" s="301"/>
      <c r="D8" s="301"/>
      <c r="E8" s="301"/>
      <c r="F8" s="301"/>
      <c r="G8" s="302"/>
      <c r="H8" s="309"/>
      <c r="I8" s="309"/>
      <c r="J8" s="309"/>
      <c r="K8" s="302"/>
    </row>
    <row r="9" spans="2:12" ht="12.75" customHeight="1" x14ac:dyDescent="0.25">
      <c r="B9" s="300"/>
      <c r="C9" s="301"/>
      <c r="D9" s="301"/>
      <c r="E9" s="301"/>
      <c r="F9" s="301"/>
      <c r="G9" s="302"/>
      <c r="H9" s="1155" t="s">
        <v>80</v>
      </c>
      <c r="I9" s="1156"/>
      <c r="J9" s="1156"/>
      <c r="K9" s="1157"/>
    </row>
    <row r="10" spans="2:12" ht="12.75" customHeight="1" x14ac:dyDescent="0.25">
      <c r="B10" s="300"/>
      <c r="C10" s="301"/>
      <c r="D10" s="301"/>
      <c r="E10" s="301"/>
      <c r="F10" s="301"/>
      <c r="G10" s="302"/>
      <c r="H10" s="1156"/>
      <c r="I10" s="1156"/>
      <c r="J10" s="1156"/>
      <c r="K10" s="1157"/>
    </row>
    <row r="11" spans="2:12" ht="12.75" customHeight="1" x14ac:dyDescent="0.25">
      <c r="B11" s="300"/>
      <c r="C11" s="301"/>
      <c r="D11" s="301"/>
      <c r="E11" s="301"/>
      <c r="F11" s="301"/>
      <c r="G11" s="302"/>
      <c r="H11" s="1156"/>
      <c r="I11" s="1156"/>
      <c r="J11" s="1156"/>
      <c r="K11" s="1157"/>
    </row>
    <row r="12" spans="2:12" ht="12.75" customHeight="1" x14ac:dyDescent="0.25">
      <c r="B12" s="300"/>
      <c r="C12" s="301"/>
      <c r="D12" s="301"/>
      <c r="E12" s="301"/>
      <c r="F12" s="301"/>
      <c r="G12" s="302"/>
      <c r="H12" s="1156"/>
      <c r="I12" s="1156"/>
      <c r="J12" s="1156"/>
      <c r="K12" s="1157"/>
    </row>
    <row r="13" spans="2:12" ht="12.75" customHeight="1" x14ac:dyDescent="0.25">
      <c r="B13" s="300"/>
      <c r="C13" s="301"/>
      <c r="D13" s="301"/>
      <c r="E13" s="301"/>
      <c r="F13" s="301"/>
      <c r="G13" s="302"/>
      <c r="H13" s="1152" t="s">
        <v>81</v>
      </c>
      <c r="I13" s="1153"/>
      <c r="J13" s="1153"/>
      <c r="K13" s="1154"/>
      <c r="L13" s="280"/>
    </row>
    <row r="14" spans="2:12" ht="12.75" customHeight="1" x14ac:dyDescent="0.25">
      <c r="B14" s="300"/>
      <c r="C14" s="301"/>
      <c r="D14" s="301"/>
      <c r="E14" s="301"/>
      <c r="F14" s="301"/>
      <c r="G14" s="302"/>
      <c r="H14" s="1153"/>
      <c r="I14" s="1153"/>
      <c r="J14" s="1153"/>
      <c r="K14" s="1154"/>
    </row>
    <row r="15" spans="2:12" ht="12.75" customHeight="1" x14ac:dyDescent="0.25">
      <c r="B15" s="300"/>
      <c r="C15" s="301"/>
      <c r="D15" s="301"/>
      <c r="E15" s="301"/>
      <c r="F15" s="301"/>
      <c r="G15" s="302"/>
      <c r="H15" s="1153"/>
      <c r="I15" s="1153"/>
      <c r="J15" s="1153"/>
      <c r="K15" s="1154"/>
    </row>
    <row r="16" spans="2:12" ht="12.75" customHeight="1" x14ac:dyDescent="0.25">
      <c r="B16" s="300"/>
      <c r="C16" s="301"/>
      <c r="D16" s="301"/>
      <c r="E16" s="301"/>
      <c r="F16" s="301"/>
      <c r="G16" s="302"/>
      <c r="H16" s="1153"/>
      <c r="I16" s="1153"/>
      <c r="J16" s="1153"/>
      <c r="K16" s="1154"/>
    </row>
    <row r="17" spans="2:11" ht="15" x14ac:dyDescent="0.25">
      <c r="B17" s="300"/>
      <c r="C17" s="301"/>
      <c r="D17" s="301"/>
      <c r="E17" s="301"/>
      <c r="F17" s="301"/>
      <c r="G17" s="302"/>
      <c r="H17" s="1153"/>
      <c r="I17" s="1153"/>
      <c r="J17" s="1153"/>
      <c r="K17" s="1154"/>
    </row>
    <row r="18" spans="2:11" ht="15" x14ac:dyDescent="0.25">
      <c r="B18" s="300"/>
      <c r="C18" s="301"/>
      <c r="D18" s="301"/>
      <c r="E18" s="301"/>
      <c r="F18" s="301"/>
      <c r="G18" s="302"/>
      <c r="H18" s="301"/>
      <c r="I18" s="309"/>
      <c r="J18" s="309"/>
      <c r="K18" s="302"/>
    </row>
    <row r="19" spans="2:11" ht="15" x14ac:dyDescent="0.25">
      <c r="B19" s="300"/>
      <c r="C19" s="301"/>
      <c r="D19" s="301"/>
      <c r="E19" s="301"/>
      <c r="F19" s="301"/>
      <c r="G19" s="302"/>
      <c r="H19" s="309"/>
      <c r="I19" s="309"/>
      <c r="J19" s="309"/>
      <c r="K19" s="302"/>
    </row>
    <row r="20" spans="2:11" ht="15" x14ac:dyDescent="0.25">
      <c r="B20" s="300"/>
      <c r="C20" s="301"/>
      <c r="D20" s="301"/>
      <c r="E20" s="301"/>
      <c r="F20" s="301"/>
      <c r="G20" s="302"/>
      <c r="H20" s="309"/>
      <c r="I20" s="309"/>
      <c r="J20" s="309"/>
      <c r="K20" s="302"/>
    </row>
    <row r="21" spans="2:11" ht="15" x14ac:dyDescent="0.25">
      <c r="B21" s="300"/>
      <c r="C21" s="301"/>
      <c r="D21" s="301"/>
      <c r="E21" s="301"/>
      <c r="F21" s="301"/>
      <c r="G21" s="302"/>
      <c r="H21" s="309"/>
      <c r="I21" s="309"/>
      <c r="J21" s="309"/>
      <c r="K21" s="302"/>
    </row>
    <row r="22" spans="2:11" ht="15" x14ac:dyDescent="0.25">
      <c r="B22" s="312"/>
      <c r="C22" s="310"/>
      <c r="D22" s="310"/>
      <c r="E22" s="310"/>
      <c r="F22" s="310"/>
      <c r="G22" s="311"/>
      <c r="H22" s="310"/>
      <c r="I22" s="310"/>
      <c r="J22" s="310"/>
      <c r="K22" s="311"/>
    </row>
    <row r="23" spans="2:11" ht="12.75" customHeight="1" x14ac:dyDescent="0.8">
      <c r="B23" s="291"/>
      <c r="C23" s="1126" t="s">
        <v>572</v>
      </c>
      <c r="D23" s="1127"/>
      <c r="E23" s="1127"/>
      <c r="F23" s="1127"/>
      <c r="G23" s="1127"/>
      <c r="H23" s="1127"/>
      <c r="I23" s="1127"/>
      <c r="J23" s="1128"/>
      <c r="K23" s="294"/>
    </row>
    <row r="24" spans="2:11" ht="12.75" customHeight="1" x14ac:dyDescent="0.25">
      <c r="B24" s="292"/>
      <c r="C24" s="1129"/>
      <c r="D24" s="1130"/>
      <c r="E24" s="1130"/>
      <c r="F24" s="1130"/>
      <c r="G24" s="1130"/>
      <c r="H24" s="1130"/>
      <c r="I24" s="1130"/>
      <c r="J24" s="1131"/>
      <c r="K24" s="295"/>
    </row>
    <row r="25" spans="2:11" ht="12.75" customHeight="1" x14ac:dyDescent="0.25">
      <c r="B25" s="292"/>
      <c r="C25" s="1129"/>
      <c r="D25" s="1130"/>
      <c r="E25" s="1130"/>
      <c r="F25" s="1130"/>
      <c r="G25" s="1130"/>
      <c r="H25" s="1130"/>
      <c r="I25" s="1130"/>
      <c r="J25" s="1131"/>
      <c r="K25" s="295"/>
    </row>
    <row r="26" spans="2:11" ht="12.75" customHeight="1" x14ac:dyDescent="0.25">
      <c r="B26" s="292"/>
      <c r="C26" s="1129"/>
      <c r="D26" s="1130"/>
      <c r="E26" s="1130"/>
      <c r="F26" s="1130"/>
      <c r="G26" s="1130"/>
      <c r="H26" s="1130"/>
      <c r="I26" s="1130"/>
      <c r="J26" s="1131"/>
      <c r="K26" s="295"/>
    </row>
    <row r="27" spans="2:11" ht="12.75" customHeight="1" x14ac:dyDescent="0.25">
      <c r="B27" s="292"/>
      <c r="C27" s="1129"/>
      <c r="D27" s="1130"/>
      <c r="E27" s="1130"/>
      <c r="F27" s="1130"/>
      <c r="G27" s="1130"/>
      <c r="H27" s="1130"/>
      <c r="I27" s="1130"/>
      <c r="J27" s="1131"/>
      <c r="K27" s="295"/>
    </row>
    <row r="28" spans="2:11" ht="12.75" customHeight="1" x14ac:dyDescent="0.25">
      <c r="B28" s="292"/>
      <c r="C28" s="1129"/>
      <c r="D28" s="1130"/>
      <c r="E28" s="1130"/>
      <c r="F28" s="1130"/>
      <c r="G28" s="1130"/>
      <c r="H28" s="1130"/>
      <c r="I28" s="1130"/>
      <c r="J28" s="1131"/>
      <c r="K28" s="295"/>
    </row>
    <row r="29" spans="2:11" ht="12.75" customHeight="1" x14ac:dyDescent="0.25">
      <c r="B29" s="292"/>
      <c r="C29" s="1129"/>
      <c r="D29" s="1130"/>
      <c r="E29" s="1130"/>
      <c r="F29" s="1130"/>
      <c r="G29" s="1130"/>
      <c r="H29" s="1130"/>
      <c r="I29" s="1130"/>
      <c r="J29" s="1131"/>
      <c r="K29" s="295"/>
    </row>
    <row r="30" spans="2:11" ht="12.75" customHeight="1" x14ac:dyDescent="0.25">
      <c r="B30" s="292"/>
      <c r="C30" s="1129"/>
      <c r="D30" s="1130"/>
      <c r="E30" s="1130"/>
      <c r="F30" s="1130"/>
      <c r="G30" s="1130"/>
      <c r="H30" s="1130"/>
      <c r="I30" s="1130"/>
      <c r="J30" s="1131"/>
      <c r="K30" s="295"/>
    </row>
    <row r="31" spans="2:11" ht="12.75" customHeight="1" x14ac:dyDescent="0.25">
      <c r="B31" s="292"/>
      <c r="C31" s="1129"/>
      <c r="D31" s="1130"/>
      <c r="E31" s="1130"/>
      <c r="F31" s="1130"/>
      <c r="G31" s="1130"/>
      <c r="H31" s="1130"/>
      <c r="I31" s="1130"/>
      <c r="J31" s="1131"/>
      <c r="K31" s="295"/>
    </row>
    <row r="32" spans="2:11" ht="12.75" customHeight="1" x14ac:dyDescent="0.25">
      <c r="B32" s="292"/>
      <c r="C32" s="1129"/>
      <c r="D32" s="1130"/>
      <c r="E32" s="1130"/>
      <c r="F32" s="1130"/>
      <c r="G32" s="1130"/>
      <c r="H32" s="1130"/>
      <c r="I32" s="1130"/>
      <c r="J32" s="1131"/>
      <c r="K32" s="295"/>
    </row>
    <row r="33" spans="2:11" ht="12.75" customHeight="1" x14ac:dyDescent="0.25">
      <c r="B33" s="292"/>
      <c r="C33" s="1129"/>
      <c r="D33" s="1130"/>
      <c r="E33" s="1130"/>
      <c r="F33" s="1130"/>
      <c r="G33" s="1130"/>
      <c r="H33" s="1130"/>
      <c r="I33" s="1130"/>
      <c r="J33" s="1131"/>
      <c r="K33" s="295"/>
    </row>
    <row r="34" spans="2:11" ht="12.75" customHeight="1" x14ac:dyDescent="0.25">
      <c r="B34" s="292"/>
      <c r="C34" s="1129"/>
      <c r="D34" s="1130"/>
      <c r="E34" s="1130"/>
      <c r="F34" s="1130"/>
      <c r="G34" s="1130"/>
      <c r="H34" s="1130"/>
      <c r="I34" s="1130"/>
      <c r="J34" s="1131"/>
      <c r="K34" s="295"/>
    </row>
    <row r="35" spans="2:11" ht="12.75" customHeight="1" x14ac:dyDescent="0.25">
      <c r="B35" s="292"/>
      <c r="C35" s="1129"/>
      <c r="D35" s="1130"/>
      <c r="E35" s="1130"/>
      <c r="F35" s="1130"/>
      <c r="G35" s="1130"/>
      <c r="H35" s="1130"/>
      <c r="I35" s="1130"/>
      <c r="J35" s="1131"/>
      <c r="K35" s="295"/>
    </row>
    <row r="36" spans="2:11" ht="12.75" customHeight="1" x14ac:dyDescent="0.25">
      <c r="B36" s="292"/>
      <c r="C36" s="1129"/>
      <c r="D36" s="1130"/>
      <c r="E36" s="1130"/>
      <c r="F36" s="1130"/>
      <c r="G36" s="1130"/>
      <c r="H36" s="1130"/>
      <c r="I36" s="1130"/>
      <c r="J36" s="1131"/>
      <c r="K36" s="295"/>
    </row>
    <row r="37" spans="2:11" ht="12.75" customHeight="1" x14ac:dyDescent="0.25">
      <c r="B37" s="292"/>
      <c r="C37" s="1129"/>
      <c r="D37" s="1130"/>
      <c r="E37" s="1130"/>
      <c r="F37" s="1130"/>
      <c r="G37" s="1130"/>
      <c r="H37" s="1130"/>
      <c r="I37" s="1130"/>
      <c r="J37" s="1131"/>
      <c r="K37" s="295"/>
    </row>
    <row r="38" spans="2:11" ht="30.75" customHeight="1" x14ac:dyDescent="0.25">
      <c r="B38" s="293"/>
      <c r="C38" s="1132"/>
      <c r="D38" s="1133"/>
      <c r="E38" s="1133"/>
      <c r="F38" s="1133"/>
      <c r="G38" s="1133"/>
      <c r="H38" s="1133"/>
      <c r="I38" s="1133"/>
      <c r="J38" s="1134"/>
      <c r="K38" s="296"/>
    </row>
    <row r="39" spans="2:11" ht="15" x14ac:dyDescent="0.25">
      <c r="B39" s="297"/>
      <c r="C39" s="298"/>
      <c r="D39" s="298"/>
      <c r="E39" s="298"/>
      <c r="F39" s="298"/>
      <c r="G39" s="298"/>
      <c r="H39" s="299"/>
      <c r="I39" s="303"/>
      <c r="J39" s="303"/>
      <c r="K39" s="304"/>
    </row>
    <row r="40" spans="2:11" ht="15" x14ac:dyDescent="0.25">
      <c r="B40" s="300"/>
      <c r="C40" s="301"/>
      <c r="D40" s="301"/>
      <c r="E40" s="301"/>
      <c r="F40" s="301"/>
      <c r="G40" s="301"/>
      <c r="H40" s="302"/>
      <c r="I40" s="303"/>
      <c r="J40" s="303"/>
      <c r="K40" s="304"/>
    </row>
    <row r="41" spans="2:11" ht="15" x14ac:dyDescent="0.25">
      <c r="B41" s="300"/>
      <c r="C41" s="301"/>
      <c r="D41" s="301"/>
      <c r="E41" s="301"/>
      <c r="F41" s="301"/>
      <c r="G41" s="301"/>
      <c r="H41" s="302"/>
      <c r="I41" s="303"/>
      <c r="J41" s="303"/>
      <c r="K41" s="304"/>
    </row>
    <row r="42" spans="2:11" ht="15" x14ac:dyDescent="0.25">
      <c r="B42" s="300"/>
      <c r="C42" s="301"/>
      <c r="D42" s="301"/>
      <c r="E42" s="301"/>
      <c r="F42" s="301"/>
      <c r="G42" s="301"/>
      <c r="H42" s="302"/>
      <c r="I42" s="303"/>
      <c r="J42" s="303"/>
      <c r="K42" s="304"/>
    </row>
    <row r="43" spans="2:11" ht="15" x14ac:dyDescent="0.25">
      <c r="B43" s="300"/>
      <c r="C43" s="301"/>
      <c r="D43" s="301"/>
      <c r="E43" s="301"/>
      <c r="F43" s="301"/>
      <c r="G43" s="301"/>
      <c r="H43" s="302"/>
      <c r="I43" s="303"/>
      <c r="J43" s="303"/>
      <c r="K43" s="304"/>
    </row>
    <row r="44" spans="2:11" ht="15" x14ac:dyDescent="0.25">
      <c r="B44" s="300"/>
      <c r="C44" s="301"/>
      <c r="D44" s="301"/>
      <c r="E44" s="301"/>
      <c r="F44" s="301"/>
      <c r="G44" s="301"/>
      <c r="H44" s="302"/>
      <c r="I44" s="305"/>
      <c r="J44" s="305"/>
      <c r="K44" s="306"/>
    </row>
    <row r="45" spans="2:11" ht="12.75" customHeight="1" x14ac:dyDescent="0.25">
      <c r="B45" s="300"/>
      <c r="C45" s="301"/>
      <c r="D45" s="301"/>
      <c r="E45" s="301"/>
      <c r="F45" s="301"/>
      <c r="G45" s="301"/>
      <c r="H45" s="302"/>
      <c r="I45" s="1135">
        <v>2014</v>
      </c>
      <c r="J45" s="1136"/>
      <c r="K45" s="1137"/>
    </row>
    <row r="46" spans="2:11" ht="12.75" customHeight="1" x14ac:dyDescent="0.25">
      <c r="B46" s="300"/>
      <c r="C46" s="301"/>
      <c r="D46" s="301"/>
      <c r="E46" s="301"/>
      <c r="F46" s="301"/>
      <c r="G46" s="301"/>
      <c r="H46" s="302"/>
      <c r="I46" s="1138"/>
      <c r="J46" s="1139"/>
      <c r="K46" s="1140"/>
    </row>
    <row r="47" spans="2:11" ht="12.75" customHeight="1" x14ac:dyDescent="0.25">
      <c r="B47" s="300"/>
      <c r="C47" s="301"/>
      <c r="D47" s="301"/>
      <c r="E47" s="301"/>
      <c r="F47" s="301"/>
      <c r="G47" s="301"/>
      <c r="H47" s="302"/>
      <c r="I47" s="1138"/>
      <c r="J47" s="1139"/>
      <c r="K47" s="1140"/>
    </row>
    <row r="48" spans="2:11" ht="12.75" customHeight="1" x14ac:dyDescent="0.25">
      <c r="B48" s="300"/>
      <c r="C48" s="301"/>
      <c r="D48" s="301"/>
      <c r="E48" s="301"/>
      <c r="F48" s="301"/>
      <c r="G48" s="301"/>
      <c r="H48" s="302"/>
      <c r="I48" s="1141"/>
      <c r="J48" s="1142"/>
      <c r="K48" s="1143"/>
    </row>
    <row r="49" spans="2:11" ht="12.75" customHeight="1" x14ac:dyDescent="0.25">
      <c r="B49" s="300"/>
      <c r="C49" s="301"/>
      <c r="D49" s="301"/>
      <c r="E49" s="301"/>
      <c r="F49" s="301"/>
      <c r="G49" s="301"/>
      <c r="H49" s="302"/>
      <c r="I49" s="1141"/>
      <c r="J49" s="1142"/>
      <c r="K49" s="1143"/>
    </row>
    <row r="50" spans="2:11" ht="12.75" customHeight="1" x14ac:dyDescent="0.25">
      <c r="B50" s="300"/>
      <c r="C50" s="301"/>
      <c r="D50" s="301"/>
      <c r="E50" s="301"/>
      <c r="F50" s="301"/>
      <c r="G50" s="301"/>
      <c r="H50" s="302"/>
      <c r="I50" s="1141"/>
      <c r="J50" s="1142"/>
      <c r="K50" s="1143"/>
    </row>
    <row r="51" spans="2:11" ht="12.75" customHeight="1" x14ac:dyDescent="0.25">
      <c r="B51" s="300"/>
      <c r="C51" s="301"/>
      <c r="D51" s="301"/>
      <c r="E51" s="301"/>
      <c r="F51" s="301"/>
      <c r="G51" s="301"/>
      <c r="H51" s="302"/>
      <c r="I51" s="1144"/>
      <c r="J51" s="1145"/>
      <c r="K51" s="1146"/>
    </row>
    <row r="52" spans="2:11" ht="15" x14ac:dyDescent="0.25">
      <c r="B52" s="300"/>
      <c r="C52" s="301"/>
      <c r="D52" s="301"/>
      <c r="E52" s="301"/>
      <c r="F52" s="301"/>
      <c r="G52" s="301"/>
      <c r="H52" s="302"/>
      <c r="I52" s="307"/>
      <c r="J52" s="298"/>
      <c r="K52" s="299"/>
    </row>
    <row r="53" spans="2:11" ht="15" x14ac:dyDescent="0.25">
      <c r="B53" s="300"/>
      <c r="C53" s="301"/>
      <c r="D53" s="301"/>
      <c r="E53" s="301"/>
      <c r="F53" s="301"/>
      <c r="G53" s="301"/>
      <c r="H53" s="302"/>
      <c r="I53" s="300"/>
      <c r="J53" s="301"/>
      <c r="K53" s="302"/>
    </row>
    <row r="54" spans="2:11" ht="15" x14ac:dyDescent="0.25">
      <c r="B54" s="300"/>
      <c r="C54" s="301"/>
      <c r="D54" s="301"/>
      <c r="E54" s="301"/>
      <c r="F54" s="301"/>
      <c r="G54" s="301"/>
      <c r="H54" s="302"/>
      <c r="I54" s="300"/>
      <c r="J54" s="301"/>
      <c r="K54" s="302"/>
    </row>
    <row r="55" spans="2:11" ht="15" x14ac:dyDescent="0.25">
      <c r="B55" s="300"/>
      <c r="C55" s="301"/>
      <c r="D55" s="301"/>
      <c r="E55" s="301"/>
      <c r="F55" s="301"/>
      <c r="G55" s="301"/>
      <c r="H55" s="302"/>
      <c r="I55" s="300"/>
      <c r="J55" s="301"/>
      <c r="K55" s="302"/>
    </row>
    <row r="56" spans="2:11" ht="15" x14ac:dyDescent="0.25">
      <c r="B56" s="300"/>
      <c r="C56" s="301"/>
      <c r="D56" s="301"/>
      <c r="E56" s="301"/>
      <c r="F56" s="301"/>
      <c r="G56" s="301"/>
      <c r="H56" s="302"/>
      <c r="I56" s="300"/>
      <c r="J56" s="301"/>
      <c r="K56" s="302"/>
    </row>
    <row r="57" spans="2:11" ht="15" x14ac:dyDescent="0.25">
      <c r="B57" s="300"/>
      <c r="C57" s="301"/>
      <c r="D57" s="301"/>
      <c r="E57" s="301"/>
      <c r="F57" s="301"/>
      <c r="G57" s="301"/>
      <c r="H57" s="302"/>
      <c r="I57" s="300"/>
      <c r="J57" s="301"/>
      <c r="K57" s="302"/>
    </row>
    <row r="58" spans="2:11" ht="17.100000000000001" customHeight="1" x14ac:dyDescent="0.25">
      <c r="B58" s="1150"/>
      <c r="C58" s="1148"/>
      <c r="D58" s="1148"/>
      <c r="E58" s="1148"/>
      <c r="F58" s="1148"/>
      <c r="G58" s="1148"/>
      <c r="H58" s="1148"/>
      <c r="I58" s="1148"/>
      <c r="J58" s="1148"/>
      <c r="K58" s="1148"/>
    </row>
    <row r="59" spans="2:11" ht="11.25" customHeight="1" x14ac:dyDescent="0.2">
      <c r="B59" s="66"/>
      <c r="C59" s="66"/>
      <c r="D59" s="66"/>
      <c r="E59" s="66"/>
      <c r="F59" s="66"/>
      <c r="G59" s="66"/>
      <c r="H59" s="66"/>
      <c r="I59" s="64"/>
      <c r="J59" s="64"/>
      <c r="K59" s="64"/>
    </row>
    <row r="60" spans="2:11" ht="11.25" customHeight="1" x14ac:dyDescent="0.2"/>
    <row r="61" spans="2:11" ht="23.1" customHeight="1" x14ac:dyDescent="0.3">
      <c r="D61" s="1151" t="s">
        <v>87</v>
      </c>
      <c r="E61" s="1151"/>
      <c r="F61" s="1151"/>
      <c r="G61" s="1151"/>
      <c r="H61" s="1151"/>
      <c r="I61" s="1151"/>
      <c r="J61" s="1151"/>
      <c r="K61" s="1151"/>
    </row>
    <row r="62" spans="2:11" ht="23.1" customHeight="1" x14ac:dyDescent="0.3">
      <c r="B62" s="1125" t="s">
        <v>700</v>
      </c>
      <c r="C62" s="1125"/>
      <c r="D62" s="1125"/>
      <c r="E62" s="1125"/>
      <c r="F62" s="1125"/>
      <c r="G62" s="1125"/>
      <c r="H62" s="1125"/>
      <c r="I62" s="1125"/>
      <c r="J62" s="1125"/>
      <c r="K62" s="1125"/>
    </row>
    <row r="63" spans="2:11" ht="23.1" customHeight="1" x14ac:dyDescent="0.3">
      <c r="B63" s="1125" t="s">
        <v>725</v>
      </c>
      <c r="C63" s="1125"/>
      <c r="D63" s="1125"/>
      <c r="E63" s="1125"/>
      <c r="F63" s="1125"/>
      <c r="G63" s="1125"/>
      <c r="H63" s="1125"/>
      <c r="I63" s="1125"/>
      <c r="J63" s="1125"/>
      <c r="K63" s="1125"/>
    </row>
    <row r="64" spans="2:11" ht="21.75" x14ac:dyDescent="0.3">
      <c r="B64" s="1113"/>
      <c r="C64" s="1125" t="s">
        <v>726</v>
      </c>
      <c r="D64" s="1125"/>
      <c r="E64" s="1125"/>
      <c r="F64" s="1125"/>
      <c r="G64" s="1125"/>
      <c r="H64" s="1125"/>
      <c r="I64" s="1125"/>
      <c r="J64" s="1125"/>
      <c r="K64" s="1125"/>
    </row>
  </sheetData>
  <mergeCells count="10">
    <mergeCell ref="B3:K3"/>
    <mergeCell ref="B58:K58"/>
    <mergeCell ref="D61:K61"/>
    <mergeCell ref="H13:K17"/>
    <mergeCell ref="H9:K12"/>
    <mergeCell ref="C64:K64"/>
    <mergeCell ref="B62:K62"/>
    <mergeCell ref="B63:K63"/>
    <mergeCell ref="C23:J38"/>
    <mergeCell ref="I45:K51"/>
  </mergeCells>
  <printOptions horizontalCentered="1" verticalCentered="1"/>
  <pageMargins left="0.59055118110236227" right="0" top="0" bottom="0" header="0" footer="0"/>
  <pageSetup paperSize="9"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69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1" width="4.5703125" style="67" customWidth="1"/>
    <col min="12" max="12" width="6.5703125" style="67" customWidth="1"/>
    <col min="13" max="14" width="4.5703125" style="67" customWidth="1"/>
    <col min="15" max="15" width="5.7109375" style="67" customWidth="1"/>
    <col min="16" max="28" width="4.5703125" style="67" customWidth="1"/>
    <col min="29" max="29" width="6.5703125" style="67" customWidth="1"/>
    <col min="30" max="30" width="4.5703125" style="67" customWidth="1"/>
    <col min="31" max="31" width="19.42578125" style="281" customWidth="1"/>
    <col min="32" max="40" width="4.7109375" style="281" customWidth="1"/>
    <col min="41" max="47" width="6.140625" style="281" customWidth="1"/>
    <col min="48" max="48" width="5" style="281" customWidth="1"/>
    <col min="49" max="50" width="6.140625" style="281" customWidth="1"/>
    <col min="51" max="51" width="7.85546875" style="281" customWidth="1"/>
    <col min="52" max="63" width="4.7109375" style="281" customWidth="1"/>
    <col min="64" max="66" width="6.5703125" style="281" customWidth="1"/>
    <col min="67" max="69" width="4.85546875" style="281" customWidth="1"/>
    <col min="70" max="71" width="9" style="281"/>
    <col min="72" max="72" width="23.28515625" style="53" bestFit="1" customWidth="1"/>
    <col min="73" max="73" width="9" style="53"/>
    <col min="74" max="16384" width="9" style="281"/>
  </cols>
  <sheetData>
    <row r="1" spans="1:82" s="54" customFormat="1" ht="6.9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BT1" s="53"/>
      <c r="BU1" s="53"/>
    </row>
    <row r="2" spans="1:82" ht="17.25" x14ac:dyDescent="0.3">
      <c r="A2" s="23" t="s">
        <v>245</v>
      </c>
      <c r="AF2" s="275"/>
      <c r="AG2" s="275"/>
      <c r="AH2" s="275"/>
      <c r="AI2" s="275"/>
      <c r="AK2" s="275"/>
      <c r="AL2" s="275"/>
      <c r="AM2" s="275"/>
      <c r="AN2" s="275"/>
      <c r="AP2" s="275"/>
      <c r="AQ2" s="275"/>
      <c r="AR2" s="275"/>
      <c r="AS2" s="275"/>
      <c r="AU2" s="67"/>
      <c r="AV2" s="67"/>
      <c r="AW2" s="67"/>
      <c r="AX2" s="67"/>
      <c r="AZ2" s="67"/>
      <c r="BA2" s="67"/>
      <c r="BB2" s="67"/>
      <c r="BC2" s="67"/>
      <c r="BD2" s="67"/>
      <c r="BE2" s="67"/>
    </row>
    <row r="3" spans="1:82" x14ac:dyDescent="0.25">
      <c r="AE3" s="20" t="s">
        <v>174</v>
      </c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9"/>
      <c r="BT3" s="1104" t="s">
        <v>345</v>
      </c>
      <c r="BU3" s="800">
        <v>36</v>
      </c>
      <c r="BY3" s="275"/>
      <c r="BZ3" s="67" t="s">
        <v>176</v>
      </c>
      <c r="CA3" s="67"/>
      <c r="CB3" s="67" t="s">
        <v>102</v>
      </c>
      <c r="CC3" s="275"/>
      <c r="CD3" s="275" t="s">
        <v>101</v>
      </c>
    </row>
    <row r="4" spans="1:82" ht="17.25" x14ac:dyDescent="0.3">
      <c r="A4" s="23" t="s">
        <v>367</v>
      </c>
      <c r="P4" s="38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F4" s="275" t="s">
        <v>316</v>
      </c>
      <c r="AG4" s="275" t="s">
        <v>317</v>
      </c>
      <c r="AH4" s="275" t="s">
        <v>318</v>
      </c>
      <c r="AI4" s="275"/>
      <c r="AJ4" s="275" t="s">
        <v>319</v>
      </c>
      <c r="AK4" s="275" t="s">
        <v>320</v>
      </c>
      <c r="AL4" s="275" t="s">
        <v>321</v>
      </c>
      <c r="AM4" s="275"/>
      <c r="AN4" s="275" t="s">
        <v>322</v>
      </c>
      <c r="AO4" s="650" t="s">
        <v>323</v>
      </c>
      <c r="AP4" s="275"/>
      <c r="AQ4" s="275" t="s">
        <v>324</v>
      </c>
      <c r="AR4" s="275" t="s">
        <v>325</v>
      </c>
      <c r="AS4" s="275" t="s">
        <v>326</v>
      </c>
      <c r="AT4" s="67"/>
      <c r="AU4" s="67" t="s">
        <v>327</v>
      </c>
      <c r="AV4" s="67" t="s">
        <v>328</v>
      </c>
      <c r="AW4" s="67" t="s">
        <v>329</v>
      </c>
      <c r="AX4" s="67" t="s">
        <v>330</v>
      </c>
      <c r="AY4" s="67"/>
      <c r="AZ4" s="67" t="s">
        <v>331</v>
      </c>
      <c r="BA4" s="67" t="s">
        <v>332</v>
      </c>
      <c r="BB4" s="67" t="s">
        <v>333</v>
      </c>
      <c r="BC4" s="67"/>
      <c r="BD4" s="67" t="s">
        <v>334</v>
      </c>
      <c r="BE4" s="67" t="s">
        <v>335</v>
      </c>
      <c r="BG4" s="281" t="s">
        <v>15</v>
      </c>
      <c r="BH4" s="281" t="s">
        <v>14</v>
      </c>
      <c r="BJ4" s="67" t="s">
        <v>40</v>
      </c>
      <c r="BK4" s="67" t="s">
        <v>41</v>
      </c>
      <c r="BL4" s="67"/>
      <c r="BM4" s="19" t="s">
        <v>42</v>
      </c>
      <c r="BT4" s="1104" t="s">
        <v>346</v>
      </c>
      <c r="BU4" s="800">
        <v>80</v>
      </c>
      <c r="BX4" s="370" t="s">
        <v>337</v>
      </c>
      <c r="BY4" s="370"/>
      <c r="BZ4" s="368">
        <v>82</v>
      </c>
      <c r="CA4" s="67"/>
      <c r="CB4" s="67">
        <v>38</v>
      </c>
      <c r="CD4" s="67">
        <v>16</v>
      </c>
    </row>
    <row r="5" spans="1:82" x14ac:dyDescent="0.25">
      <c r="AF5" s="800">
        <v>36</v>
      </c>
      <c r="AG5" s="800">
        <v>80</v>
      </c>
      <c r="AH5" s="368">
        <v>26</v>
      </c>
      <c r="AI5" s="368"/>
      <c r="AJ5" s="800">
        <v>51</v>
      </c>
      <c r="AK5" s="368">
        <v>43</v>
      </c>
      <c r="AL5" s="800">
        <v>112</v>
      </c>
      <c r="AM5" s="800"/>
      <c r="AN5" s="368">
        <v>82</v>
      </c>
      <c r="AO5" s="800">
        <v>54</v>
      </c>
      <c r="AP5" s="800"/>
      <c r="AQ5" s="368">
        <v>33</v>
      </c>
      <c r="AR5" s="800">
        <v>55</v>
      </c>
      <c r="AS5" s="368">
        <v>80</v>
      </c>
      <c r="AT5" s="368"/>
      <c r="AU5" s="800">
        <v>17</v>
      </c>
      <c r="AV5" s="368">
        <v>26</v>
      </c>
      <c r="AW5" s="800">
        <v>62</v>
      </c>
      <c r="AX5" s="368">
        <v>53</v>
      </c>
      <c r="AY5" s="368"/>
      <c r="AZ5" s="800">
        <v>26</v>
      </c>
      <c r="BA5" s="368">
        <v>23</v>
      </c>
      <c r="BB5" s="800">
        <v>39</v>
      </c>
      <c r="BC5" s="800"/>
      <c r="BD5" s="368">
        <v>40</v>
      </c>
      <c r="BE5" s="800">
        <v>72</v>
      </c>
      <c r="BF5" s="800"/>
      <c r="BG5" s="800">
        <v>36</v>
      </c>
      <c r="BH5" s="368">
        <v>42</v>
      </c>
      <c r="BI5" s="67"/>
      <c r="BJ5" s="67">
        <v>49</v>
      </c>
      <c r="BK5" s="67">
        <v>58</v>
      </c>
      <c r="BL5" s="67"/>
      <c r="BM5" s="67">
        <f>SUM(AF5:BK5)</f>
        <v>1195</v>
      </c>
      <c r="BN5" s="67"/>
      <c r="BO5" s="67"/>
      <c r="BQ5" s="67"/>
      <c r="BR5" s="67"/>
      <c r="BS5" s="67"/>
      <c r="BT5" s="19">
        <f>SUM(AF5:BR5)</f>
        <v>2390</v>
      </c>
      <c r="BU5" s="281"/>
      <c r="BX5" s="370" t="s">
        <v>338</v>
      </c>
      <c r="BY5" s="370"/>
      <c r="BZ5" s="368">
        <v>94</v>
      </c>
      <c r="CA5" s="67"/>
      <c r="CB5" s="67">
        <v>53</v>
      </c>
      <c r="CD5" s="67">
        <v>34</v>
      </c>
    </row>
    <row r="6" spans="1:82" x14ac:dyDescent="0.25"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67"/>
      <c r="BF6" s="67"/>
      <c r="BG6" s="67"/>
      <c r="BH6" s="67"/>
      <c r="BI6" s="67"/>
      <c r="BJ6" s="19"/>
      <c r="BT6" s="1104" t="s">
        <v>348</v>
      </c>
      <c r="BU6" s="800">
        <v>51</v>
      </c>
      <c r="BX6" s="370" t="s">
        <v>339</v>
      </c>
      <c r="BY6" s="370"/>
      <c r="BZ6" s="368">
        <v>61</v>
      </c>
      <c r="CA6" s="275"/>
      <c r="CB6" s="67">
        <v>29</v>
      </c>
      <c r="CC6" s="67"/>
      <c r="CD6" s="67">
        <v>32</v>
      </c>
    </row>
    <row r="7" spans="1:82" x14ac:dyDescent="0.25"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9"/>
      <c r="BT7" s="1104" t="s">
        <v>349</v>
      </c>
      <c r="BU7" s="368">
        <v>43</v>
      </c>
      <c r="BX7" s="370" t="s">
        <v>340</v>
      </c>
      <c r="BY7" s="370"/>
      <c r="BZ7" s="368">
        <v>74</v>
      </c>
      <c r="CA7" s="67"/>
      <c r="CB7" s="67">
        <v>49</v>
      </c>
      <c r="CC7" s="26"/>
      <c r="CD7" s="67">
        <v>27</v>
      </c>
    </row>
    <row r="8" spans="1:82" x14ac:dyDescent="0.25">
      <c r="AE8" s="20" t="s">
        <v>175</v>
      </c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9"/>
      <c r="BT8" s="1104" t="s">
        <v>350</v>
      </c>
      <c r="BU8" s="800">
        <v>112</v>
      </c>
      <c r="BX8" s="370" t="s">
        <v>341</v>
      </c>
      <c r="BY8" s="370"/>
      <c r="BZ8" s="368">
        <v>54</v>
      </c>
      <c r="CA8" s="67"/>
      <c r="CB8" s="67">
        <v>61</v>
      </c>
      <c r="CD8" s="67">
        <v>25</v>
      </c>
    </row>
    <row r="9" spans="1:82" x14ac:dyDescent="0.25">
      <c r="AF9" s="275"/>
      <c r="AG9" s="275"/>
      <c r="AH9" s="275"/>
      <c r="AI9" s="275"/>
      <c r="AJ9" s="67"/>
      <c r="AK9" s="275"/>
      <c r="AL9" s="275"/>
      <c r="AM9" s="275"/>
      <c r="AN9" s="275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G9" s="67"/>
      <c r="BH9" s="67"/>
      <c r="BI9" s="67"/>
      <c r="BJ9" s="19"/>
      <c r="BT9" s="1104" t="s">
        <v>351</v>
      </c>
      <c r="BU9" s="368">
        <v>82</v>
      </c>
      <c r="BX9" s="370" t="s">
        <v>342</v>
      </c>
      <c r="BY9" s="370"/>
      <c r="BZ9" s="368">
        <v>47</v>
      </c>
      <c r="CA9" s="67"/>
      <c r="CB9" s="67">
        <v>25</v>
      </c>
      <c r="CC9" s="67"/>
      <c r="CD9" s="275">
        <v>12</v>
      </c>
    </row>
    <row r="10" spans="1:82" x14ac:dyDescent="0.25">
      <c r="AF10" s="67" t="s">
        <v>368</v>
      </c>
      <c r="AG10" s="67" t="s">
        <v>369</v>
      </c>
      <c r="AH10" s="67" t="s">
        <v>370</v>
      </c>
      <c r="AI10" s="67" t="s">
        <v>371</v>
      </c>
      <c r="AJ10" s="67" t="s">
        <v>372</v>
      </c>
      <c r="AK10" s="67" t="s">
        <v>373</v>
      </c>
      <c r="AL10" s="20" t="s">
        <v>374</v>
      </c>
      <c r="AM10" s="67" t="s">
        <v>366</v>
      </c>
      <c r="AN10" s="67"/>
      <c r="AO10" s="20" t="s">
        <v>690</v>
      </c>
      <c r="AP10" s="20" t="s">
        <v>691</v>
      </c>
      <c r="AQ10" s="20" t="s">
        <v>692</v>
      </c>
      <c r="AR10" s="20" t="s">
        <v>693</v>
      </c>
      <c r="AS10" s="20" t="s">
        <v>694</v>
      </c>
      <c r="AT10" s="20" t="s">
        <v>422</v>
      </c>
      <c r="AU10" s="20" t="s">
        <v>695</v>
      </c>
      <c r="AV10" s="20" t="s">
        <v>696</v>
      </c>
      <c r="AW10" s="262" t="s">
        <v>697</v>
      </c>
      <c r="AX10" s="262" t="s">
        <v>698</v>
      </c>
      <c r="AY10" s="19" t="s">
        <v>17</v>
      </c>
      <c r="AZ10" s="67"/>
      <c r="BA10" s="67"/>
      <c r="BB10" s="67"/>
      <c r="BC10" s="67"/>
      <c r="BD10" s="67"/>
      <c r="BE10" s="67"/>
      <c r="BG10" s="67"/>
      <c r="BH10" s="67"/>
      <c r="BI10" s="67"/>
      <c r="BJ10" s="19"/>
      <c r="BT10" s="1104" t="s">
        <v>352</v>
      </c>
      <c r="BU10" s="800">
        <v>54</v>
      </c>
      <c r="BX10" s="370" t="s">
        <v>343</v>
      </c>
      <c r="BY10" s="370"/>
      <c r="BZ10" s="368">
        <v>45</v>
      </c>
      <c r="CA10" s="67"/>
      <c r="CB10" s="67">
        <v>33</v>
      </c>
      <c r="CC10" s="67"/>
      <c r="CD10" s="67">
        <v>17</v>
      </c>
    </row>
    <row r="11" spans="1:82" x14ac:dyDescent="0.25">
      <c r="AE11" s="281" t="s">
        <v>176</v>
      </c>
      <c r="AF11" s="368">
        <v>82</v>
      </c>
      <c r="AG11" s="368">
        <v>94</v>
      </c>
      <c r="AH11" s="368">
        <v>61</v>
      </c>
      <c r="AI11" s="368">
        <v>74</v>
      </c>
      <c r="AJ11" s="368">
        <v>54</v>
      </c>
      <c r="AK11" s="368">
        <v>47</v>
      </c>
      <c r="AL11" s="368">
        <v>45</v>
      </c>
      <c r="AM11" s="368">
        <v>25</v>
      </c>
      <c r="AN11" s="275"/>
      <c r="AO11" s="79">
        <f t="shared" ref="AO11:AX11" si="0">AO12/$AY$12</f>
        <v>0.11882845188284519</v>
      </c>
      <c r="AP11" s="79">
        <f t="shared" si="0"/>
        <v>0.17238493723849371</v>
      </c>
      <c r="AQ11" s="79">
        <f t="shared" si="0"/>
        <v>0.11380753138075314</v>
      </c>
      <c r="AR11" s="79">
        <f t="shared" si="0"/>
        <v>0.14058577405857742</v>
      </c>
      <c r="AS11" s="79">
        <f t="shared" si="0"/>
        <v>0.13221757322175731</v>
      </c>
      <c r="AT11" s="79">
        <f t="shared" si="0"/>
        <v>7.364016736401674E-2</v>
      </c>
      <c r="AU11" s="79">
        <f t="shared" si="0"/>
        <v>9.372384937238494E-2</v>
      </c>
      <c r="AV11" s="79">
        <f t="shared" si="0"/>
        <v>6.5271966527196648E-2</v>
      </c>
      <c r="AW11" s="79">
        <f t="shared" si="0"/>
        <v>4.1004184100418409E-2</v>
      </c>
      <c r="AX11" s="79">
        <f t="shared" si="0"/>
        <v>4.8535564853556486E-2</v>
      </c>
      <c r="AY11" s="868">
        <f>SUM(AO11:AX11)</f>
        <v>1</v>
      </c>
      <c r="AZ11" s="275"/>
      <c r="BA11" s="67"/>
      <c r="BB11" s="67"/>
      <c r="BC11" s="67"/>
      <c r="BD11" s="67"/>
      <c r="BE11" s="275"/>
      <c r="BG11" s="67"/>
      <c r="BH11" s="67"/>
      <c r="BI11" s="67"/>
      <c r="BJ11" s="19"/>
      <c r="BT11" s="1104" t="s">
        <v>353</v>
      </c>
      <c r="BU11" s="368">
        <v>33</v>
      </c>
      <c r="BX11" s="370" t="s">
        <v>344</v>
      </c>
      <c r="BY11" s="370"/>
      <c r="BZ11" s="368">
        <v>25</v>
      </c>
      <c r="CA11" s="67"/>
      <c r="CB11" s="67">
        <v>32</v>
      </c>
      <c r="CC11" s="67"/>
      <c r="CD11" s="67">
        <v>17</v>
      </c>
    </row>
    <row r="12" spans="1:82" x14ac:dyDescent="0.25">
      <c r="AE12" s="281" t="s">
        <v>102</v>
      </c>
      <c r="AF12" s="67">
        <v>38</v>
      </c>
      <c r="AG12" s="67">
        <v>53</v>
      </c>
      <c r="AH12" s="67">
        <v>29</v>
      </c>
      <c r="AI12" s="67">
        <v>49</v>
      </c>
      <c r="AJ12" s="67">
        <v>61</v>
      </c>
      <c r="AK12" s="67">
        <v>25</v>
      </c>
      <c r="AL12" s="67">
        <v>33</v>
      </c>
      <c r="AM12" s="67">
        <v>32</v>
      </c>
      <c r="AN12" s="67"/>
      <c r="AO12" s="15">
        <f>SUM(AF5:AH5)</f>
        <v>142</v>
      </c>
      <c r="AP12" s="15">
        <f>SUM(AJ5:AL5)</f>
        <v>206</v>
      </c>
      <c r="AQ12" s="15">
        <f>SUM(AN5:AO5)</f>
        <v>136</v>
      </c>
      <c r="AR12" s="15">
        <f>SUM(AQ5:AS5)</f>
        <v>168</v>
      </c>
      <c r="AS12" s="15">
        <f>SUM(AU5:AX5)</f>
        <v>158</v>
      </c>
      <c r="AT12" s="15">
        <f>SUM(AZ5:BB5)</f>
        <v>88</v>
      </c>
      <c r="AU12" s="847">
        <f>SUM(BD5:BE5)</f>
        <v>112</v>
      </c>
      <c r="AV12" s="847">
        <f>SUM(BG5:BH5)</f>
        <v>78</v>
      </c>
      <c r="AW12" s="15">
        <f>BJ5</f>
        <v>49</v>
      </c>
      <c r="AX12" s="643">
        <f>BK5</f>
        <v>58</v>
      </c>
      <c r="AY12" s="869">
        <f>SUM(AO12:AX12)</f>
        <v>1195</v>
      </c>
      <c r="AZ12" s="67"/>
      <c r="BA12" s="67"/>
      <c r="BB12" s="67"/>
      <c r="BC12" s="67"/>
      <c r="BD12" s="67"/>
      <c r="BE12" s="67"/>
      <c r="BG12" s="67"/>
      <c r="BH12" s="67"/>
      <c r="BI12" s="67"/>
      <c r="BJ12" s="19"/>
      <c r="BT12" s="1104" t="s">
        <v>354</v>
      </c>
      <c r="BU12" s="800">
        <v>55</v>
      </c>
    </row>
    <row r="13" spans="1:82" x14ac:dyDescent="0.25">
      <c r="AE13" s="20" t="s">
        <v>101</v>
      </c>
      <c r="AF13" s="67">
        <v>16</v>
      </c>
      <c r="AG13" s="67">
        <v>34</v>
      </c>
      <c r="AH13" s="67">
        <v>32</v>
      </c>
      <c r="AI13" s="67">
        <v>27</v>
      </c>
      <c r="AJ13" s="67">
        <v>25</v>
      </c>
      <c r="AK13" s="275">
        <v>12</v>
      </c>
      <c r="AL13" s="67">
        <v>17</v>
      </c>
      <c r="AM13" s="67">
        <v>17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G13" s="67"/>
      <c r="BH13" s="67"/>
      <c r="BI13" s="67"/>
      <c r="BJ13" s="19"/>
      <c r="BT13" s="1104" t="s">
        <v>355</v>
      </c>
      <c r="BU13" s="368">
        <v>80</v>
      </c>
    </row>
    <row r="14" spans="1:82" x14ac:dyDescent="0.25">
      <c r="AF14" s="275"/>
      <c r="AG14" s="275"/>
      <c r="AH14" s="275"/>
      <c r="AI14" s="275"/>
      <c r="AJ14" s="67"/>
      <c r="AK14" s="67"/>
      <c r="AL14" s="67"/>
      <c r="AM14" s="67"/>
      <c r="AN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G14" s="67"/>
      <c r="BH14" s="67"/>
      <c r="BI14" s="67"/>
      <c r="BJ14" s="19"/>
      <c r="BT14" s="1104" t="s">
        <v>356</v>
      </c>
      <c r="BU14" s="800">
        <v>17</v>
      </c>
    </row>
    <row r="15" spans="1:82" x14ac:dyDescent="0.25">
      <c r="AF15" s="67"/>
      <c r="AG15" s="67"/>
      <c r="AH15" s="67"/>
      <c r="AI15" s="67"/>
      <c r="AJ15" s="67"/>
      <c r="AK15" s="67"/>
      <c r="AL15" s="67"/>
      <c r="AM15" s="67"/>
      <c r="AN15" s="26" t="s">
        <v>288</v>
      </c>
      <c r="AO15" s="67">
        <f>SUM(AF5:AH5)</f>
        <v>142</v>
      </c>
      <c r="AP15" s="67">
        <f>SUM(AK5:AN5)</f>
        <v>237</v>
      </c>
      <c r="AQ15" s="67">
        <f>SUM(AQ5:AR5)</f>
        <v>88</v>
      </c>
      <c r="AR15" s="67">
        <f>SUM(AU5:AW5)</f>
        <v>105</v>
      </c>
      <c r="AS15" s="67">
        <f>SUM(AZ5:BD5)</f>
        <v>128</v>
      </c>
      <c r="AT15" s="67">
        <f>SUM(BG5:BI5)</f>
        <v>78</v>
      </c>
      <c r="AU15" s="67">
        <f>SUM(BK5:BL5)</f>
        <v>58</v>
      </c>
      <c r="AV15" s="67">
        <f>SUM(BN5:BO5)</f>
        <v>0</v>
      </c>
      <c r="AW15" s="67">
        <v>68</v>
      </c>
      <c r="AX15" s="67">
        <v>40</v>
      </c>
      <c r="AY15" s="281">
        <f>SUM(AO15:AX15)</f>
        <v>944</v>
      </c>
      <c r="AZ15" s="67"/>
      <c r="BA15" s="67"/>
      <c r="BB15" s="67"/>
      <c r="BC15" s="67"/>
      <c r="BD15" s="67"/>
      <c r="BF15" s="67"/>
      <c r="BG15" s="67"/>
      <c r="BH15" s="67"/>
      <c r="BI15" s="19"/>
      <c r="BT15" s="1104" t="s">
        <v>357</v>
      </c>
      <c r="BU15" s="368">
        <v>26</v>
      </c>
    </row>
    <row r="16" spans="1:82" x14ac:dyDescent="0.25">
      <c r="AL16" s="275"/>
      <c r="AM16" s="275"/>
      <c r="AN16" s="275"/>
      <c r="AO16" s="275"/>
      <c r="AP16" s="275"/>
      <c r="AQ16" s="275"/>
      <c r="AR16" s="275"/>
      <c r="AS16" s="275"/>
      <c r="AT16" s="67"/>
      <c r="AU16" s="275"/>
      <c r="AV16" s="67"/>
      <c r="AW16" s="67"/>
      <c r="AX16" s="67"/>
      <c r="AY16" s="67"/>
      <c r="AZ16" s="275"/>
      <c r="BA16" s="67"/>
      <c r="BB16" s="67"/>
      <c r="BC16" s="67"/>
      <c r="BD16" s="67"/>
      <c r="BE16" s="275"/>
      <c r="BG16" s="67"/>
      <c r="BH16" s="67"/>
      <c r="BI16" s="67"/>
      <c r="BJ16" s="19"/>
      <c r="BT16" s="1104" t="s">
        <v>358</v>
      </c>
      <c r="BU16" s="800">
        <v>62</v>
      </c>
    </row>
    <row r="17" spans="1:239" ht="15" customHeight="1" x14ac:dyDescent="0.25">
      <c r="A17" s="279"/>
      <c r="Q17" s="175"/>
      <c r="AU17" s="281" t="s">
        <v>3</v>
      </c>
      <c r="AV17" s="67">
        <f>SUM(AO15:AV15)</f>
        <v>836</v>
      </c>
      <c r="BT17" s="1104" t="s">
        <v>359</v>
      </c>
      <c r="BU17" s="368">
        <v>53</v>
      </c>
    </row>
    <row r="18" spans="1:239" ht="15" customHeight="1" x14ac:dyDescent="0.25">
      <c r="A18" s="870" t="s">
        <v>689</v>
      </c>
      <c r="BT18" s="1104" t="s">
        <v>360</v>
      </c>
      <c r="BU18" s="800">
        <v>26</v>
      </c>
    </row>
    <row r="19" spans="1:239" ht="9.9499999999999993" customHeight="1" x14ac:dyDescent="0.25">
      <c r="Q19" s="281"/>
      <c r="R19" s="281"/>
      <c r="T19" s="262"/>
      <c r="U19" s="262"/>
      <c r="V19" s="262"/>
      <c r="W19" s="262"/>
      <c r="X19" s="262"/>
      <c r="Z19" s="262"/>
      <c r="AA19" s="281"/>
      <c r="AB19" s="281"/>
      <c r="AC19" s="281"/>
      <c r="AD19" s="281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G19" s="67"/>
      <c r="BH19" s="67"/>
      <c r="BI19" s="67"/>
      <c r="BJ19" s="19"/>
      <c r="BT19" s="1104" t="s">
        <v>361</v>
      </c>
      <c r="BU19" s="368">
        <v>23</v>
      </c>
    </row>
    <row r="20" spans="1:239" ht="17.25" x14ac:dyDescent="0.3">
      <c r="A20" s="23" t="s">
        <v>386</v>
      </c>
      <c r="R20" s="23" t="s">
        <v>396</v>
      </c>
      <c r="S20" s="23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G20" s="67"/>
      <c r="BH20" s="67"/>
      <c r="BI20" s="67"/>
      <c r="BJ20" s="19"/>
      <c r="BT20" s="1104" t="s">
        <v>362</v>
      </c>
      <c r="BU20" s="800">
        <v>39</v>
      </c>
    </row>
    <row r="21" spans="1:239" x14ac:dyDescent="0.25">
      <c r="AX21" s="67"/>
      <c r="AY21" s="67"/>
      <c r="AZ21" s="67"/>
      <c r="BA21" s="67"/>
      <c r="BB21" s="67"/>
      <c r="BC21" s="67"/>
      <c r="BD21" s="67"/>
      <c r="BE21" s="67"/>
      <c r="BG21" s="67"/>
      <c r="BH21" s="67"/>
      <c r="BI21" s="67"/>
      <c r="BJ21" s="19"/>
      <c r="BT21" s="1104" t="s">
        <v>363</v>
      </c>
      <c r="BU21" s="368">
        <v>40</v>
      </c>
    </row>
    <row r="22" spans="1:239" x14ac:dyDescent="0.25">
      <c r="AL22" s="275"/>
      <c r="AM22" s="275"/>
      <c r="AN22" s="275"/>
      <c r="AO22" s="275"/>
      <c r="AP22" s="275"/>
      <c r="AQ22" s="275"/>
      <c r="AR22" s="275"/>
      <c r="AS22" s="275"/>
      <c r="AT22" s="67"/>
      <c r="AU22" s="275"/>
      <c r="AV22" s="67"/>
      <c r="AW22" s="67"/>
      <c r="AX22" s="67"/>
      <c r="AY22" s="67"/>
      <c r="AZ22" s="275"/>
      <c r="BA22" s="67"/>
      <c r="BB22" s="67"/>
      <c r="BC22" s="67"/>
      <c r="BD22" s="67"/>
      <c r="BE22" s="275"/>
      <c r="BG22" s="67"/>
      <c r="BH22" s="67"/>
      <c r="BI22" s="67"/>
      <c r="BJ22" s="19"/>
      <c r="BT22" s="1104" t="s">
        <v>364</v>
      </c>
      <c r="BU22" s="800">
        <v>72</v>
      </c>
    </row>
    <row r="23" spans="1:239" ht="15" customHeight="1" x14ac:dyDescent="0.25"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9"/>
      <c r="BT23" s="1104" t="s">
        <v>394</v>
      </c>
      <c r="BU23" s="800">
        <v>36</v>
      </c>
    </row>
    <row r="24" spans="1:239" x14ac:dyDescent="0.25"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G24" s="67"/>
      <c r="BH24" s="67"/>
      <c r="BI24" s="67"/>
      <c r="BJ24" s="19"/>
      <c r="BT24" s="1104" t="s">
        <v>365</v>
      </c>
      <c r="BU24" s="368">
        <v>42</v>
      </c>
    </row>
    <row r="25" spans="1:239" x14ac:dyDescent="0.25">
      <c r="AE25" s="20"/>
      <c r="AF25" s="79"/>
      <c r="AG25" s="275"/>
      <c r="AH25" s="67"/>
      <c r="AI25" s="67"/>
      <c r="AJ25" s="67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3"/>
      <c r="BG25" s="275"/>
      <c r="BH25" s="275"/>
      <c r="BI25" s="275"/>
      <c r="BJ25" s="703"/>
      <c r="BK25" s="3"/>
      <c r="BL25" s="3"/>
      <c r="BM25" s="3"/>
      <c r="BN25" s="3"/>
      <c r="BO25" s="3"/>
      <c r="BP25" s="3"/>
      <c r="BQ25" s="3"/>
      <c r="BR25" s="3"/>
      <c r="BS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</row>
    <row r="26" spans="1:239" x14ac:dyDescent="0.25">
      <c r="AE26" s="20"/>
      <c r="AF26" s="79"/>
      <c r="AG26" s="275"/>
      <c r="AH26" s="67"/>
      <c r="AI26" s="67"/>
      <c r="AJ26" s="67"/>
      <c r="AK26" s="275"/>
      <c r="AL26" s="275"/>
      <c r="AM26" s="275"/>
      <c r="AN26" s="275"/>
      <c r="AO26" s="3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3"/>
      <c r="BG26" s="275"/>
      <c r="BH26" s="275"/>
      <c r="BI26" s="275"/>
      <c r="BJ26" s="703"/>
      <c r="BK26" s="3"/>
      <c r="BL26" s="3"/>
      <c r="BM26" s="3"/>
      <c r="BN26" s="3"/>
      <c r="BO26" s="3"/>
      <c r="BP26" s="3"/>
      <c r="BQ26" s="3"/>
      <c r="BR26" s="3"/>
      <c r="BS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</row>
    <row r="27" spans="1:239" x14ac:dyDescent="0.25">
      <c r="AE27" s="20"/>
      <c r="AF27" s="79"/>
      <c r="AG27" s="650"/>
      <c r="AH27" s="67"/>
      <c r="AI27" s="67"/>
      <c r="AJ27" s="67"/>
      <c r="AK27" s="703"/>
      <c r="AL27" s="703"/>
      <c r="AM27" s="703"/>
      <c r="AN27" s="703"/>
      <c r="AO27" s="703"/>
      <c r="AP27" s="703"/>
      <c r="AQ27" s="703"/>
      <c r="AR27" s="703"/>
      <c r="AS27" s="703"/>
      <c r="AT27" s="703"/>
      <c r="AU27" s="703"/>
      <c r="AV27" s="703"/>
      <c r="AW27" s="703"/>
      <c r="AX27" s="703"/>
      <c r="AY27" s="703"/>
      <c r="AZ27" s="703"/>
      <c r="BA27" s="703"/>
      <c r="BB27" s="703"/>
      <c r="BC27" s="703"/>
      <c r="BD27" s="703"/>
      <c r="BE27" s="703"/>
      <c r="BF27" s="703"/>
      <c r="BG27" s="703"/>
      <c r="BH27" s="703"/>
      <c r="BI27" s="703"/>
      <c r="BJ27" s="703"/>
      <c r="BK27" s="3"/>
      <c r="BL27" s="3"/>
      <c r="BM27" s="3"/>
      <c r="BN27" s="3"/>
      <c r="BO27" s="3"/>
      <c r="BP27" s="3"/>
      <c r="BQ27" s="3"/>
      <c r="BR27" s="3"/>
      <c r="BS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</row>
    <row r="28" spans="1:239" x14ac:dyDescent="0.25">
      <c r="AE28" s="20"/>
      <c r="AF28" s="79"/>
      <c r="AG28" s="650"/>
      <c r="AH28" s="67"/>
      <c r="AI28" s="67"/>
      <c r="AJ28" s="67"/>
      <c r="AK28" s="275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3"/>
      <c r="BG28" s="275"/>
      <c r="BH28" s="275"/>
      <c r="BI28" s="275"/>
      <c r="BJ28" s="703"/>
      <c r="BK28" s="3"/>
      <c r="BL28" s="3"/>
      <c r="BM28" s="3"/>
      <c r="BN28" s="3"/>
      <c r="BO28" s="3"/>
      <c r="BP28" s="3"/>
      <c r="BQ28" s="3"/>
      <c r="BR28" s="3"/>
      <c r="BS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</row>
    <row r="29" spans="1:239" x14ac:dyDescent="0.25">
      <c r="AE29" s="262"/>
      <c r="AF29" s="79"/>
      <c r="AG29" s="275"/>
      <c r="AH29" s="67"/>
      <c r="AI29" s="67"/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</row>
    <row r="30" spans="1:239" x14ac:dyDescent="0.25">
      <c r="AE30" s="262"/>
      <c r="AF30" s="79"/>
      <c r="AG30" s="275"/>
      <c r="AH30" s="67"/>
      <c r="AI30" s="67"/>
      <c r="AJ30" s="67"/>
      <c r="AK30" s="275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703"/>
      <c r="BK30" s="3"/>
      <c r="BL30" s="3"/>
      <c r="BM30" s="3"/>
      <c r="BN30" s="3"/>
      <c r="BO30" s="3"/>
      <c r="BP30" s="3"/>
      <c r="BQ30" s="3"/>
      <c r="BR30" s="3"/>
      <c r="BS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</row>
    <row r="31" spans="1:239" x14ac:dyDescent="0.25">
      <c r="Y31" s="76"/>
      <c r="AE31" s="67"/>
      <c r="AF31" s="79"/>
      <c r="AG31" s="275"/>
      <c r="AH31" s="67"/>
      <c r="AI31" s="67"/>
      <c r="AK31" s="3"/>
      <c r="AL31" s="3"/>
      <c r="AM31" s="3"/>
      <c r="AN31" s="3"/>
      <c r="AO31" s="703"/>
      <c r="AP31" s="3"/>
      <c r="AQ31" s="3"/>
      <c r="AR31" s="3"/>
      <c r="AS31" s="3"/>
      <c r="AT31" s="703"/>
      <c r="AU31" s="3"/>
      <c r="AV31" s="3"/>
      <c r="AW31" s="3"/>
      <c r="AX31" s="3"/>
      <c r="AY31" s="703"/>
      <c r="AZ31" s="3"/>
      <c r="BA31" s="3"/>
      <c r="BB31" s="3"/>
      <c r="BC31" s="3"/>
      <c r="BD31" s="3"/>
      <c r="BE31" s="3"/>
      <c r="BF31" s="703"/>
      <c r="BG31" s="3"/>
      <c r="BH31" s="3"/>
      <c r="BI31" s="703"/>
      <c r="BJ31" s="3"/>
      <c r="BK31" s="3"/>
      <c r="BL31" s="3"/>
      <c r="BM31" s="3"/>
      <c r="BN31" s="3"/>
      <c r="BO31" s="3"/>
      <c r="BP31" s="3"/>
      <c r="BQ31" s="3"/>
      <c r="BR31" s="3"/>
      <c r="BS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</row>
    <row r="32" spans="1:239" x14ac:dyDescent="0.25">
      <c r="R32" s="75"/>
      <c r="T32" s="76"/>
      <c r="U32" s="76"/>
      <c r="V32" s="75"/>
      <c r="W32" s="76"/>
      <c r="X32" s="76"/>
      <c r="Y32" s="76"/>
      <c r="Z32" s="76"/>
      <c r="AA32" s="75"/>
      <c r="AB32" s="76"/>
      <c r="AD32" s="275"/>
      <c r="AE32" s="3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703"/>
      <c r="BK32" s="3"/>
      <c r="BL32" s="3"/>
      <c r="BM32" s="3"/>
      <c r="BN32" s="3"/>
      <c r="BO32" s="3"/>
      <c r="BP32" s="3"/>
      <c r="BQ32" s="3"/>
      <c r="BR32" s="3"/>
      <c r="BS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</row>
    <row r="33" spans="1:239" ht="12.75" customHeight="1" x14ac:dyDescent="0.25">
      <c r="A33" s="870" t="s">
        <v>423</v>
      </c>
      <c r="R33" s="76"/>
      <c r="S33" s="355"/>
      <c r="T33" s="247"/>
      <c r="U33" s="247"/>
      <c r="V33" s="247"/>
      <c r="W33" s="247"/>
      <c r="X33" s="247"/>
      <c r="Y33" s="247"/>
      <c r="Z33" s="247"/>
      <c r="AA33" s="247"/>
      <c r="AB33" s="247"/>
      <c r="AC33" s="275"/>
      <c r="AD33" s="275"/>
      <c r="AE33" s="3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703"/>
      <c r="BK33" s="3"/>
      <c r="BL33" s="3"/>
      <c r="BM33" s="3"/>
      <c r="BN33" s="3"/>
      <c r="BO33" s="3"/>
      <c r="BP33" s="3"/>
      <c r="BQ33" s="3"/>
      <c r="BR33" s="3"/>
      <c r="BS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</row>
    <row r="34" spans="1:239" ht="0.95" customHeight="1" x14ac:dyDescent="0.25">
      <c r="A34" s="871"/>
      <c r="R34" s="76"/>
      <c r="S34" s="76"/>
      <c r="T34" s="76"/>
      <c r="U34" s="76"/>
      <c r="V34" s="76"/>
      <c r="W34" s="76"/>
      <c r="X34" s="76"/>
      <c r="Y34" s="275"/>
      <c r="Z34" s="76"/>
      <c r="AA34" s="76"/>
      <c r="AB34" s="76"/>
      <c r="AD34" s="27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275"/>
      <c r="AX34" s="275"/>
      <c r="AY34" s="3"/>
      <c r="AZ34" s="3"/>
      <c r="BA34" s="275"/>
      <c r="BB34" s="275"/>
      <c r="BC34" s="275"/>
      <c r="BD34" s="275"/>
      <c r="BE34" s="275"/>
      <c r="BF34" s="275"/>
      <c r="BG34" s="275"/>
      <c r="BH34" s="275"/>
      <c r="BI34" s="275"/>
      <c r="BJ34" s="703"/>
      <c r="BK34" s="3"/>
      <c r="BL34" s="3"/>
      <c r="BM34" s="3"/>
      <c r="BN34" s="3"/>
      <c r="BO34" s="3"/>
      <c r="BP34" s="3"/>
      <c r="BQ34" s="3"/>
      <c r="BR34" s="3"/>
      <c r="BS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</row>
    <row r="35" spans="1:239" s="55" customFormat="1" ht="12.75" customHeight="1" thickBot="1" x14ac:dyDescent="0.3">
      <c r="A35" s="870" t="s">
        <v>424</v>
      </c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275"/>
      <c r="AX35" s="275"/>
      <c r="AY35" s="275"/>
      <c r="AZ35" s="275"/>
      <c r="BA35" s="275"/>
      <c r="BB35" s="275"/>
      <c r="BC35" s="275"/>
      <c r="BD35" s="275"/>
      <c r="BE35" s="275"/>
      <c r="BF35" s="275"/>
      <c r="BG35" s="275"/>
      <c r="BH35" s="275"/>
      <c r="BI35" s="275"/>
      <c r="BJ35" s="703"/>
      <c r="BK35" s="3"/>
      <c r="BL35" s="3"/>
      <c r="BM35" s="3"/>
      <c r="BN35" s="3"/>
      <c r="BO35" s="3"/>
      <c r="BP35" s="3"/>
      <c r="BQ35" s="3"/>
      <c r="BR35" s="3"/>
      <c r="BS35" s="3"/>
      <c r="BT35" s="53"/>
      <c r="BU35" s="5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</row>
    <row r="36" spans="1:239" ht="6.75" customHeight="1" thickBot="1" x14ac:dyDescent="0.3">
      <c r="A36" s="673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275"/>
      <c r="AE36" s="97"/>
      <c r="AF36" s="275"/>
      <c r="AG36" s="275"/>
      <c r="AH36" s="275"/>
      <c r="AI36" s="275"/>
      <c r="AJ36" s="97"/>
      <c r="AK36" s="275"/>
      <c r="AL36" s="275"/>
      <c r="AM36" s="275"/>
      <c r="AN36" s="275"/>
      <c r="AO36" s="97"/>
      <c r="AP36" s="275"/>
      <c r="AQ36" s="275"/>
      <c r="AR36" s="275"/>
      <c r="AS36" s="275"/>
      <c r="AT36" s="97"/>
      <c r="AU36" s="275"/>
      <c r="AV36" s="275"/>
      <c r="AW36" s="3"/>
      <c r="AX36" s="3"/>
      <c r="AY36" s="275"/>
      <c r="AZ36" s="275"/>
      <c r="BA36" s="275"/>
      <c r="BB36" s="275"/>
      <c r="BC36" s="275"/>
      <c r="BD36" s="275"/>
      <c r="BE36" s="275"/>
      <c r="BF36" s="275"/>
      <c r="BG36" s="3"/>
      <c r="BH36" s="275"/>
      <c r="BI36" s="275"/>
      <c r="BJ36" s="703"/>
      <c r="BK36" s="703"/>
      <c r="BL36" s="3"/>
      <c r="BM36" s="3"/>
      <c r="BN36" s="3"/>
      <c r="BO36" s="3"/>
      <c r="BP36" s="3"/>
      <c r="BQ36" s="3"/>
      <c r="BR36" s="3"/>
      <c r="BS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</row>
    <row r="37" spans="1:239" x14ac:dyDescent="0.25">
      <c r="AD37" s="275"/>
      <c r="AE37" s="275"/>
      <c r="AF37" s="275"/>
      <c r="AG37" s="275"/>
      <c r="AH37" s="275"/>
      <c r="AI37" s="275"/>
      <c r="AJ37" s="275"/>
      <c r="AK37" s="275"/>
      <c r="AL37" s="275"/>
      <c r="AM37" s="275"/>
      <c r="AN37" s="275"/>
      <c r="AO37" s="275"/>
      <c r="AP37" s="275"/>
      <c r="AQ37" s="275"/>
      <c r="AR37" s="275"/>
      <c r="AS37" s="275"/>
      <c r="AT37" s="73"/>
      <c r="AU37" s="70"/>
      <c r="AV37" s="275"/>
      <c r="AW37" s="3"/>
      <c r="AX37" s="3"/>
      <c r="AY37" s="275"/>
      <c r="AZ37" s="275"/>
      <c r="BA37" s="275"/>
      <c r="BB37" s="275"/>
      <c r="BC37" s="275"/>
      <c r="BD37" s="275"/>
      <c r="BE37" s="275"/>
      <c r="BF37" s="275"/>
      <c r="BG37" s="3"/>
      <c r="BH37" s="275"/>
      <c r="BI37" s="275"/>
      <c r="BJ37" s="703"/>
      <c r="BK37" s="703"/>
      <c r="BL37" s="3"/>
      <c r="BM37" s="3"/>
      <c r="BN37" s="3"/>
      <c r="BO37" s="3"/>
      <c r="BP37" s="3"/>
      <c r="BQ37" s="3"/>
      <c r="BR37" s="3"/>
      <c r="BS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239" x14ac:dyDescent="0.25"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5"/>
      <c r="AT38" s="73"/>
      <c r="AU38" s="70"/>
      <c r="AV38" s="275"/>
      <c r="AW38" s="3"/>
      <c r="AX38" s="3"/>
      <c r="AY38" s="275"/>
      <c r="AZ38" s="275"/>
      <c r="BA38" s="275"/>
      <c r="BB38" s="275"/>
      <c r="BC38" s="275"/>
      <c r="BD38" s="275"/>
      <c r="BE38" s="275"/>
      <c r="BF38" s="275"/>
      <c r="BG38" s="3"/>
      <c r="BH38" s="275"/>
      <c r="BI38" s="275"/>
      <c r="BJ38" s="703"/>
      <c r="BK38" s="703"/>
      <c r="BL38" s="3"/>
      <c r="BM38" s="3"/>
      <c r="BN38" s="3"/>
      <c r="BO38" s="3"/>
      <c r="BP38" s="3"/>
      <c r="BQ38" s="3"/>
      <c r="BR38" s="3"/>
      <c r="BS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239" x14ac:dyDescent="0.25"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5"/>
      <c r="AT39" s="73"/>
      <c r="AU39" s="70"/>
      <c r="AV39" s="275"/>
      <c r="AW39" s="3"/>
      <c r="AX39" s="3"/>
      <c r="AY39" s="3"/>
      <c r="AZ39" s="3"/>
      <c r="BA39" s="3"/>
      <c r="BB39" s="3"/>
      <c r="BC39" s="3"/>
      <c r="BD39" s="3"/>
      <c r="BE39" s="275"/>
      <c r="BF39" s="3"/>
      <c r="BG39" s="3"/>
      <c r="BH39" s="3"/>
      <c r="BI39" s="3"/>
      <c r="BJ39" s="3"/>
      <c r="BK39" s="703"/>
      <c r="BL39" s="3"/>
      <c r="BM39" s="3"/>
      <c r="BN39" s="3"/>
      <c r="BO39" s="3"/>
      <c r="BP39" s="3"/>
      <c r="BQ39" s="3"/>
      <c r="BR39" s="3"/>
      <c r="BS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239" x14ac:dyDescent="0.25"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5"/>
      <c r="AT40" s="73"/>
      <c r="AU40" s="70"/>
      <c r="AV40" s="275"/>
      <c r="AW40" s="3"/>
      <c r="AX40" s="3"/>
      <c r="AY40" s="3"/>
      <c r="AZ40" s="3"/>
      <c r="BA40" s="3"/>
      <c r="BB40" s="3"/>
      <c r="BC40" s="3"/>
      <c r="BD40" s="3"/>
      <c r="BE40" s="275"/>
      <c r="BF40" s="3"/>
      <c r="BG40" s="3"/>
      <c r="BH40" s="3"/>
      <c r="BI40" s="3"/>
      <c r="BJ40" s="3"/>
      <c r="BK40" s="703"/>
      <c r="BL40" s="3"/>
      <c r="BM40" s="3"/>
      <c r="BN40" s="3"/>
      <c r="BO40" s="3"/>
      <c r="BP40" s="3"/>
      <c r="BQ40" s="3"/>
      <c r="BR40" s="3"/>
      <c r="BS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239" x14ac:dyDescent="0.25"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5"/>
      <c r="AT41" s="73"/>
      <c r="AU41" s="70"/>
      <c r="AV41" s="275"/>
      <c r="AW41" s="3"/>
      <c r="AX41" s="3"/>
      <c r="AY41" s="3"/>
      <c r="AZ41" s="3"/>
      <c r="BA41" s="3"/>
      <c r="BB41" s="3"/>
      <c r="BC41" s="3"/>
      <c r="BD41" s="3"/>
      <c r="BE41" s="275"/>
      <c r="BF41" s="3"/>
      <c r="BG41" s="3"/>
      <c r="BH41" s="3"/>
      <c r="BI41" s="3"/>
      <c r="BJ41" s="3"/>
      <c r="BK41" s="703"/>
      <c r="BL41" s="3"/>
      <c r="BM41" s="3"/>
      <c r="BN41" s="3"/>
      <c r="BO41" s="3"/>
      <c r="BP41" s="3"/>
      <c r="BQ41" s="3"/>
      <c r="BR41" s="3"/>
      <c r="BS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239" x14ac:dyDescent="0.25"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5"/>
      <c r="AT42" s="73"/>
      <c r="AU42" s="70"/>
      <c r="AV42" s="275"/>
      <c r="AW42" s="3"/>
      <c r="AX42" s="3"/>
      <c r="AY42" s="3"/>
      <c r="AZ42" s="3"/>
      <c r="BA42" s="3"/>
      <c r="BB42" s="3"/>
      <c r="BC42" s="3"/>
      <c r="BD42" s="3"/>
      <c r="BE42" s="275"/>
      <c r="BF42" s="3"/>
      <c r="BG42" s="3"/>
      <c r="BH42" s="3"/>
      <c r="BI42" s="3"/>
      <c r="BJ42" s="3"/>
      <c r="BK42" s="703"/>
      <c r="BL42" s="3"/>
      <c r="BM42" s="3"/>
      <c r="BN42" s="3"/>
      <c r="BO42" s="3"/>
      <c r="BP42" s="3"/>
      <c r="BQ42" s="3"/>
      <c r="BR42" s="3"/>
      <c r="BS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239" x14ac:dyDescent="0.25">
      <c r="AE43" s="3"/>
      <c r="AF43" s="53"/>
      <c r="AG43" s="5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275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703"/>
      <c r="BL43" s="3"/>
      <c r="BM43" s="3"/>
      <c r="BN43" s="3"/>
      <c r="BO43" s="3"/>
      <c r="BP43" s="3"/>
      <c r="BQ43" s="3"/>
      <c r="BR43" s="3"/>
      <c r="BS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239" x14ac:dyDescent="0.25">
      <c r="AD44" s="20"/>
      <c r="AE44" s="97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73"/>
      <c r="AU44" s="703"/>
      <c r="AV44" s="3"/>
      <c r="AW44" s="3"/>
      <c r="AX44" s="3"/>
      <c r="AY44" s="3"/>
      <c r="AZ44" s="3"/>
      <c r="BA44" s="3"/>
      <c r="BB44" s="3"/>
      <c r="BC44" s="3"/>
      <c r="BD44" s="3"/>
      <c r="BE44" s="275"/>
      <c r="BF44" s="3"/>
      <c r="BG44" s="275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239" ht="19.5" customHeight="1" x14ac:dyDescent="0.4">
      <c r="H45" s="107"/>
      <c r="I45" s="67">
        <v>2013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275"/>
      <c r="AU45" s="70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239" x14ac:dyDescent="0.25"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61"/>
      <c r="AS46" s="61"/>
      <c r="AT46" s="234"/>
      <c r="AU46" s="61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239" x14ac:dyDescent="0.25"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239" x14ac:dyDescent="0.25"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31:102" x14ac:dyDescent="0.25"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31:102" x14ac:dyDescent="0.25"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31:102" x14ac:dyDescent="0.25">
      <c r="AE51" s="119"/>
      <c r="AF51" s="3"/>
      <c r="AG51" s="3"/>
      <c r="AH51" s="3"/>
      <c r="AI51" s="3"/>
      <c r="AJ51" s="3"/>
      <c r="AK51" s="3"/>
      <c r="AL51" s="3"/>
      <c r="AM51" s="3"/>
      <c r="AN51" s="3"/>
      <c r="AO51" s="119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31:102" x14ac:dyDescent="0.25">
      <c r="AE52" s="185"/>
      <c r="AF52" s="3"/>
      <c r="AG52" s="3"/>
      <c r="AH52" s="3"/>
      <c r="AI52" s="3"/>
      <c r="AJ52" s="275"/>
      <c r="AK52" s="3"/>
      <c r="AL52" s="3"/>
      <c r="AM52" s="3"/>
      <c r="AN52" s="3"/>
      <c r="AO52" s="182"/>
      <c r="AP52" s="3"/>
      <c r="AQ52" s="3"/>
      <c r="AR52" s="3"/>
      <c r="AS52" s="3"/>
      <c r="AT52" s="275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31:102" x14ac:dyDescent="0.25">
      <c r="AE53" s="185"/>
      <c r="AF53" s="3"/>
      <c r="AG53" s="3"/>
      <c r="AH53" s="3"/>
      <c r="AI53" s="3"/>
      <c r="AJ53" s="275"/>
      <c r="AK53" s="3"/>
      <c r="AL53" s="3"/>
      <c r="AM53" s="3"/>
      <c r="AN53" s="3"/>
      <c r="AO53" s="182"/>
      <c r="AP53" s="3"/>
      <c r="AQ53" s="3"/>
      <c r="AR53" s="3"/>
      <c r="AS53" s="3"/>
      <c r="AT53" s="275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31:102" x14ac:dyDescent="0.25">
      <c r="AE54" s="185"/>
      <c r="AF54" s="3"/>
      <c r="AG54" s="3"/>
      <c r="AH54" s="3"/>
      <c r="AI54" s="3"/>
      <c r="AJ54" s="275"/>
      <c r="AK54" s="3"/>
      <c r="AL54" s="3"/>
      <c r="AM54" s="3"/>
      <c r="AN54" s="3"/>
      <c r="AO54" s="182"/>
      <c r="AP54" s="3"/>
      <c r="AQ54" s="3"/>
      <c r="AR54" s="3"/>
      <c r="AS54" s="3"/>
      <c r="AT54" s="275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31:102" x14ac:dyDescent="0.25">
      <c r="AE55" s="185"/>
      <c r="AF55" s="3"/>
      <c r="AG55" s="3"/>
      <c r="AH55" s="3"/>
      <c r="AI55" s="3"/>
      <c r="AJ55" s="650"/>
      <c r="AK55" s="3"/>
      <c r="AL55" s="3"/>
      <c r="AM55" s="3"/>
      <c r="AN55" s="3"/>
      <c r="AO55" s="182"/>
      <c r="AP55" s="3"/>
      <c r="AQ55" s="3"/>
      <c r="AR55" s="3"/>
      <c r="AS55" s="3"/>
      <c r="AT55" s="275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31:102" x14ac:dyDescent="0.25">
      <c r="AE56" s="181"/>
      <c r="AF56" s="3"/>
      <c r="AG56" s="3"/>
      <c r="AH56" s="3"/>
      <c r="AI56" s="3"/>
      <c r="AJ56" s="275"/>
      <c r="AK56" s="3"/>
      <c r="AL56" s="3"/>
      <c r="AM56" s="3"/>
      <c r="AN56" s="3"/>
      <c r="AO56" s="182"/>
      <c r="AP56" s="3"/>
      <c r="AQ56" s="3"/>
      <c r="AR56" s="3"/>
      <c r="AS56" s="3"/>
      <c r="AT56" s="275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31:102" x14ac:dyDescent="0.25">
      <c r="AE57" s="181"/>
      <c r="AF57" s="3"/>
      <c r="AG57" s="3"/>
      <c r="AH57" s="3"/>
      <c r="AI57" s="3"/>
      <c r="AJ57" s="3"/>
      <c r="AK57" s="3"/>
      <c r="AL57" s="3"/>
      <c r="AM57" s="3"/>
      <c r="AN57" s="3"/>
      <c r="AO57" s="182"/>
      <c r="AP57" s="3"/>
      <c r="AQ57" s="3"/>
      <c r="AR57" s="3"/>
      <c r="AS57" s="3"/>
      <c r="AT57" s="275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31:102" x14ac:dyDescent="0.25">
      <c r="AE58" s="181"/>
      <c r="AF58" s="3"/>
      <c r="AG58" s="3"/>
      <c r="AH58" s="3"/>
      <c r="AI58" s="3"/>
      <c r="AJ58" s="3"/>
      <c r="AK58" s="3"/>
      <c r="AL58" s="3"/>
      <c r="AM58" s="3"/>
      <c r="AN58" s="3"/>
      <c r="AO58" s="182"/>
      <c r="AP58" s="3"/>
      <c r="AQ58" s="3"/>
      <c r="AR58" s="3"/>
      <c r="AS58" s="3"/>
      <c r="AT58" s="275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31:102" x14ac:dyDescent="0.25">
      <c r="AE59" s="181"/>
      <c r="AF59" s="3"/>
      <c r="AG59" s="3"/>
      <c r="AH59" s="3"/>
      <c r="AI59" s="3"/>
      <c r="AJ59" s="3"/>
      <c r="AK59" s="3"/>
      <c r="AL59" s="3"/>
      <c r="AM59" s="3"/>
      <c r="AN59" s="3"/>
      <c r="AO59" s="182"/>
      <c r="AP59" s="3"/>
      <c r="AQ59" s="3"/>
      <c r="AR59" s="3"/>
      <c r="AS59" s="3"/>
      <c r="AT59" s="275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31:102" x14ac:dyDescent="0.25">
      <c r="AE60" s="181"/>
      <c r="AF60" s="3"/>
      <c r="AG60" s="3"/>
      <c r="AH60" s="3"/>
      <c r="AI60" s="3"/>
      <c r="AJ60" s="3"/>
      <c r="AK60" s="3"/>
      <c r="AL60" s="3"/>
      <c r="AM60" s="3"/>
      <c r="AN60" s="3"/>
      <c r="AO60" s="182"/>
      <c r="AP60" s="3"/>
      <c r="AQ60" s="3"/>
      <c r="AR60" s="3"/>
      <c r="AS60" s="3"/>
      <c r="AT60" s="275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31:102" x14ac:dyDescent="0.25">
      <c r="AE61" s="183"/>
      <c r="AF61" s="3"/>
      <c r="AG61" s="3"/>
      <c r="AH61" s="3"/>
      <c r="AI61" s="3"/>
      <c r="AJ61" s="3"/>
      <c r="AK61" s="3"/>
      <c r="AL61" s="3"/>
      <c r="AM61" s="3"/>
      <c r="AN61" s="3"/>
      <c r="AO61" s="182"/>
      <c r="AP61" s="3"/>
      <c r="AQ61" s="3"/>
      <c r="AR61" s="3"/>
      <c r="AS61" s="3"/>
      <c r="AT61" s="275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31:102" x14ac:dyDescent="0.25">
      <c r="AE62" s="181"/>
      <c r="AF62" s="184"/>
      <c r="AG62" s="3"/>
      <c r="AH62" s="3"/>
      <c r="AI62" s="3"/>
      <c r="AJ62" s="3"/>
      <c r="AK62" s="3"/>
      <c r="AL62" s="3"/>
      <c r="AM62" s="3"/>
      <c r="AN62" s="3"/>
      <c r="AO62" s="182"/>
      <c r="AP62" s="3"/>
      <c r="AQ62" s="3"/>
      <c r="AR62" s="3"/>
      <c r="AS62" s="3"/>
      <c r="AT62" s="275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31:102" x14ac:dyDescent="0.25">
      <c r="AE63" s="181"/>
      <c r="AF63" s="184"/>
      <c r="AG63" s="3"/>
      <c r="AH63" s="3"/>
      <c r="AI63" s="3"/>
      <c r="AJ63" s="3"/>
      <c r="AK63" s="3"/>
      <c r="AL63" s="3"/>
      <c r="AM63" s="3"/>
      <c r="AN63" s="3"/>
      <c r="AO63" s="182"/>
      <c r="AP63" s="3"/>
      <c r="AQ63" s="3"/>
      <c r="AR63" s="3"/>
      <c r="AS63" s="3"/>
      <c r="AT63" s="275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31:102" x14ac:dyDescent="0.25">
      <c r="AE64" s="181"/>
      <c r="AF64" s="184"/>
      <c r="AG64" s="3"/>
      <c r="AH64" s="3"/>
      <c r="AI64" s="3"/>
      <c r="AJ64" s="3"/>
      <c r="AK64" s="3"/>
      <c r="AL64" s="3"/>
      <c r="AM64" s="3"/>
      <c r="AN64" s="3"/>
      <c r="AO64" s="182"/>
      <c r="AP64" s="3"/>
      <c r="AQ64" s="3"/>
      <c r="AR64" s="3"/>
      <c r="AS64" s="3"/>
      <c r="AT64" s="275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31:102" x14ac:dyDescent="0.25">
      <c r="AE65" s="181"/>
      <c r="AF65" s="184"/>
      <c r="AG65" s="3"/>
      <c r="AH65" s="3"/>
      <c r="AI65" s="3"/>
      <c r="AJ65" s="3"/>
      <c r="AK65" s="3"/>
      <c r="AL65" s="3"/>
      <c r="AM65" s="3"/>
      <c r="AN65" s="3"/>
      <c r="AO65" s="182"/>
      <c r="AP65" s="3"/>
      <c r="AQ65" s="3"/>
      <c r="AR65" s="3"/>
      <c r="AS65" s="3"/>
      <c r="AT65" s="275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31:102" x14ac:dyDescent="0.25">
      <c r="AE66" s="181"/>
      <c r="AF66" s="184"/>
      <c r="AG66" s="3"/>
      <c r="AH66" s="3"/>
      <c r="AI66" s="3"/>
      <c r="AJ66" s="3"/>
      <c r="AK66" s="3"/>
      <c r="AL66" s="3"/>
      <c r="AM66" s="3"/>
      <c r="AN66" s="3"/>
      <c r="AO66" s="182"/>
      <c r="AP66" s="3"/>
      <c r="AQ66" s="3"/>
      <c r="AR66" s="3"/>
      <c r="AS66" s="3"/>
      <c r="AT66" s="275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31:102" x14ac:dyDescent="0.25"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275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31:102" x14ac:dyDescent="0.25"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275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31:102" x14ac:dyDescent="0.25"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275"/>
      <c r="AX69" s="275"/>
      <c r="AY69" s="3"/>
      <c r="AZ69" s="3"/>
      <c r="BA69" s="275"/>
      <c r="BB69" s="275"/>
      <c r="BC69" s="275"/>
      <c r="BD69" s="275"/>
      <c r="BE69" s="275"/>
      <c r="BF69" s="275"/>
      <c r="BG69" s="275"/>
      <c r="BH69" s="275"/>
      <c r="BI69" s="275"/>
      <c r="BJ69" s="703"/>
      <c r="BK69" s="3"/>
      <c r="BL69" s="3"/>
      <c r="BM69" s="3"/>
      <c r="BN69" s="3"/>
      <c r="BO69" s="3"/>
      <c r="BP69" s="3"/>
      <c r="BQ69" s="3"/>
      <c r="BR69" s="3"/>
      <c r="BS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</sheetData>
  <dataValidations disablePrompts="1" count="1">
    <dataValidation type="list" allowBlank="1" showInputMessage="1" showErrorMessage="1" sqref="AE52:AE66">
      <formula1>$E$30:$E$63</formula1>
    </dataValidation>
  </dataValidations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&amp;R&amp;"-,Itálico"&amp;10&amp;KFF0000
Acidentes de trânsito  fatais em São Paulo - 2014  </oddHeader>
    <oddFooter>&amp;C&amp;KFF00009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3.5703125" style="87" customWidth="1"/>
    <col min="2" max="2" width="20.5703125" style="874" customWidth="1"/>
    <col min="3" max="8" width="4.7109375" style="486" customWidth="1"/>
    <col min="9" max="9" width="5.42578125" style="486" customWidth="1"/>
    <col min="10" max="21" width="4.7109375" style="486" customWidth="1"/>
    <col min="22" max="25" width="5" style="486" customWidth="1"/>
    <col min="26" max="26" width="5" style="87" customWidth="1"/>
  </cols>
  <sheetData>
    <row r="1" spans="1:29" s="211" customFormat="1" ht="6.95" customHeight="1" x14ac:dyDescent="0.25">
      <c r="A1" s="54"/>
      <c r="B1" s="873"/>
      <c r="C1" s="669"/>
      <c r="D1" s="670"/>
      <c r="E1" s="670"/>
      <c r="F1" s="670"/>
      <c r="G1" s="670"/>
      <c r="H1" s="670"/>
      <c r="I1" s="670"/>
      <c r="J1" s="669"/>
      <c r="K1" s="669"/>
      <c r="L1" s="669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57"/>
    </row>
    <row r="2" spans="1:29" ht="15" customHeight="1" x14ac:dyDescent="0.3">
      <c r="A2" s="531" t="s">
        <v>432</v>
      </c>
      <c r="Z2" s="281"/>
      <c r="AA2" s="281"/>
      <c r="AB2" s="281"/>
      <c r="AC2" s="281"/>
    </row>
    <row r="3" spans="1:29" ht="11.85" customHeight="1" thickBot="1" x14ac:dyDescent="0.3">
      <c r="A3" s="281"/>
      <c r="Z3" s="281"/>
      <c r="AA3" s="281"/>
      <c r="AB3" s="281"/>
      <c r="AC3" s="281"/>
    </row>
    <row r="4" spans="1:29" ht="14.85" customHeight="1" x14ac:dyDescent="0.25">
      <c r="A4" s="1268" t="s">
        <v>261</v>
      </c>
      <c r="B4" s="1271" t="s">
        <v>95</v>
      </c>
      <c r="C4" s="1274" t="s">
        <v>208</v>
      </c>
      <c r="D4" s="1275"/>
      <c r="E4" s="1275"/>
      <c r="F4" s="1275"/>
      <c r="G4" s="1275"/>
      <c r="H4" s="1275"/>
      <c r="I4" s="1275"/>
      <c r="J4" s="1275"/>
      <c r="K4" s="1275"/>
      <c r="L4" s="1275"/>
      <c r="M4" s="1275"/>
      <c r="N4" s="1276"/>
      <c r="O4" s="1277" t="s">
        <v>258</v>
      </c>
      <c r="P4" s="1278"/>
      <c r="Q4" s="1278"/>
      <c r="R4" s="1278"/>
      <c r="S4" s="1278"/>
      <c r="T4" s="1278"/>
      <c r="U4" s="1278"/>
      <c r="V4" s="1278"/>
      <c r="W4" s="1278"/>
      <c r="X4" s="1278"/>
      <c r="Y4" s="1278"/>
      <c r="Z4" s="1279"/>
      <c r="AA4" s="281"/>
      <c r="AB4" s="281"/>
      <c r="AC4" s="281"/>
    </row>
    <row r="5" spans="1:29" s="50" customFormat="1" ht="13.5" customHeight="1" x14ac:dyDescent="0.25">
      <c r="A5" s="1269"/>
      <c r="B5" s="1272"/>
      <c r="C5" s="1285" t="s">
        <v>256</v>
      </c>
      <c r="D5" s="1286"/>
      <c r="E5" s="1286"/>
      <c r="F5" s="1286"/>
      <c r="G5" s="1286"/>
      <c r="H5" s="1286"/>
      <c r="I5" s="1287"/>
      <c r="J5" s="1280" t="s">
        <v>592</v>
      </c>
      <c r="K5" s="1281"/>
      <c r="L5" s="1281"/>
      <c r="M5" s="1281"/>
      <c r="N5" s="1282"/>
      <c r="O5" s="1288" t="s">
        <v>132</v>
      </c>
      <c r="P5" s="1281"/>
      <c r="Q5" s="1281"/>
      <c r="R5" s="1281"/>
      <c r="S5" s="1281"/>
      <c r="T5" s="1281"/>
      <c r="U5" s="1289"/>
      <c r="V5" s="1262" t="s">
        <v>169</v>
      </c>
      <c r="W5" s="1283" t="s">
        <v>259</v>
      </c>
      <c r="X5" s="1283" t="s">
        <v>257</v>
      </c>
      <c r="Y5" s="1264" t="s">
        <v>170</v>
      </c>
      <c r="Z5" s="1266" t="s">
        <v>593</v>
      </c>
    </row>
    <row r="6" spans="1:29" ht="14.85" customHeight="1" x14ac:dyDescent="0.25">
      <c r="A6" s="1270"/>
      <c r="B6" s="1273"/>
      <c r="C6" s="734">
        <v>2007</v>
      </c>
      <c r="D6" s="735">
        <v>2008</v>
      </c>
      <c r="E6" s="735">
        <v>2009</v>
      </c>
      <c r="F6" s="735">
        <v>2010</v>
      </c>
      <c r="G6" s="735">
        <v>2011</v>
      </c>
      <c r="H6" s="735">
        <v>2012</v>
      </c>
      <c r="I6" s="735">
        <v>2013</v>
      </c>
      <c r="J6" s="722" t="s">
        <v>96</v>
      </c>
      <c r="K6" s="723" t="s">
        <v>97</v>
      </c>
      <c r="L6" s="723" t="s">
        <v>98</v>
      </c>
      <c r="M6" s="723" t="s">
        <v>99</v>
      </c>
      <c r="N6" s="724" t="s">
        <v>254</v>
      </c>
      <c r="O6" s="734" t="s">
        <v>136</v>
      </c>
      <c r="P6" s="735" t="s">
        <v>137</v>
      </c>
      <c r="Q6" s="735" t="s">
        <v>138</v>
      </c>
      <c r="R6" s="735" t="s">
        <v>210</v>
      </c>
      <c r="S6" s="735" t="s">
        <v>230</v>
      </c>
      <c r="T6" s="735" t="s">
        <v>255</v>
      </c>
      <c r="U6" s="735" t="s">
        <v>419</v>
      </c>
      <c r="V6" s="1263"/>
      <c r="W6" s="1284"/>
      <c r="X6" s="1284"/>
      <c r="Y6" s="1265"/>
      <c r="Z6" s="1267"/>
      <c r="AA6" s="281"/>
      <c r="AB6" s="281"/>
      <c r="AC6" s="281"/>
    </row>
    <row r="7" spans="1:29" ht="16.350000000000001" customHeight="1" x14ac:dyDescent="0.25">
      <c r="A7" s="99">
        <v>1</v>
      </c>
      <c r="B7" s="848" t="s">
        <v>156</v>
      </c>
      <c r="C7" s="400">
        <v>48</v>
      </c>
      <c r="D7" s="401">
        <v>58</v>
      </c>
      <c r="E7" s="376">
        <v>50</v>
      </c>
      <c r="F7" s="376">
        <v>56</v>
      </c>
      <c r="G7" s="376">
        <v>54</v>
      </c>
      <c r="H7" s="401">
        <v>48</v>
      </c>
      <c r="I7" s="855">
        <v>35</v>
      </c>
      <c r="J7" s="711">
        <v>15</v>
      </c>
      <c r="K7" s="712">
        <v>16</v>
      </c>
      <c r="L7" s="376">
        <v>8</v>
      </c>
      <c r="M7" s="376">
        <v>0</v>
      </c>
      <c r="N7" s="374">
        <v>39</v>
      </c>
      <c r="O7" s="404">
        <v>49</v>
      </c>
      <c r="P7" s="376">
        <v>63</v>
      </c>
      <c r="Q7" s="376">
        <v>52</v>
      </c>
      <c r="R7" s="712">
        <v>59</v>
      </c>
      <c r="S7" s="376">
        <v>56</v>
      </c>
      <c r="T7" s="386">
        <v>49</v>
      </c>
      <c r="U7" s="713">
        <v>39</v>
      </c>
      <c r="V7" s="375">
        <v>15</v>
      </c>
      <c r="W7" s="376">
        <v>7</v>
      </c>
      <c r="X7" s="376">
        <v>18</v>
      </c>
      <c r="Y7" s="376">
        <v>0</v>
      </c>
      <c r="Z7" s="374">
        <v>40</v>
      </c>
      <c r="AB7">
        <f>SUM(C7:I7)</f>
        <v>349</v>
      </c>
      <c r="AC7">
        <f>SUM(O7:U7)</f>
        <v>367</v>
      </c>
    </row>
    <row r="8" spans="1:29" ht="16.350000000000001" customHeight="1" x14ac:dyDescent="0.25">
      <c r="A8" s="100">
        <v>2</v>
      </c>
      <c r="B8" s="849" t="s">
        <v>211</v>
      </c>
      <c r="C8" s="402">
        <v>33</v>
      </c>
      <c r="D8" s="390">
        <v>29</v>
      </c>
      <c r="E8" s="390">
        <v>30</v>
      </c>
      <c r="F8" s="390">
        <v>23</v>
      </c>
      <c r="G8" s="390">
        <v>23</v>
      </c>
      <c r="H8" s="390">
        <v>24</v>
      </c>
      <c r="I8" s="379">
        <v>24</v>
      </c>
      <c r="J8" s="389">
        <v>9</v>
      </c>
      <c r="K8" s="390">
        <v>12</v>
      </c>
      <c r="L8" s="390">
        <v>6</v>
      </c>
      <c r="M8" s="390">
        <v>4</v>
      </c>
      <c r="N8" s="378">
        <v>31</v>
      </c>
      <c r="O8" s="402">
        <v>34</v>
      </c>
      <c r="P8" s="390">
        <v>30</v>
      </c>
      <c r="Q8" s="390">
        <v>30</v>
      </c>
      <c r="R8" s="390">
        <v>23</v>
      </c>
      <c r="S8" s="390">
        <v>27</v>
      </c>
      <c r="T8" s="380">
        <v>24</v>
      </c>
      <c r="U8" s="715">
        <v>24</v>
      </c>
      <c r="V8" s="379">
        <v>10</v>
      </c>
      <c r="W8" s="380">
        <v>5</v>
      </c>
      <c r="X8" s="380">
        <v>18</v>
      </c>
      <c r="Y8" s="380">
        <v>0</v>
      </c>
      <c r="Z8" s="378">
        <v>33</v>
      </c>
      <c r="AB8" s="281">
        <f t="shared" ref="AB8:AB31" si="0">SUM(C8:I8)</f>
        <v>186</v>
      </c>
      <c r="AC8" s="281">
        <f t="shared" ref="AC8:AC31" si="1">SUM(O8:U8)</f>
        <v>192</v>
      </c>
    </row>
    <row r="9" spans="1:29" ht="16.350000000000001" customHeight="1" x14ac:dyDescent="0.25">
      <c r="A9" s="101">
        <v>3</v>
      </c>
      <c r="B9" s="850" t="s">
        <v>213</v>
      </c>
      <c r="C9" s="403">
        <v>14</v>
      </c>
      <c r="D9" s="392">
        <v>14</v>
      </c>
      <c r="E9" s="392">
        <v>10</v>
      </c>
      <c r="F9" s="392">
        <v>18</v>
      </c>
      <c r="G9" s="392">
        <v>18</v>
      </c>
      <c r="H9" s="392">
        <v>12</v>
      </c>
      <c r="I9" s="383">
        <v>6</v>
      </c>
      <c r="J9" s="391">
        <v>7</v>
      </c>
      <c r="K9" s="392">
        <v>7</v>
      </c>
      <c r="L9" s="392">
        <v>6</v>
      </c>
      <c r="M9" s="392">
        <v>1</v>
      </c>
      <c r="N9" s="374">
        <v>21</v>
      </c>
      <c r="O9" s="403">
        <v>14</v>
      </c>
      <c r="P9" s="392">
        <v>14</v>
      </c>
      <c r="Q9" s="392">
        <v>10</v>
      </c>
      <c r="R9" s="392">
        <v>19</v>
      </c>
      <c r="S9" s="392">
        <v>19</v>
      </c>
      <c r="T9" s="384">
        <v>12</v>
      </c>
      <c r="U9" s="717">
        <v>6</v>
      </c>
      <c r="V9" s="383">
        <v>7</v>
      </c>
      <c r="W9" s="384">
        <v>5</v>
      </c>
      <c r="X9" s="384">
        <v>10</v>
      </c>
      <c r="Y9" s="384">
        <v>0</v>
      </c>
      <c r="Z9" s="374">
        <v>22</v>
      </c>
      <c r="AB9" s="281">
        <f t="shared" si="0"/>
        <v>92</v>
      </c>
      <c r="AC9" s="281">
        <f t="shared" si="1"/>
        <v>94</v>
      </c>
    </row>
    <row r="10" spans="1:29" ht="16.350000000000001" customHeight="1" x14ac:dyDescent="0.25">
      <c r="A10" s="100">
        <v>4</v>
      </c>
      <c r="B10" s="849" t="s">
        <v>298</v>
      </c>
      <c r="C10" s="402">
        <v>24</v>
      </c>
      <c r="D10" s="390">
        <v>15</v>
      </c>
      <c r="E10" s="390">
        <v>18</v>
      </c>
      <c r="F10" s="390">
        <v>17</v>
      </c>
      <c r="G10" s="390">
        <v>18</v>
      </c>
      <c r="H10" s="390">
        <v>18</v>
      </c>
      <c r="I10" s="379">
        <v>19</v>
      </c>
      <c r="J10" s="389">
        <v>6</v>
      </c>
      <c r="K10" s="390">
        <v>10</v>
      </c>
      <c r="L10" s="718">
        <v>3</v>
      </c>
      <c r="M10" s="390">
        <v>2</v>
      </c>
      <c r="N10" s="378">
        <v>21</v>
      </c>
      <c r="O10" s="402">
        <v>24</v>
      </c>
      <c r="P10" s="390">
        <v>15</v>
      </c>
      <c r="Q10" s="390">
        <v>20</v>
      </c>
      <c r="R10" s="390">
        <v>18</v>
      </c>
      <c r="S10" s="390">
        <v>19</v>
      </c>
      <c r="T10" s="380">
        <v>20</v>
      </c>
      <c r="U10" s="715">
        <v>19</v>
      </c>
      <c r="V10" s="379">
        <v>6</v>
      </c>
      <c r="W10" s="380">
        <v>2</v>
      </c>
      <c r="X10" s="380">
        <v>12</v>
      </c>
      <c r="Y10" s="380">
        <v>1</v>
      </c>
      <c r="Z10" s="378">
        <v>21</v>
      </c>
      <c r="AB10" s="281">
        <f t="shared" si="0"/>
        <v>129</v>
      </c>
      <c r="AC10" s="281">
        <f t="shared" si="1"/>
        <v>135</v>
      </c>
    </row>
    <row r="11" spans="1:29" ht="15.75" customHeight="1" x14ac:dyDescent="0.25">
      <c r="A11" s="101">
        <v>5</v>
      </c>
      <c r="B11" s="850" t="s">
        <v>377</v>
      </c>
      <c r="C11" s="403">
        <v>14</v>
      </c>
      <c r="D11" s="392">
        <v>7</v>
      </c>
      <c r="E11" s="392">
        <v>17</v>
      </c>
      <c r="F11" s="392">
        <v>10</v>
      </c>
      <c r="G11" s="392">
        <v>25</v>
      </c>
      <c r="H11" s="392">
        <v>16</v>
      </c>
      <c r="I11" s="383">
        <v>8</v>
      </c>
      <c r="J11" s="391">
        <v>8</v>
      </c>
      <c r="K11" s="392">
        <v>5</v>
      </c>
      <c r="L11" s="719">
        <v>7</v>
      </c>
      <c r="M11" s="392">
        <v>0</v>
      </c>
      <c r="N11" s="374">
        <v>20</v>
      </c>
      <c r="O11" s="403">
        <v>16</v>
      </c>
      <c r="P11" s="392">
        <v>7</v>
      </c>
      <c r="Q11" s="392">
        <v>17</v>
      </c>
      <c r="R11" s="392">
        <v>11</v>
      </c>
      <c r="S11" s="392">
        <v>25</v>
      </c>
      <c r="T11" s="384">
        <v>16</v>
      </c>
      <c r="U11" s="717">
        <v>8</v>
      </c>
      <c r="V11" s="383">
        <v>8</v>
      </c>
      <c r="W11" s="384">
        <v>10</v>
      </c>
      <c r="X11" s="384">
        <v>4</v>
      </c>
      <c r="Y11" s="384">
        <v>1</v>
      </c>
      <c r="Z11" s="374">
        <v>23</v>
      </c>
      <c r="AB11" s="281">
        <f t="shared" si="0"/>
        <v>97</v>
      </c>
      <c r="AC11" s="281">
        <f t="shared" si="1"/>
        <v>100</v>
      </c>
    </row>
    <row r="12" spans="1:29" ht="16.350000000000001" customHeight="1" x14ac:dyDescent="0.25">
      <c r="A12" s="100">
        <v>6</v>
      </c>
      <c r="B12" s="851" t="s">
        <v>229</v>
      </c>
      <c r="C12" s="402">
        <v>16</v>
      </c>
      <c r="D12" s="390">
        <v>20</v>
      </c>
      <c r="E12" s="390">
        <v>17</v>
      </c>
      <c r="F12" s="390">
        <v>10</v>
      </c>
      <c r="G12" s="390">
        <v>16</v>
      </c>
      <c r="H12" s="390">
        <v>16</v>
      </c>
      <c r="I12" s="379">
        <v>20</v>
      </c>
      <c r="J12" s="389">
        <v>9</v>
      </c>
      <c r="K12" s="390">
        <v>3</v>
      </c>
      <c r="L12" s="390">
        <v>4</v>
      </c>
      <c r="M12" s="390">
        <v>1</v>
      </c>
      <c r="N12" s="378">
        <v>17</v>
      </c>
      <c r="O12" s="402">
        <v>16</v>
      </c>
      <c r="P12" s="390">
        <v>22</v>
      </c>
      <c r="Q12" s="390">
        <v>17</v>
      </c>
      <c r="R12" s="390">
        <v>10</v>
      </c>
      <c r="S12" s="390">
        <v>19</v>
      </c>
      <c r="T12" s="380">
        <v>18</v>
      </c>
      <c r="U12" s="715">
        <v>20</v>
      </c>
      <c r="V12" s="379">
        <v>9</v>
      </c>
      <c r="W12" s="380">
        <v>6</v>
      </c>
      <c r="X12" s="380">
        <v>5</v>
      </c>
      <c r="Y12" s="380">
        <v>0</v>
      </c>
      <c r="Z12" s="378">
        <v>20</v>
      </c>
      <c r="AB12" s="281">
        <f t="shared" si="0"/>
        <v>115</v>
      </c>
      <c r="AC12" s="281">
        <f t="shared" si="1"/>
        <v>122</v>
      </c>
    </row>
    <row r="13" spans="1:29" ht="16.350000000000001" customHeight="1" x14ac:dyDescent="0.25">
      <c r="A13" s="101">
        <v>7</v>
      </c>
      <c r="B13" s="850" t="s">
        <v>216</v>
      </c>
      <c r="C13" s="403">
        <v>9</v>
      </c>
      <c r="D13" s="392">
        <v>7</v>
      </c>
      <c r="E13" s="392">
        <v>9</v>
      </c>
      <c r="F13" s="392">
        <v>11</v>
      </c>
      <c r="G13" s="392">
        <v>10</v>
      </c>
      <c r="H13" s="392">
        <v>4</v>
      </c>
      <c r="I13" s="383">
        <v>8</v>
      </c>
      <c r="J13" s="391">
        <v>11</v>
      </c>
      <c r="K13" s="392">
        <v>1</v>
      </c>
      <c r="L13" s="392">
        <v>2</v>
      </c>
      <c r="M13" s="719">
        <v>0</v>
      </c>
      <c r="N13" s="374">
        <v>14</v>
      </c>
      <c r="O13" s="740">
        <v>14</v>
      </c>
      <c r="P13" s="392">
        <v>7</v>
      </c>
      <c r="Q13" s="392">
        <v>10</v>
      </c>
      <c r="R13" s="392">
        <v>11</v>
      </c>
      <c r="S13" s="392">
        <v>10</v>
      </c>
      <c r="T13" s="384">
        <v>4</v>
      </c>
      <c r="U13" s="717">
        <v>8</v>
      </c>
      <c r="V13" s="383">
        <v>11</v>
      </c>
      <c r="W13" s="384">
        <v>2</v>
      </c>
      <c r="X13" s="384">
        <v>2</v>
      </c>
      <c r="Y13" s="384">
        <v>0</v>
      </c>
      <c r="Z13" s="374">
        <v>15</v>
      </c>
      <c r="AB13" s="281">
        <f t="shared" si="0"/>
        <v>58</v>
      </c>
      <c r="AC13" s="281">
        <f t="shared" si="1"/>
        <v>64</v>
      </c>
    </row>
    <row r="14" spans="1:29" ht="15.75" customHeight="1" x14ac:dyDescent="0.25">
      <c r="A14" s="100">
        <v>8</v>
      </c>
      <c r="B14" s="849" t="s">
        <v>214</v>
      </c>
      <c r="C14" s="402">
        <v>14</v>
      </c>
      <c r="D14" s="390">
        <v>16</v>
      </c>
      <c r="E14" s="390">
        <v>15</v>
      </c>
      <c r="F14" s="390">
        <v>14</v>
      </c>
      <c r="G14" s="390">
        <v>16</v>
      </c>
      <c r="H14" s="390">
        <v>9</v>
      </c>
      <c r="I14" s="379">
        <v>16</v>
      </c>
      <c r="J14" s="389">
        <v>3</v>
      </c>
      <c r="K14" s="390">
        <v>5</v>
      </c>
      <c r="L14" s="390">
        <v>4</v>
      </c>
      <c r="M14" s="390">
        <v>1</v>
      </c>
      <c r="N14" s="378">
        <v>13</v>
      </c>
      <c r="O14" s="402">
        <v>14</v>
      </c>
      <c r="P14" s="390">
        <v>16</v>
      </c>
      <c r="Q14" s="390">
        <v>15</v>
      </c>
      <c r="R14" s="390">
        <v>17</v>
      </c>
      <c r="S14" s="390">
        <v>16</v>
      </c>
      <c r="T14" s="380">
        <v>9</v>
      </c>
      <c r="U14" s="715">
        <v>17</v>
      </c>
      <c r="V14" s="379">
        <v>3</v>
      </c>
      <c r="W14" s="380">
        <v>7</v>
      </c>
      <c r="X14" s="380">
        <v>6</v>
      </c>
      <c r="Y14" s="380">
        <v>0</v>
      </c>
      <c r="Z14" s="378">
        <v>16</v>
      </c>
      <c r="AB14" s="281">
        <f t="shared" si="0"/>
        <v>100</v>
      </c>
      <c r="AC14" s="281">
        <f t="shared" si="1"/>
        <v>104</v>
      </c>
    </row>
    <row r="15" spans="1:29" ht="16.350000000000001" customHeight="1" x14ac:dyDescent="0.25">
      <c r="A15" s="101">
        <v>9</v>
      </c>
      <c r="B15" s="850" t="s">
        <v>212</v>
      </c>
      <c r="C15" s="404">
        <v>17</v>
      </c>
      <c r="D15" s="376">
        <v>22</v>
      </c>
      <c r="E15" s="392">
        <v>18</v>
      </c>
      <c r="F15" s="392">
        <v>20</v>
      </c>
      <c r="G15" s="392">
        <v>15</v>
      </c>
      <c r="H15" s="392">
        <v>4</v>
      </c>
      <c r="I15" s="383">
        <v>9</v>
      </c>
      <c r="J15" s="391">
        <v>7</v>
      </c>
      <c r="K15" s="392">
        <v>0</v>
      </c>
      <c r="L15" s="392">
        <v>2</v>
      </c>
      <c r="M15" s="392">
        <v>3</v>
      </c>
      <c r="N15" s="374">
        <v>12</v>
      </c>
      <c r="O15" s="403">
        <v>19</v>
      </c>
      <c r="P15" s="392">
        <v>23</v>
      </c>
      <c r="Q15" s="392">
        <v>21</v>
      </c>
      <c r="R15" s="392">
        <v>21</v>
      </c>
      <c r="S15" s="392">
        <v>17</v>
      </c>
      <c r="T15" s="384">
        <v>4</v>
      </c>
      <c r="U15" s="717">
        <v>9</v>
      </c>
      <c r="V15" s="385">
        <v>7</v>
      </c>
      <c r="W15" s="386">
        <v>1</v>
      </c>
      <c r="X15" s="386">
        <v>4</v>
      </c>
      <c r="Y15" s="386">
        <v>0</v>
      </c>
      <c r="Z15" s="374">
        <v>12</v>
      </c>
      <c r="AB15" s="281">
        <f t="shared" si="0"/>
        <v>105</v>
      </c>
      <c r="AC15" s="281">
        <f t="shared" si="1"/>
        <v>114</v>
      </c>
    </row>
    <row r="16" spans="1:29" ht="16.350000000000001" customHeight="1" x14ac:dyDescent="0.25">
      <c r="A16" s="100">
        <v>10</v>
      </c>
      <c r="B16" s="851" t="s">
        <v>309</v>
      </c>
      <c r="C16" s="402">
        <v>13</v>
      </c>
      <c r="D16" s="390">
        <v>10</v>
      </c>
      <c r="E16" s="390">
        <v>5</v>
      </c>
      <c r="F16" s="390">
        <v>10</v>
      </c>
      <c r="G16" s="390">
        <v>6</v>
      </c>
      <c r="H16" s="390">
        <v>6</v>
      </c>
      <c r="I16" s="379">
        <v>8</v>
      </c>
      <c r="J16" s="389">
        <v>4</v>
      </c>
      <c r="K16" s="390">
        <v>5</v>
      </c>
      <c r="L16" s="390">
        <v>1</v>
      </c>
      <c r="M16" s="390">
        <v>1</v>
      </c>
      <c r="N16" s="378">
        <v>11</v>
      </c>
      <c r="O16" s="402">
        <v>16</v>
      </c>
      <c r="P16" s="390">
        <v>12</v>
      </c>
      <c r="Q16" s="390">
        <v>5</v>
      </c>
      <c r="R16" s="390">
        <v>10</v>
      </c>
      <c r="S16" s="390">
        <v>7</v>
      </c>
      <c r="T16" s="380">
        <v>6</v>
      </c>
      <c r="U16" s="715">
        <v>8</v>
      </c>
      <c r="V16" s="379">
        <v>7</v>
      </c>
      <c r="W16" s="380">
        <v>2</v>
      </c>
      <c r="X16" s="380">
        <v>4</v>
      </c>
      <c r="Y16" s="380">
        <v>0</v>
      </c>
      <c r="Z16" s="378">
        <v>13</v>
      </c>
      <c r="AB16" s="281">
        <f t="shared" si="0"/>
        <v>58</v>
      </c>
      <c r="AC16" s="281">
        <f t="shared" si="1"/>
        <v>64</v>
      </c>
    </row>
    <row r="17" spans="1:29" ht="16.350000000000001" customHeight="1" x14ac:dyDescent="0.25">
      <c r="A17" s="101">
        <v>11</v>
      </c>
      <c r="B17" s="852" t="s">
        <v>219</v>
      </c>
      <c r="C17" s="403">
        <v>7</v>
      </c>
      <c r="D17" s="392">
        <v>10</v>
      </c>
      <c r="E17" s="392">
        <v>5</v>
      </c>
      <c r="F17" s="392">
        <v>5</v>
      </c>
      <c r="G17" s="392">
        <v>4</v>
      </c>
      <c r="H17" s="392">
        <v>5</v>
      </c>
      <c r="I17" s="383">
        <v>9</v>
      </c>
      <c r="J17" s="391">
        <v>3</v>
      </c>
      <c r="K17" s="392">
        <v>8</v>
      </c>
      <c r="L17" s="392">
        <v>0</v>
      </c>
      <c r="M17" s="392">
        <v>0</v>
      </c>
      <c r="N17" s="374">
        <v>11</v>
      </c>
      <c r="O17" s="403">
        <v>8</v>
      </c>
      <c r="P17" s="392">
        <v>11</v>
      </c>
      <c r="Q17" s="392">
        <v>5</v>
      </c>
      <c r="R17" s="392">
        <v>5</v>
      </c>
      <c r="S17" s="392">
        <v>4</v>
      </c>
      <c r="T17" s="384">
        <v>7</v>
      </c>
      <c r="U17" s="717">
        <v>9</v>
      </c>
      <c r="V17" s="383">
        <v>3</v>
      </c>
      <c r="W17" s="384">
        <v>3</v>
      </c>
      <c r="X17" s="384">
        <v>5</v>
      </c>
      <c r="Y17" s="384">
        <v>1</v>
      </c>
      <c r="Z17" s="374">
        <v>12</v>
      </c>
      <c r="AB17" s="281">
        <f t="shared" si="0"/>
        <v>45</v>
      </c>
      <c r="AC17" s="281">
        <f t="shared" si="1"/>
        <v>49</v>
      </c>
    </row>
    <row r="18" spans="1:29" ht="16.350000000000001" customHeight="1" x14ac:dyDescent="0.25">
      <c r="A18" s="100">
        <v>12</v>
      </c>
      <c r="B18" s="849" t="s">
        <v>546</v>
      </c>
      <c r="C18" s="402">
        <v>23</v>
      </c>
      <c r="D18" s="390">
        <v>9</v>
      </c>
      <c r="E18" s="390">
        <v>9</v>
      </c>
      <c r="F18" s="718">
        <v>13</v>
      </c>
      <c r="G18" s="718">
        <v>16</v>
      </c>
      <c r="H18" s="718">
        <v>9</v>
      </c>
      <c r="I18" s="379">
        <v>6</v>
      </c>
      <c r="J18" s="389">
        <v>6</v>
      </c>
      <c r="K18" s="390">
        <v>2</v>
      </c>
      <c r="L18" s="390">
        <v>2</v>
      </c>
      <c r="M18" s="390">
        <v>1</v>
      </c>
      <c r="N18" s="378">
        <v>11</v>
      </c>
      <c r="O18" s="402">
        <v>25</v>
      </c>
      <c r="P18" s="390">
        <v>9</v>
      </c>
      <c r="Q18" s="390">
        <v>9</v>
      </c>
      <c r="R18" s="390">
        <v>17</v>
      </c>
      <c r="S18" s="390">
        <v>17</v>
      </c>
      <c r="T18" s="380">
        <v>9</v>
      </c>
      <c r="U18" s="715">
        <v>6</v>
      </c>
      <c r="V18" s="379">
        <v>6</v>
      </c>
      <c r="W18" s="380">
        <v>0</v>
      </c>
      <c r="X18" s="380">
        <v>5</v>
      </c>
      <c r="Y18" s="380">
        <v>0</v>
      </c>
      <c r="Z18" s="378">
        <v>11</v>
      </c>
      <c r="AB18" s="281">
        <f t="shared" si="0"/>
        <v>85</v>
      </c>
      <c r="AC18" s="281">
        <f t="shared" si="1"/>
        <v>92</v>
      </c>
    </row>
    <row r="19" spans="1:29" ht="16.350000000000001" customHeight="1" x14ac:dyDescent="0.25">
      <c r="A19" s="101">
        <v>13</v>
      </c>
      <c r="B19" s="850" t="s">
        <v>310</v>
      </c>
      <c r="C19" s="403">
        <v>7</v>
      </c>
      <c r="D19" s="392">
        <v>8</v>
      </c>
      <c r="E19" s="392">
        <v>9</v>
      </c>
      <c r="F19" s="392">
        <v>4</v>
      </c>
      <c r="G19" s="392">
        <v>4</v>
      </c>
      <c r="H19" s="392">
        <v>6</v>
      </c>
      <c r="I19" s="383">
        <v>9</v>
      </c>
      <c r="J19" s="391">
        <v>2</v>
      </c>
      <c r="K19" s="392">
        <v>2</v>
      </c>
      <c r="L19" s="392">
        <v>3</v>
      </c>
      <c r="M19" s="392">
        <v>3</v>
      </c>
      <c r="N19" s="374">
        <v>10</v>
      </c>
      <c r="O19" s="403">
        <v>7</v>
      </c>
      <c r="P19" s="392">
        <v>8</v>
      </c>
      <c r="Q19" s="392">
        <v>9</v>
      </c>
      <c r="R19" s="392">
        <v>4</v>
      </c>
      <c r="S19" s="392">
        <v>4</v>
      </c>
      <c r="T19" s="384">
        <v>6</v>
      </c>
      <c r="U19" s="717">
        <v>10</v>
      </c>
      <c r="V19" s="383">
        <v>2</v>
      </c>
      <c r="W19" s="384">
        <v>2</v>
      </c>
      <c r="X19" s="384">
        <v>6</v>
      </c>
      <c r="Y19" s="384">
        <v>0</v>
      </c>
      <c r="Z19" s="374">
        <v>10</v>
      </c>
      <c r="AB19" s="281">
        <f t="shared" si="0"/>
        <v>47</v>
      </c>
      <c r="AC19" s="281">
        <f t="shared" si="1"/>
        <v>48</v>
      </c>
    </row>
    <row r="20" spans="1:29" ht="16.350000000000001" customHeight="1" x14ac:dyDescent="0.25">
      <c r="A20" s="100">
        <v>14</v>
      </c>
      <c r="B20" s="849" t="s">
        <v>665</v>
      </c>
      <c r="C20" s="402">
        <v>1</v>
      </c>
      <c r="D20" s="390">
        <v>5</v>
      </c>
      <c r="E20" s="390">
        <v>3</v>
      </c>
      <c r="F20" s="390">
        <v>4</v>
      </c>
      <c r="G20" s="390">
        <v>2</v>
      </c>
      <c r="H20" s="390">
        <v>3</v>
      </c>
      <c r="I20" s="379">
        <v>4</v>
      </c>
      <c r="J20" s="389">
        <v>4</v>
      </c>
      <c r="K20" s="390">
        <v>4</v>
      </c>
      <c r="L20" s="390">
        <v>0</v>
      </c>
      <c r="M20" s="390">
        <v>1</v>
      </c>
      <c r="N20" s="378">
        <v>9</v>
      </c>
      <c r="O20" s="741">
        <v>1</v>
      </c>
      <c r="P20" s="390">
        <v>5</v>
      </c>
      <c r="Q20" s="390">
        <v>3</v>
      </c>
      <c r="R20" s="390">
        <v>4</v>
      </c>
      <c r="S20" s="390">
        <v>2</v>
      </c>
      <c r="T20" s="380">
        <v>4</v>
      </c>
      <c r="U20" s="715">
        <v>4</v>
      </c>
      <c r="V20" s="379">
        <v>4</v>
      </c>
      <c r="W20" s="380">
        <v>5</v>
      </c>
      <c r="X20" s="380">
        <v>2</v>
      </c>
      <c r="Y20" s="380">
        <v>0</v>
      </c>
      <c r="Z20" s="378">
        <v>11</v>
      </c>
      <c r="AB20" s="281">
        <f t="shared" si="0"/>
        <v>22</v>
      </c>
      <c r="AC20" s="281">
        <f t="shared" si="1"/>
        <v>23</v>
      </c>
    </row>
    <row r="21" spans="1:29" ht="16.350000000000001" customHeight="1" x14ac:dyDescent="0.25">
      <c r="A21" s="101">
        <v>15</v>
      </c>
      <c r="B21" s="850" t="s">
        <v>218</v>
      </c>
      <c r="C21" s="403">
        <v>10</v>
      </c>
      <c r="D21" s="392">
        <v>7</v>
      </c>
      <c r="E21" s="392">
        <v>7</v>
      </c>
      <c r="F21" s="392">
        <v>8</v>
      </c>
      <c r="G21" s="392">
        <v>8</v>
      </c>
      <c r="H21" s="392">
        <v>5</v>
      </c>
      <c r="I21" s="383">
        <v>5</v>
      </c>
      <c r="J21" s="391">
        <v>5</v>
      </c>
      <c r="K21" s="392">
        <v>2</v>
      </c>
      <c r="L21" s="392">
        <v>2</v>
      </c>
      <c r="M21" s="719">
        <v>0</v>
      </c>
      <c r="N21" s="374">
        <v>9</v>
      </c>
      <c r="O21" s="403">
        <v>11</v>
      </c>
      <c r="P21" s="392">
        <v>7</v>
      </c>
      <c r="Q21" s="392">
        <v>7</v>
      </c>
      <c r="R21" s="392">
        <v>8</v>
      </c>
      <c r="S21" s="392">
        <v>8</v>
      </c>
      <c r="T21" s="384">
        <v>5</v>
      </c>
      <c r="U21" s="717">
        <v>5</v>
      </c>
      <c r="V21" s="383">
        <v>5</v>
      </c>
      <c r="W21" s="384">
        <v>1</v>
      </c>
      <c r="X21" s="384">
        <v>3</v>
      </c>
      <c r="Y21" s="384">
        <v>0</v>
      </c>
      <c r="Z21" s="374">
        <v>9</v>
      </c>
      <c r="AB21" s="281">
        <f t="shared" si="0"/>
        <v>50</v>
      </c>
      <c r="AC21" s="281">
        <f t="shared" si="1"/>
        <v>51</v>
      </c>
    </row>
    <row r="22" spans="1:29" ht="15.75" customHeight="1" x14ac:dyDescent="0.25">
      <c r="A22" s="100">
        <v>16</v>
      </c>
      <c r="B22" s="849" t="s">
        <v>594</v>
      </c>
      <c r="C22" s="402">
        <v>15</v>
      </c>
      <c r="D22" s="390">
        <v>13</v>
      </c>
      <c r="E22" s="390">
        <v>8</v>
      </c>
      <c r="F22" s="390">
        <v>17</v>
      </c>
      <c r="G22" s="390">
        <v>14</v>
      </c>
      <c r="H22" s="390">
        <v>6</v>
      </c>
      <c r="I22" s="379">
        <v>10</v>
      </c>
      <c r="J22" s="389">
        <v>1</v>
      </c>
      <c r="K22" s="390">
        <v>3</v>
      </c>
      <c r="L22" s="390">
        <v>3</v>
      </c>
      <c r="M22" s="390">
        <v>1</v>
      </c>
      <c r="N22" s="378">
        <v>8</v>
      </c>
      <c r="O22" s="741">
        <v>15</v>
      </c>
      <c r="P22" s="390">
        <v>15</v>
      </c>
      <c r="Q22" s="390">
        <v>8</v>
      </c>
      <c r="R22" s="390">
        <v>17</v>
      </c>
      <c r="S22" s="390">
        <v>17</v>
      </c>
      <c r="T22" s="380">
        <v>6</v>
      </c>
      <c r="U22" s="715">
        <v>12</v>
      </c>
      <c r="V22" s="379">
        <v>2</v>
      </c>
      <c r="W22" s="380">
        <v>3</v>
      </c>
      <c r="X22" s="380">
        <v>3</v>
      </c>
      <c r="Y22" s="380">
        <v>0</v>
      </c>
      <c r="Z22" s="378">
        <v>8</v>
      </c>
      <c r="AB22" s="281">
        <f t="shared" si="0"/>
        <v>83</v>
      </c>
      <c r="AC22" s="281">
        <f t="shared" si="1"/>
        <v>90</v>
      </c>
    </row>
    <row r="23" spans="1:29" ht="16.350000000000001" customHeight="1" x14ac:dyDescent="0.25">
      <c r="A23" s="101">
        <v>17</v>
      </c>
      <c r="B23" s="850" t="s">
        <v>303</v>
      </c>
      <c r="C23" s="403">
        <v>9</v>
      </c>
      <c r="D23" s="392">
        <v>8</v>
      </c>
      <c r="E23" s="392">
        <v>4</v>
      </c>
      <c r="F23" s="392">
        <v>7</v>
      </c>
      <c r="G23" s="392">
        <v>3</v>
      </c>
      <c r="H23" s="392">
        <v>4</v>
      </c>
      <c r="I23" s="383">
        <v>7</v>
      </c>
      <c r="J23" s="391">
        <v>2</v>
      </c>
      <c r="K23" s="392">
        <v>4</v>
      </c>
      <c r="L23" s="392">
        <v>0</v>
      </c>
      <c r="M23" s="392">
        <v>1</v>
      </c>
      <c r="N23" s="374">
        <v>7</v>
      </c>
      <c r="O23" s="403">
        <v>10</v>
      </c>
      <c r="P23" s="392">
        <v>8</v>
      </c>
      <c r="Q23" s="392">
        <v>4</v>
      </c>
      <c r="R23" s="392">
        <v>7</v>
      </c>
      <c r="S23" s="392">
        <v>3</v>
      </c>
      <c r="T23" s="384">
        <v>4</v>
      </c>
      <c r="U23" s="717">
        <v>7</v>
      </c>
      <c r="V23" s="383">
        <v>2</v>
      </c>
      <c r="W23" s="384">
        <v>1</v>
      </c>
      <c r="X23" s="384">
        <v>4</v>
      </c>
      <c r="Y23" s="384">
        <v>0</v>
      </c>
      <c r="Z23" s="374">
        <v>7</v>
      </c>
      <c r="AB23" s="281">
        <f t="shared" si="0"/>
        <v>42</v>
      </c>
      <c r="AC23" s="281">
        <f t="shared" si="1"/>
        <v>43</v>
      </c>
    </row>
    <row r="24" spans="1:29" ht="16.350000000000001" customHeight="1" x14ac:dyDescent="0.25">
      <c r="A24" s="100">
        <v>18</v>
      </c>
      <c r="B24" s="849" t="s">
        <v>301</v>
      </c>
      <c r="C24" s="402">
        <v>12</v>
      </c>
      <c r="D24" s="390">
        <v>5</v>
      </c>
      <c r="E24" s="390">
        <v>11</v>
      </c>
      <c r="F24" s="390">
        <v>6</v>
      </c>
      <c r="G24" s="390">
        <v>3</v>
      </c>
      <c r="H24" s="390">
        <v>8</v>
      </c>
      <c r="I24" s="379">
        <v>4</v>
      </c>
      <c r="J24" s="738">
        <v>5</v>
      </c>
      <c r="K24" s="390">
        <v>1</v>
      </c>
      <c r="L24" s="390">
        <v>1</v>
      </c>
      <c r="M24" s="390">
        <v>0</v>
      </c>
      <c r="N24" s="378">
        <v>7</v>
      </c>
      <c r="O24" s="741">
        <v>12</v>
      </c>
      <c r="P24" s="390">
        <v>5</v>
      </c>
      <c r="Q24" s="390">
        <v>11</v>
      </c>
      <c r="R24" s="390">
        <v>6</v>
      </c>
      <c r="S24" s="390">
        <v>3</v>
      </c>
      <c r="T24" s="380">
        <v>8</v>
      </c>
      <c r="U24" s="715">
        <v>4</v>
      </c>
      <c r="V24" s="379">
        <v>5</v>
      </c>
      <c r="W24" s="380">
        <v>1</v>
      </c>
      <c r="X24" s="380">
        <v>1</v>
      </c>
      <c r="Y24" s="380">
        <v>0</v>
      </c>
      <c r="Z24" s="378">
        <v>7</v>
      </c>
      <c r="AB24" s="281">
        <f t="shared" si="0"/>
        <v>49</v>
      </c>
      <c r="AC24" s="281">
        <f t="shared" si="1"/>
        <v>49</v>
      </c>
    </row>
    <row r="25" spans="1:29" ht="16.350000000000001" customHeight="1" x14ac:dyDescent="0.25">
      <c r="A25" s="101">
        <v>19</v>
      </c>
      <c r="B25" s="850" t="s">
        <v>302</v>
      </c>
      <c r="C25" s="403">
        <v>1</v>
      </c>
      <c r="D25" s="392">
        <v>3</v>
      </c>
      <c r="E25" s="392">
        <v>9</v>
      </c>
      <c r="F25" s="392">
        <v>4</v>
      </c>
      <c r="G25" s="392">
        <v>3</v>
      </c>
      <c r="H25" s="392">
        <v>5</v>
      </c>
      <c r="I25" s="383">
        <v>6</v>
      </c>
      <c r="J25" s="391">
        <v>5</v>
      </c>
      <c r="K25" s="392">
        <v>0</v>
      </c>
      <c r="L25" s="392">
        <v>2</v>
      </c>
      <c r="M25" s="392">
        <v>0</v>
      </c>
      <c r="N25" s="374">
        <v>7</v>
      </c>
      <c r="O25" s="403">
        <v>1</v>
      </c>
      <c r="P25" s="392">
        <v>6</v>
      </c>
      <c r="Q25" s="392">
        <v>9</v>
      </c>
      <c r="R25" s="392">
        <v>4</v>
      </c>
      <c r="S25" s="392">
        <v>4</v>
      </c>
      <c r="T25" s="384">
        <v>7</v>
      </c>
      <c r="U25" s="717">
        <v>6</v>
      </c>
      <c r="V25" s="383">
        <v>6</v>
      </c>
      <c r="W25" s="384">
        <v>3</v>
      </c>
      <c r="X25" s="384">
        <v>0</v>
      </c>
      <c r="Y25" s="384">
        <v>0</v>
      </c>
      <c r="Z25" s="374">
        <v>9</v>
      </c>
      <c r="AB25" s="281">
        <f t="shared" si="0"/>
        <v>31</v>
      </c>
      <c r="AC25" s="281">
        <f t="shared" si="1"/>
        <v>37</v>
      </c>
    </row>
    <row r="26" spans="1:29" ht="16.350000000000001" customHeight="1" x14ac:dyDescent="0.25">
      <c r="A26" s="100">
        <v>20</v>
      </c>
      <c r="B26" s="849" t="s">
        <v>215</v>
      </c>
      <c r="C26" s="402">
        <v>10</v>
      </c>
      <c r="D26" s="390">
        <v>12</v>
      </c>
      <c r="E26" s="390">
        <v>13</v>
      </c>
      <c r="F26" s="390">
        <v>11</v>
      </c>
      <c r="G26" s="390">
        <v>12</v>
      </c>
      <c r="H26" s="390">
        <v>9</v>
      </c>
      <c r="I26" s="379">
        <v>8</v>
      </c>
      <c r="J26" s="389">
        <v>2</v>
      </c>
      <c r="K26" s="390">
        <v>4</v>
      </c>
      <c r="L26" s="390">
        <v>1</v>
      </c>
      <c r="M26" s="390">
        <v>0</v>
      </c>
      <c r="N26" s="378">
        <v>7</v>
      </c>
      <c r="O26" s="402">
        <v>11</v>
      </c>
      <c r="P26" s="390">
        <v>11</v>
      </c>
      <c r="Q26" s="390">
        <v>13</v>
      </c>
      <c r="R26" s="390">
        <v>11</v>
      </c>
      <c r="S26" s="390">
        <v>14</v>
      </c>
      <c r="T26" s="380">
        <v>11</v>
      </c>
      <c r="U26" s="715">
        <v>9</v>
      </c>
      <c r="V26" s="379">
        <v>2</v>
      </c>
      <c r="W26" s="380">
        <v>3</v>
      </c>
      <c r="X26" s="380">
        <v>3</v>
      </c>
      <c r="Y26" s="380">
        <v>0</v>
      </c>
      <c r="Z26" s="378">
        <v>8</v>
      </c>
      <c r="AB26" s="281">
        <f t="shared" si="0"/>
        <v>75</v>
      </c>
      <c r="AC26" s="281">
        <f t="shared" si="1"/>
        <v>80</v>
      </c>
    </row>
    <row r="27" spans="1:29" ht="16.350000000000001" customHeight="1" x14ac:dyDescent="0.25">
      <c r="A27" s="101">
        <v>21</v>
      </c>
      <c r="B27" s="850" t="s">
        <v>300</v>
      </c>
      <c r="C27" s="405">
        <v>9</v>
      </c>
      <c r="D27" s="406">
        <v>9</v>
      </c>
      <c r="E27" s="406">
        <v>8</v>
      </c>
      <c r="F27" s="406">
        <v>12</v>
      </c>
      <c r="G27" s="406">
        <v>12</v>
      </c>
      <c r="H27" s="406">
        <v>10</v>
      </c>
      <c r="I27" s="387">
        <v>6</v>
      </c>
      <c r="J27" s="739">
        <v>2</v>
      </c>
      <c r="K27" s="406">
        <v>2</v>
      </c>
      <c r="L27" s="406">
        <v>1</v>
      </c>
      <c r="M27" s="406">
        <v>1</v>
      </c>
      <c r="N27" s="374">
        <v>6</v>
      </c>
      <c r="O27" s="405">
        <v>10</v>
      </c>
      <c r="P27" s="406">
        <v>12</v>
      </c>
      <c r="Q27" s="406">
        <v>10</v>
      </c>
      <c r="R27" s="406">
        <v>14</v>
      </c>
      <c r="S27" s="406">
        <v>13</v>
      </c>
      <c r="T27" s="388">
        <v>11</v>
      </c>
      <c r="U27" s="742">
        <v>6</v>
      </c>
      <c r="V27" s="387">
        <v>2</v>
      </c>
      <c r="W27" s="388">
        <v>2</v>
      </c>
      <c r="X27" s="388">
        <v>2</v>
      </c>
      <c r="Y27" s="388">
        <v>0</v>
      </c>
      <c r="Z27" s="374">
        <v>6</v>
      </c>
      <c r="AB27" s="281">
        <f t="shared" si="0"/>
        <v>66</v>
      </c>
      <c r="AC27" s="281">
        <f t="shared" si="1"/>
        <v>76</v>
      </c>
    </row>
    <row r="28" spans="1:29" ht="16.350000000000001" customHeight="1" x14ac:dyDescent="0.25">
      <c r="A28" s="100">
        <v>22</v>
      </c>
      <c r="B28" s="853" t="s">
        <v>307</v>
      </c>
      <c r="C28" s="402">
        <v>6</v>
      </c>
      <c r="D28" s="390">
        <v>16</v>
      </c>
      <c r="E28" s="390">
        <v>12</v>
      </c>
      <c r="F28" s="390">
        <v>7</v>
      </c>
      <c r="G28" s="390">
        <v>14</v>
      </c>
      <c r="H28" s="390">
        <v>13</v>
      </c>
      <c r="I28" s="379">
        <v>7</v>
      </c>
      <c r="J28" s="389">
        <v>3</v>
      </c>
      <c r="K28" s="390">
        <v>1</v>
      </c>
      <c r="L28" s="390">
        <v>0</v>
      </c>
      <c r="M28" s="390">
        <v>2</v>
      </c>
      <c r="N28" s="378">
        <v>6</v>
      </c>
      <c r="O28" s="402">
        <v>6</v>
      </c>
      <c r="P28" s="390">
        <v>18</v>
      </c>
      <c r="Q28" s="390">
        <v>13</v>
      </c>
      <c r="R28" s="390">
        <v>7</v>
      </c>
      <c r="S28" s="390">
        <v>16</v>
      </c>
      <c r="T28" s="380">
        <v>13</v>
      </c>
      <c r="U28" s="715">
        <v>8</v>
      </c>
      <c r="V28" s="389">
        <v>3</v>
      </c>
      <c r="W28" s="390">
        <v>0</v>
      </c>
      <c r="X28" s="390">
        <v>3</v>
      </c>
      <c r="Y28" s="390">
        <v>0</v>
      </c>
      <c r="Z28" s="378">
        <v>6</v>
      </c>
      <c r="AB28" s="281">
        <f t="shared" si="0"/>
        <v>75</v>
      </c>
      <c r="AC28" s="281">
        <f t="shared" si="1"/>
        <v>81</v>
      </c>
    </row>
    <row r="29" spans="1:29" ht="16.350000000000001" customHeight="1" x14ac:dyDescent="0.25">
      <c r="A29" s="101">
        <v>23</v>
      </c>
      <c r="B29" s="850" t="s">
        <v>217</v>
      </c>
      <c r="C29" s="403">
        <v>10</v>
      </c>
      <c r="D29" s="392">
        <v>14</v>
      </c>
      <c r="E29" s="392">
        <v>4</v>
      </c>
      <c r="F29" s="392">
        <v>9</v>
      </c>
      <c r="G29" s="392">
        <v>7</v>
      </c>
      <c r="H29" s="392">
        <v>7</v>
      </c>
      <c r="I29" s="383">
        <v>7</v>
      </c>
      <c r="J29" s="391">
        <v>4</v>
      </c>
      <c r="K29" s="392">
        <v>1</v>
      </c>
      <c r="L29" s="392">
        <v>1</v>
      </c>
      <c r="M29" s="392">
        <v>0</v>
      </c>
      <c r="N29" s="374">
        <v>6</v>
      </c>
      <c r="O29" s="403">
        <v>10</v>
      </c>
      <c r="P29" s="392">
        <v>14</v>
      </c>
      <c r="Q29" s="392">
        <v>4</v>
      </c>
      <c r="R29" s="392">
        <v>13</v>
      </c>
      <c r="S29" s="392">
        <v>7</v>
      </c>
      <c r="T29" s="384">
        <v>7</v>
      </c>
      <c r="U29" s="717">
        <v>7</v>
      </c>
      <c r="V29" s="391">
        <v>4</v>
      </c>
      <c r="W29" s="392">
        <v>0</v>
      </c>
      <c r="X29" s="392">
        <v>2</v>
      </c>
      <c r="Y29" s="392">
        <v>0</v>
      </c>
      <c r="Z29" s="374">
        <v>6</v>
      </c>
      <c r="AB29" s="281">
        <f t="shared" si="0"/>
        <v>58</v>
      </c>
      <c r="AC29" s="281">
        <f t="shared" si="1"/>
        <v>62</v>
      </c>
    </row>
    <row r="30" spans="1:29" ht="16.350000000000001" customHeight="1" x14ac:dyDescent="0.25">
      <c r="A30" s="100">
        <v>24</v>
      </c>
      <c r="B30" s="849" t="s">
        <v>666</v>
      </c>
      <c r="C30" s="402">
        <v>4</v>
      </c>
      <c r="D30" s="390">
        <v>5</v>
      </c>
      <c r="E30" s="390">
        <v>7</v>
      </c>
      <c r="F30" s="390">
        <v>4</v>
      </c>
      <c r="G30" s="390">
        <v>2</v>
      </c>
      <c r="H30" s="390">
        <v>3</v>
      </c>
      <c r="I30" s="379">
        <v>3</v>
      </c>
      <c r="J30" s="389">
        <v>2</v>
      </c>
      <c r="K30" s="390">
        <v>2</v>
      </c>
      <c r="L30" s="390">
        <v>0</v>
      </c>
      <c r="M30" s="390">
        <v>2</v>
      </c>
      <c r="N30" s="378">
        <v>6</v>
      </c>
      <c r="O30" s="402">
        <v>4</v>
      </c>
      <c r="P30" s="390">
        <v>5</v>
      </c>
      <c r="Q30" s="390">
        <v>9</v>
      </c>
      <c r="R30" s="390">
        <v>5</v>
      </c>
      <c r="S30" s="390">
        <v>2</v>
      </c>
      <c r="T30" s="380">
        <v>3</v>
      </c>
      <c r="U30" s="715">
        <v>3</v>
      </c>
      <c r="V30" s="389">
        <v>2</v>
      </c>
      <c r="W30" s="390">
        <v>0</v>
      </c>
      <c r="X30" s="390">
        <v>4</v>
      </c>
      <c r="Y30" s="390">
        <v>0</v>
      </c>
      <c r="Z30" s="378">
        <v>6</v>
      </c>
      <c r="AB30" s="281">
        <f t="shared" si="0"/>
        <v>28</v>
      </c>
      <c r="AC30" s="281">
        <f t="shared" si="1"/>
        <v>31</v>
      </c>
    </row>
    <row r="31" spans="1:29" ht="16.350000000000001" customHeight="1" thickBot="1" x14ac:dyDescent="0.3">
      <c r="A31" s="737">
        <v>25</v>
      </c>
      <c r="B31" s="854" t="s">
        <v>684</v>
      </c>
      <c r="C31" s="407">
        <v>1</v>
      </c>
      <c r="D31" s="394">
        <v>1</v>
      </c>
      <c r="E31" s="394">
        <v>0</v>
      </c>
      <c r="F31" s="394">
        <v>1</v>
      </c>
      <c r="G31" s="394">
        <v>4</v>
      </c>
      <c r="H31" s="394">
        <v>1</v>
      </c>
      <c r="I31" s="856">
        <v>2</v>
      </c>
      <c r="J31" s="393">
        <v>2</v>
      </c>
      <c r="K31" s="394">
        <v>3</v>
      </c>
      <c r="L31" s="394">
        <v>0</v>
      </c>
      <c r="M31" s="394">
        <v>0</v>
      </c>
      <c r="N31" s="1089">
        <v>5</v>
      </c>
      <c r="O31" s="407">
        <v>2</v>
      </c>
      <c r="P31" s="394">
        <v>1</v>
      </c>
      <c r="Q31" s="394">
        <v>0</v>
      </c>
      <c r="R31" s="394">
        <v>1</v>
      </c>
      <c r="S31" s="394">
        <v>3</v>
      </c>
      <c r="T31" s="1070">
        <v>1</v>
      </c>
      <c r="U31" s="743">
        <v>2</v>
      </c>
      <c r="V31" s="393">
        <v>2</v>
      </c>
      <c r="W31" s="394">
        <v>0</v>
      </c>
      <c r="X31" s="394">
        <v>3</v>
      </c>
      <c r="Y31" s="394">
        <v>0</v>
      </c>
      <c r="Z31" s="1089">
        <v>5</v>
      </c>
      <c r="AB31" s="281">
        <f t="shared" si="0"/>
        <v>10</v>
      </c>
      <c r="AC31" s="281">
        <f t="shared" si="1"/>
        <v>10</v>
      </c>
    </row>
    <row r="32" spans="1:29" ht="5.85" customHeight="1" x14ac:dyDescent="0.25">
      <c r="A32" s="30"/>
      <c r="B32" s="875"/>
      <c r="C32" s="27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Z32" s="281"/>
    </row>
    <row r="33" spans="1:26" ht="14.85" customHeight="1" x14ac:dyDescent="0.25">
      <c r="A33" s="729" t="s">
        <v>595</v>
      </c>
      <c r="B33" s="875"/>
      <c r="C33" s="272"/>
      <c r="D33" s="27"/>
      <c r="E33" s="27"/>
      <c r="F33" s="27"/>
      <c r="G33" s="202"/>
      <c r="H33" s="202"/>
      <c r="I33" s="202"/>
      <c r="J33" s="27"/>
      <c r="K33" s="202"/>
      <c r="L33" s="27"/>
      <c r="M33" s="202"/>
      <c r="N33" s="671"/>
      <c r="O33" s="671"/>
      <c r="P33" s="671"/>
      <c r="Q33" s="671"/>
      <c r="R33" s="671"/>
      <c r="S33" s="671"/>
      <c r="T33" s="671"/>
      <c r="U33" s="671"/>
      <c r="V33" s="671"/>
      <c r="W33" s="671"/>
      <c r="X33" s="671"/>
      <c r="Y33" s="671"/>
      <c r="Z33" s="671"/>
    </row>
    <row r="34" spans="1:26" s="3" customFormat="1" ht="6.75" customHeight="1" thickBot="1" x14ac:dyDescent="0.3">
      <c r="A34" s="111"/>
      <c r="B34" s="111"/>
      <c r="C34" s="672"/>
      <c r="D34" s="673"/>
      <c r="E34" s="673"/>
      <c r="F34" s="673"/>
      <c r="G34" s="674"/>
      <c r="H34" s="674"/>
      <c r="I34" s="674"/>
      <c r="J34" s="673"/>
      <c r="K34" s="674"/>
      <c r="L34" s="673"/>
      <c r="M34" s="674"/>
      <c r="N34" s="673"/>
      <c r="O34" s="674"/>
      <c r="P34" s="673"/>
      <c r="Q34" s="675"/>
      <c r="R34" s="274"/>
      <c r="S34" s="274"/>
      <c r="T34" s="274"/>
      <c r="U34" s="274"/>
      <c r="V34" s="274"/>
      <c r="W34" s="274"/>
      <c r="X34" s="274"/>
      <c r="Y34" s="274"/>
      <c r="Z34" s="55"/>
    </row>
    <row r="35" spans="1:26" s="3" customFormat="1" ht="10.5" customHeight="1" x14ac:dyDescent="0.25">
      <c r="B35" s="876"/>
      <c r="C35" s="145"/>
      <c r="D35" s="72"/>
      <c r="E35" s="72"/>
      <c r="F35" s="72"/>
      <c r="G35" s="72"/>
      <c r="H35" s="72"/>
      <c r="I35" s="72"/>
      <c r="J35" s="145"/>
      <c r="K35" s="145"/>
      <c r="L35" s="145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18"/>
    </row>
    <row r="36" spans="1:26" ht="15.6" customHeight="1" x14ac:dyDescent="0.25"/>
    <row r="37" spans="1:26" ht="15.6" customHeight="1" x14ac:dyDescent="0.25"/>
    <row r="38" spans="1:26" x14ac:dyDescent="0.25">
      <c r="A38" s="11"/>
    </row>
    <row r="39" spans="1:26" x14ac:dyDescent="0.25">
      <c r="A39" s="11"/>
    </row>
    <row r="40" spans="1:26" x14ac:dyDescent="0.25">
      <c r="A40" s="11"/>
    </row>
    <row r="45" spans="1:26" x14ac:dyDescent="0.25">
      <c r="J45" s="486">
        <v>2013</v>
      </c>
    </row>
  </sheetData>
  <mergeCells count="12">
    <mergeCell ref="V5:V6"/>
    <mergeCell ref="Y5:Y6"/>
    <mergeCell ref="Z5:Z6"/>
    <mergeCell ref="A4:A6"/>
    <mergeCell ref="B4:B6"/>
    <mergeCell ref="C4:N4"/>
    <mergeCell ref="O4:Z4"/>
    <mergeCell ref="J5:N5"/>
    <mergeCell ref="X5:X6"/>
    <mergeCell ref="W5:W6"/>
    <mergeCell ref="C5:I5"/>
    <mergeCell ref="O5:U5"/>
  </mergeCells>
  <pageMargins left="0.47244094488188981" right="0.19685039370078741" top="0.78740157480314965" bottom="0.59055118110236227" header="0.31496062992125984" footer="0.31496062992125984"/>
  <pageSetup paperSize="9" orientation="landscape" r:id="rId1"/>
  <headerFooter alignWithMargins="0">
    <oddHeader>&amp;R&amp;"-,Itálico"&amp;10&amp;KFF0000
Acidentes de trânsito  fatais em São Paulo - 2014</oddHeader>
    <oddFooter>&amp;C&amp;KFF000010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3.5703125" style="281" customWidth="1"/>
    <col min="2" max="2" width="21.85546875" style="874" customWidth="1"/>
    <col min="3" max="21" width="4.7109375" style="486" customWidth="1"/>
    <col min="22" max="25" width="5" style="486" customWidth="1"/>
    <col min="26" max="26" width="5" style="281" customWidth="1"/>
    <col min="27" max="16384" width="9" style="281"/>
  </cols>
  <sheetData>
    <row r="1" spans="1:26" ht="6.95" customHeight="1" x14ac:dyDescent="0.25">
      <c r="A1" s="54"/>
      <c r="B1" s="873"/>
      <c r="C1" s="669"/>
      <c r="D1" s="670"/>
      <c r="E1" s="670"/>
      <c r="F1" s="670"/>
      <c r="G1" s="670"/>
      <c r="H1" s="670"/>
      <c r="I1" s="670"/>
      <c r="J1" s="669"/>
      <c r="K1" s="669"/>
      <c r="L1" s="669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57"/>
    </row>
    <row r="2" spans="1:26" ht="15" customHeight="1" x14ac:dyDescent="0.3">
      <c r="A2" s="531" t="s">
        <v>433</v>
      </c>
    </row>
    <row r="3" spans="1:26" ht="11.85" customHeight="1" thickBot="1" x14ac:dyDescent="0.3"/>
    <row r="4" spans="1:26" ht="14.85" customHeight="1" x14ac:dyDescent="0.25">
      <c r="A4" s="1268" t="s">
        <v>261</v>
      </c>
      <c r="B4" s="1271" t="s">
        <v>95</v>
      </c>
      <c r="C4" s="1274" t="s">
        <v>208</v>
      </c>
      <c r="D4" s="1275"/>
      <c r="E4" s="1275"/>
      <c r="F4" s="1275"/>
      <c r="G4" s="1275"/>
      <c r="H4" s="1275"/>
      <c r="I4" s="1275"/>
      <c r="J4" s="1275"/>
      <c r="K4" s="1275"/>
      <c r="L4" s="1275"/>
      <c r="M4" s="1275"/>
      <c r="N4" s="1276"/>
      <c r="O4" s="1277" t="s">
        <v>258</v>
      </c>
      <c r="P4" s="1278"/>
      <c r="Q4" s="1278"/>
      <c r="R4" s="1278"/>
      <c r="S4" s="1278"/>
      <c r="T4" s="1278"/>
      <c r="U4" s="1278"/>
      <c r="V4" s="1278"/>
      <c r="W4" s="1278"/>
      <c r="X4" s="1278"/>
      <c r="Y4" s="1278"/>
      <c r="Z4" s="1279"/>
    </row>
    <row r="5" spans="1:26" s="50" customFormat="1" ht="13.5" customHeight="1" x14ac:dyDescent="0.25">
      <c r="A5" s="1269"/>
      <c r="B5" s="1272"/>
      <c r="C5" s="1285" t="s">
        <v>256</v>
      </c>
      <c r="D5" s="1286"/>
      <c r="E5" s="1286"/>
      <c r="F5" s="1286"/>
      <c r="G5" s="1286"/>
      <c r="H5" s="1286"/>
      <c r="I5" s="1287"/>
      <c r="J5" s="1280" t="s">
        <v>592</v>
      </c>
      <c r="K5" s="1281"/>
      <c r="L5" s="1281"/>
      <c r="M5" s="1281"/>
      <c r="N5" s="1282"/>
      <c r="O5" s="1288" t="s">
        <v>132</v>
      </c>
      <c r="P5" s="1281"/>
      <c r="Q5" s="1281"/>
      <c r="R5" s="1281"/>
      <c r="S5" s="1281"/>
      <c r="T5" s="1281"/>
      <c r="U5" s="1289"/>
      <c r="V5" s="1262" t="s">
        <v>169</v>
      </c>
      <c r="W5" s="1283" t="s">
        <v>259</v>
      </c>
      <c r="X5" s="1283" t="s">
        <v>257</v>
      </c>
      <c r="Y5" s="1264" t="s">
        <v>170</v>
      </c>
      <c r="Z5" s="1266" t="s">
        <v>593</v>
      </c>
    </row>
    <row r="6" spans="1:26" ht="14.85" customHeight="1" x14ac:dyDescent="0.25">
      <c r="A6" s="1270"/>
      <c r="B6" s="1273"/>
      <c r="C6" s="734">
        <v>2007</v>
      </c>
      <c r="D6" s="735">
        <v>2008</v>
      </c>
      <c r="E6" s="735">
        <v>2009</v>
      </c>
      <c r="F6" s="735">
        <v>2010</v>
      </c>
      <c r="G6" s="735">
        <v>2011</v>
      </c>
      <c r="H6" s="735">
        <v>2012</v>
      </c>
      <c r="I6" s="735">
        <v>2013</v>
      </c>
      <c r="J6" s="722" t="s">
        <v>96</v>
      </c>
      <c r="K6" s="723" t="s">
        <v>97</v>
      </c>
      <c r="L6" s="723" t="s">
        <v>98</v>
      </c>
      <c r="M6" s="723" t="s">
        <v>99</v>
      </c>
      <c r="N6" s="724" t="s">
        <v>254</v>
      </c>
      <c r="O6" s="734" t="s">
        <v>136</v>
      </c>
      <c r="P6" s="735" t="s">
        <v>137</v>
      </c>
      <c r="Q6" s="735" t="s">
        <v>138</v>
      </c>
      <c r="R6" s="735" t="s">
        <v>210</v>
      </c>
      <c r="S6" s="857" t="s">
        <v>230</v>
      </c>
      <c r="T6" s="736" t="s">
        <v>255</v>
      </c>
      <c r="U6" s="735" t="s">
        <v>419</v>
      </c>
      <c r="V6" s="1263"/>
      <c r="W6" s="1284"/>
      <c r="X6" s="1284"/>
      <c r="Y6" s="1265"/>
      <c r="Z6" s="1267"/>
    </row>
    <row r="7" spans="1:26" ht="16.350000000000001" customHeight="1" x14ac:dyDescent="0.25">
      <c r="A7" s="99">
        <v>26</v>
      </c>
      <c r="B7" s="848" t="s">
        <v>549</v>
      </c>
      <c r="C7" s="400">
        <v>2</v>
      </c>
      <c r="D7" s="401">
        <v>1</v>
      </c>
      <c r="E7" s="376">
        <v>4</v>
      </c>
      <c r="F7" s="376">
        <v>2</v>
      </c>
      <c r="G7" s="376">
        <v>2</v>
      </c>
      <c r="H7" s="376">
        <v>2</v>
      </c>
      <c r="I7" s="855">
        <v>3</v>
      </c>
      <c r="J7" s="711">
        <v>1</v>
      </c>
      <c r="K7" s="712">
        <v>1</v>
      </c>
      <c r="L7" s="376">
        <v>1</v>
      </c>
      <c r="M7" s="376">
        <v>2</v>
      </c>
      <c r="N7" s="374">
        <v>5</v>
      </c>
      <c r="O7" s="404">
        <v>2</v>
      </c>
      <c r="P7" s="376">
        <v>1</v>
      </c>
      <c r="Q7" s="376">
        <v>4</v>
      </c>
      <c r="R7" s="712">
        <v>2</v>
      </c>
      <c r="S7" s="712">
        <v>2</v>
      </c>
      <c r="T7" s="376">
        <v>2</v>
      </c>
      <c r="U7" s="713">
        <v>3</v>
      </c>
      <c r="V7" s="375">
        <v>1</v>
      </c>
      <c r="W7" s="376">
        <v>1</v>
      </c>
      <c r="X7" s="376">
        <v>3</v>
      </c>
      <c r="Y7" s="376">
        <v>0</v>
      </c>
      <c r="Z7" s="374">
        <v>5</v>
      </c>
    </row>
    <row r="8" spans="1:26" ht="16.350000000000001" customHeight="1" x14ac:dyDescent="0.25">
      <c r="A8" s="100">
        <v>27</v>
      </c>
      <c r="B8" s="849" t="s">
        <v>679</v>
      </c>
      <c r="C8" s="402">
        <v>6</v>
      </c>
      <c r="D8" s="390">
        <v>3</v>
      </c>
      <c r="E8" s="390">
        <v>2</v>
      </c>
      <c r="F8" s="390">
        <v>1</v>
      </c>
      <c r="G8" s="390">
        <v>4</v>
      </c>
      <c r="H8" s="390">
        <v>0</v>
      </c>
      <c r="I8" s="379">
        <v>0</v>
      </c>
      <c r="J8" s="389">
        <v>1</v>
      </c>
      <c r="K8" s="390">
        <v>4</v>
      </c>
      <c r="L8" s="390">
        <v>0</v>
      </c>
      <c r="M8" s="390">
        <v>0</v>
      </c>
      <c r="N8" s="378">
        <v>5</v>
      </c>
      <c r="O8" s="402">
        <v>10</v>
      </c>
      <c r="P8" s="390">
        <v>3</v>
      </c>
      <c r="Q8" s="390">
        <v>2</v>
      </c>
      <c r="R8" s="390">
        <v>1</v>
      </c>
      <c r="S8" s="390">
        <v>4</v>
      </c>
      <c r="T8" s="390">
        <v>0</v>
      </c>
      <c r="U8" s="715">
        <v>0</v>
      </c>
      <c r="V8" s="379">
        <v>1</v>
      </c>
      <c r="W8" s="380">
        <v>0</v>
      </c>
      <c r="X8" s="380">
        <v>3</v>
      </c>
      <c r="Y8" s="380">
        <v>1</v>
      </c>
      <c r="Z8" s="378">
        <v>5</v>
      </c>
    </row>
    <row r="9" spans="1:26" ht="16.350000000000001" customHeight="1" x14ac:dyDescent="0.25">
      <c r="A9" s="101">
        <v>28</v>
      </c>
      <c r="B9" s="850" t="s">
        <v>304</v>
      </c>
      <c r="C9" s="403">
        <v>4</v>
      </c>
      <c r="D9" s="392">
        <v>5</v>
      </c>
      <c r="E9" s="392">
        <v>2</v>
      </c>
      <c r="F9" s="392">
        <v>4</v>
      </c>
      <c r="G9" s="392">
        <v>2</v>
      </c>
      <c r="H9" s="392">
        <v>4</v>
      </c>
      <c r="I9" s="383">
        <v>3</v>
      </c>
      <c r="J9" s="391">
        <v>4</v>
      </c>
      <c r="K9" s="392">
        <v>1</v>
      </c>
      <c r="L9" s="392">
        <v>0</v>
      </c>
      <c r="M9" s="392">
        <v>0</v>
      </c>
      <c r="N9" s="374">
        <v>5</v>
      </c>
      <c r="O9" s="403">
        <v>4</v>
      </c>
      <c r="P9" s="392">
        <v>5</v>
      </c>
      <c r="Q9" s="392">
        <v>2</v>
      </c>
      <c r="R9" s="392">
        <v>4</v>
      </c>
      <c r="S9" s="392">
        <v>2</v>
      </c>
      <c r="T9" s="392">
        <v>4</v>
      </c>
      <c r="U9" s="717">
        <v>3</v>
      </c>
      <c r="V9" s="383">
        <v>4</v>
      </c>
      <c r="W9" s="384">
        <v>1</v>
      </c>
      <c r="X9" s="384">
        <v>0</v>
      </c>
      <c r="Y9" s="384">
        <v>0</v>
      </c>
      <c r="Z9" s="374">
        <v>5</v>
      </c>
    </row>
    <row r="10" spans="1:26" ht="16.350000000000001" customHeight="1" x14ac:dyDescent="0.25">
      <c r="A10" s="100">
        <v>29</v>
      </c>
      <c r="B10" s="849" t="s">
        <v>667</v>
      </c>
      <c r="C10" s="402">
        <v>4</v>
      </c>
      <c r="D10" s="390">
        <v>1</v>
      </c>
      <c r="E10" s="390">
        <v>1</v>
      </c>
      <c r="F10" s="390">
        <v>4</v>
      </c>
      <c r="G10" s="390">
        <v>1</v>
      </c>
      <c r="H10" s="390">
        <v>4</v>
      </c>
      <c r="I10" s="379">
        <v>0</v>
      </c>
      <c r="J10" s="389">
        <v>3</v>
      </c>
      <c r="K10" s="390">
        <v>0</v>
      </c>
      <c r="L10" s="718">
        <v>1</v>
      </c>
      <c r="M10" s="390">
        <v>1</v>
      </c>
      <c r="N10" s="378">
        <v>5</v>
      </c>
      <c r="O10" s="402">
        <v>4</v>
      </c>
      <c r="P10" s="390">
        <v>1</v>
      </c>
      <c r="Q10" s="390">
        <v>1</v>
      </c>
      <c r="R10" s="390">
        <v>4</v>
      </c>
      <c r="S10" s="390">
        <v>1</v>
      </c>
      <c r="T10" s="390">
        <v>4</v>
      </c>
      <c r="U10" s="715">
        <v>0</v>
      </c>
      <c r="V10" s="379">
        <v>3</v>
      </c>
      <c r="W10" s="380">
        <v>1</v>
      </c>
      <c r="X10" s="380">
        <v>1</v>
      </c>
      <c r="Y10" s="380">
        <v>0</v>
      </c>
      <c r="Z10" s="378">
        <v>5</v>
      </c>
    </row>
    <row r="11" spans="1:26" ht="15.75" customHeight="1" x14ac:dyDescent="0.25">
      <c r="A11" s="101">
        <v>30</v>
      </c>
      <c r="B11" s="850" t="s">
        <v>596</v>
      </c>
      <c r="C11" s="403">
        <v>11</v>
      </c>
      <c r="D11" s="392">
        <v>14</v>
      </c>
      <c r="E11" s="392">
        <v>14</v>
      </c>
      <c r="F11" s="392">
        <v>5</v>
      </c>
      <c r="G11" s="392">
        <v>7</v>
      </c>
      <c r="H11" s="392">
        <v>5</v>
      </c>
      <c r="I11" s="383">
        <v>4</v>
      </c>
      <c r="J11" s="391">
        <v>2</v>
      </c>
      <c r="K11" s="392">
        <v>1</v>
      </c>
      <c r="L11" s="719">
        <v>1</v>
      </c>
      <c r="M11" s="392">
        <v>1</v>
      </c>
      <c r="N11" s="374">
        <v>5</v>
      </c>
      <c r="O11" s="403">
        <v>12</v>
      </c>
      <c r="P11" s="392">
        <v>15</v>
      </c>
      <c r="Q11" s="392">
        <v>14</v>
      </c>
      <c r="R11" s="392">
        <v>5</v>
      </c>
      <c r="S11" s="392">
        <v>7</v>
      </c>
      <c r="T11" s="392">
        <v>5</v>
      </c>
      <c r="U11" s="717">
        <v>5</v>
      </c>
      <c r="V11" s="383">
        <v>2</v>
      </c>
      <c r="W11" s="384">
        <v>2</v>
      </c>
      <c r="X11" s="384">
        <v>2</v>
      </c>
      <c r="Y11" s="384">
        <v>0</v>
      </c>
      <c r="Z11" s="374">
        <v>6</v>
      </c>
    </row>
    <row r="12" spans="1:26" ht="16.350000000000001" customHeight="1" x14ac:dyDescent="0.25">
      <c r="A12" s="100">
        <v>31</v>
      </c>
      <c r="B12" s="851" t="s">
        <v>668</v>
      </c>
      <c r="C12" s="402">
        <v>3</v>
      </c>
      <c r="D12" s="390">
        <v>4</v>
      </c>
      <c r="E12" s="390">
        <v>7</v>
      </c>
      <c r="F12" s="390">
        <v>4</v>
      </c>
      <c r="G12" s="390">
        <v>3</v>
      </c>
      <c r="H12" s="390">
        <v>4</v>
      </c>
      <c r="I12" s="379">
        <v>2</v>
      </c>
      <c r="J12" s="389">
        <v>0</v>
      </c>
      <c r="K12" s="390">
        <v>2</v>
      </c>
      <c r="L12" s="390">
        <v>2</v>
      </c>
      <c r="M12" s="390">
        <v>1</v>
      </c>
      <c r="N12" s="378">
        <v>5</v>
      </c>
      <c r="O12" s="402">
        <v>3</v>
      </c>
      <c r="P12" s="390">
        <v>4</v>
      </c>
      <c r="Q12" s="390">
        <v>7</v>
      </c>
      <c r="R12" s="390">
        <v>4</v>
      </c>
      <c r="S12" s="390">
        <v>3</v>
      </c>
      <c r="T12" s="390">
        <v>4</v>
      </c>
      <c r="U12" s="715">
        <v>2</v>
      </c>
      <c r="V12" s="379">
        <v>0</v>
      </c>
      <c r="W12" s="380">
        <v>2</v>
      </c>
      <c r="X12" s="380">
        <v>3</v>
      </c>
      <c r="Y12" s="380">
        <v>0</v>
      </c>
      <c r="Z12" s="378">
        <v>5</v>
      </c>
    </row>
    <row r="13" spans="1:26" ht="16.350000000000001" customHeight="1" x14ac:dyDescent="0.25">
      <c r="A13" s="101">
        <v>32</v>
      </c>
      <c r="B13" s="850" t="s">
        <v>669</v>
      </c>
      <c r="C13" s="403">
        <v>9</v>
      </c>
      <c r="D13" s="392">
        <v>9</v>
      </c>
      <c r="E13" s="392">
        <v>4</v>
      </c>
      <c r="F13" s="392">
        <v>11</v>
      </c>
      <c r="G13" s="392">
        <v>17</v>
      </c>
      <c r="H13" s="392">
        <v>4</v>
      </c>
      <c r="I13" s="383">
        <v>3</v>
      </c>
      <c r="J13" s="391">
        <v>1</v>
      </c>
      <c r="K13" s="392">
        <v>3</v>
      </c>
      <c r="L13" s="392">
        <v>0</v>
      </c>
      <c r="M13" s="719">
        <v>1</v>
      </c>
      <c r="N13" s="374">
        <v>5</v>
      </c>
      <c r="O13" s="740">
        <v>9</v>
      </c>
      <c r="P13" s="392">
        <v>9</v>
      </c>
      <c r="Q13" s="392">
        <v>5</v>
      </c>
      <c r="R13" s="392">
        <v>11</v>
      </c>
      <c r="S13" s="392">
        <v>18</v>
      </c>
      <c r="T13" s="392">
        <v>4</v>
      </c>
      <c r="U13" s="717">
        <v>3</v>
      </c>
      <c r="V13" s="383">
        <v>1</v>
      </c>
      <c r="W13" s="384">
        <v>0</v>
      </c>
      <c r="X13" s="384">
        <v>3</v>
      </c>
      <c r="Y13" s="384">
        <v>1</v>
      </c>
      <c r="Z13" s="374">
        <v>5</v>
      </c>
    </row>
    <row r="14" spans="1:26" ht="15.75" customHeight="1" x14ac:dyDescent="0.25">
      <c r="A14" s="100">
        <v>33</v>
      </c>
      <c r="B14" s="849" t="s">
        <v>670</v>
      </c>
      <c r="C14" s="402">
        <v>13</v>
      </c>
      <c r="D14" s="390">
        <v>8</v>
      </c>
      <c r="E14" s="390">
        <v>15</v>
      </c>
      <c r="F14" s="390">
        <v>6</v>
      </c>
      <c r="G14" s="390">
        <v>7</v>
      </c>
      <c r="H14" s="390">
        <v>4</v>
      </c>
      <c r="I14" s="379">
        <v>2</v>
      </c>
      <c r="J14" s="389">
        <v>4</v>
      </c>
      <c r="K14" s="390">
        <v>0</v>
      </c>
      <c r="L14" s="390">
        <v>1</v>
      </c>
      <c r="M14" s="390">
        <v>0</v>
      </c>
      <c r="N14" s="378">
        <v>5</v>
      </c>
      <c r="O14" s="402">
        <v>13</v>
      </c>
      <c r="P14" s="390">
        <v>10</v>
      </c>
      <c r="Q14" s="390">
        <v>15</v>
      </c>
      <c r="R14" s="390">
        <v>6</v>
      </c>
      <c r="S14" s="390">
        <v>7</v>
      </c>
      <c r="T14" s="390">
        <v>4</v>
      </c>
      <c r="U14" s="715">
        <v>2</v>
      </c>
      <c r="V14" s="379">
        <v>4</v>
      </c>
      <c r="W14" s="380">
        <v>0</v>
      </c>
      <c r="X14" s="380">
        <v>1</v>
      </c>
      <c r="Y14" s="380">
        <v>0</v>
      </c>
      <c r="Z14" s="378">
        <v>5</v>
      </c>
    </row>
    <row r="15" spans="1:26" ht="16.350000000000001" customHeight="1" x14ac:dyDescent="0.25">
      <c r="A15" s="101">
        <v>34</v>
      </c>
      <c r="B15" s="850" t="s">
        <v>671</v>
      </c>
      <c r="C15" s="404">
        <v>13</v>
      </c>
      <c r="D15" s="376">
        <v>5</v>
      </c>
      <c r="E15" s="392">
        <v>5</v>
      </c>
      <c r="F15" s="392">
        <v>9</v>
      </c>
      <c r="G15" s="392">
        <v>0</v>
      </c>
      <c r="H15" s="392">
        <v>3</v>
      </c>
      <c r="I15" s="383">
        <v>2</v>
      </c>
      <c r="J15" s="391">
        <v>2</v>
      </c>
      <c r="K15" s="392">
        <v>0</v>
      </c>
      <c r="L15" s="392">
        <v>3</v>
      </c>
      <c r="M15" s="392">
        <v>0</v>
      </c>
      <c r="N15" s="374">
        <v>5</v>
      </c>
      <c r="O15" s="403">
        <v>13</v>
      </c>
      <c r="P15" s="392">
        <v>5</v>
      </c>
      <c r="Q15" s="392">
        <v>5</v>
      </c>
      <c r="R15" s="392">
        <v>9</v>
      </c>
      <c r="S15" s="392">
        <v>0</v>
      </c>
      <c r="T15" s="392">
        <v>3</v>
      </c>
      <c r="U15" s="717">
        <v>2</v>
      </c>
      <c r="V15" s="385">
        <v>2</v>
      </c>
      <c r="W15" s="386">
        <v>4</v>
      </c>
      <c r="X15" s="386">
        <v>0</v>
      </c>
      <c r="Y15" s="386">
        <v>0</v>
      </c>
      <c r="Z15" s="374">
        <v>6</v>
      </c>
    </row>
    <row r="16" spans="1:26" ht="16.350000000000001" customHeight="1" x14ac:dyDescent="0.25">
      <c r="A16" s="100">
        <v>35</v>
      </c>
      <c r="B16" s="851" t="s">
        <v>672</v>
      </c>
      <c r="C16" s="402">
        <v>11</v>
      </c>
      <c r="D16" s="390">
        <v>7</v>
      </c>
      <c r="E16" s="390">
        <v>5</v>
      </c>
      <c r="F16" s="390">
        <v>8</v>
      </c>
      <c r="G16" s="390">
        <v>5</v>
      </c>
      <c r="H16" s="390">
        <v>5</v>
      </c>
      <c r="I16" s="379">
        <v>3</v>
      </c>
      <c r="J16" s="389">
        <v>2</v>
      </c>
      <c r="K16" s="390">
        <v>2</v>
      </c>
      <c r="L16" s="390">
        <v>1</v>
      </c>
      <c r="M16" s="390">
        <v>0</v>
      </c>
      <c r="N16" s="378">
        <v>5</v>
      </c>
      <c r="O16" s="402">
        <v>11</v>
      </c>
      <c r="P16" s="390">
        <v>7</v>
      </c>
      <c r="Q16" s="390">
        <v>5</v>
      </c>
      <c r="R16" s="390">
        <v>8</v>
      </c>
      <c r="S16" s="390">
        <v>5</v>
      </c>
      <c r="T16" s="390">
        <v>5</v>
      </c>
      <c r="U16" s="715">
        <v>3</v>
      </c>
      <c r="V16" s="379">
        <v>2</v>
      </c>
      <c r="W16" s="380">
        <v>0</v>
      </c>
      <c r="X16" s="380">
        <v>2</v>
      </c>
      <c r="Y16" s="380">
        <v>1</v>
      </c>
      <c r="Z16" s="378">
        <v>5</v>
      </c>
    </row>
    <row r="17" spans="1:26" ht="16.350000000000001" customHeight="1" x14ac:dyDescent="0.25">
      <c r="A17" s="101">
        <v>36</v>
      </c>
      <c r="B17" s="852" t="s">
        <v>673</v>
      </c>
      <c r="C17" s="403">
        <v>5</v>
      </c>
      <c r="D17" s="392">
        <v>10</v>
      </c>
      <c r="E17" s="392">
        <v>3</v>
      </c>
      <c r="F17" s="392">
        <v>4</v>
      </c>
      <c r="G17" s="392">
        <v>5</v>
      </c>
      <c r="H17" s="392">
        <v>6</v>
      </c>
      <c r="I17" s="383">
        <v>3</v>
      </c>
      <c r="J17" s="391">
        <v>2</v>
      </c>
      <c r="K17" s="392">
        <v>2</v>
      </c>
      <c r="L17" s="392">
        <v>1</v>
      </c>
      <c r="M17" s="392">
        <v>0</v>
      </c>
      <c r="N17" s="374">
        <v>5</v>
      </c>
      <c r="O17" s="403">
        <v>5</v>
      </c>
      <c r="P17" s="392">
        <v>10</v>
      </c>
      <c r="Q17" s="392">
        <v>3</v>
      </c>
      <c r="R17" s="392">
        <v>4</v>
      </c>
      <c r="S17" s="392">
        <v>5</v>
      </c>
      <c r="T17" s="392">
        <v>7</v>
      </c>
      <c r="U17" s="717">
        <v>3</v>
      </c>
      <c r="V17" s="383">
        <v>2</v>
      </c>
      <c r="W17" s="384">
        <v>1</v>
      </c>
      <c r="X17" s="384">
        <v>2</v>
      </c>
      <c r="Y17" s="384">
        <v>0</v>
      </c>
      <c r="Z17" s="374">
        <v>5</v>
      </c>
    </row>
    <row r="18" spans="1:26" ht="16.350000000000001" customHeight="1" x14ac:dyDescent="0.25">
      <c r="A18" s="100">
        <v>37</v>
      </c>
      <c r="B18" s="849" t="s">
        <v>548</v>
      </c>
      <c r="C18" s="402">
        <v>9</v>
      </c>
      <c r="D18" s="390">
        <v>9</v>
      </c>
      <c r="E18" s="390">
        <v>4</v>
      </c>
      <c r="F18" s="718">
        <v>0</v>
      </c>
      <c r="G18" s="718">
        <v>4</v>
      </c>
      <c r="H18" s="718">
        <v>7</v>
      </c>
      <c r="I18" s="379">
        <v>4</v>
      </c>
      <c r="J18" s="389">
        <v>0</v>
      </c>
      <c r="K18" s="390">
        <v>2</v>
      </c>
      <c r="L18" s="390">
        <v>3</v>
      </c>
      <c r="M18" s="390">
        <v>0</v>
      </c>
      <c r="N18" s="378">
        <v>5</v>
      </c>
      <c r="O18" s="402">
        <v>9</v>
      </c>
      <c r="P18" s="390">
        <v>9</v>
      </c>
      <c r="Q18" s="390">
        <v>4</v>
      </c>
      <c r="R18" s="390">
        <v>0</v>
      </c>
      <c r="S18" s="390">
        <v>4</v>
      </c>
      <c r="T18" s="390">
        <v>7</v>
      </c>
      <c r="U18" s="715">
        <v>4</v>
      </c>
      <c r="V18" s="379">
        <v>0</v>
      </c>
      <c r="W18" s="380">
        <v>4</v>
      </c>
      <c r="X18" s="380">
        <v>2</v>
      </c>
      <c r="Y18" s="380">
        <v>0</v>
      </c>
      <c r="Z18" s="378">
        <v>6</v>
      </c>
    </row>
    <row r="19" spans="1:26" ht="16.350000000000001" customHeight="1" x14ac:dyDescent="0.25">
      <c r="A19" s="101">
        <v>38</v>
      </c>
      <c r="B19" s="850" t="s">
        <v>683</v>
      </c>
      <c r="C19" s="403">
        <v>2</v>
      </c>
      <c r="D19" s="392">
        <v>2</v>
      </c>
      <c r="E19" s="392">
        <v>2</v>
      </c>
      <c r="F19" s="392">
        <v>3</v>
      </c>
      <c r="G19" s="392">
        <v>0</v>
      </c>
      <c r="H19" s="392">
        <v>1</v>
      </c>
      <c r="I19" s="383">
        <v>1</v>
      </c>
      <c r="J19" s="391">
        <v>2</v>
      </c>
      <c r="K19" s="392">
        <v>2</v>
      </c>
      <c r="L19" s="392">
        <v>0</v>
      </c>
      <c r="M19" s="392">
        <v>0</v>
      </c>
      <c r="N19" s="374">
        <v>4</v>
      </c>
      <c r="O19" s="403">
        <v>2</v>
      </c>
      <c r="P19" s="392">
        <v>3</v>
      </c>
      <c r="Q19" s="392">
        <v>2</v>
      </c>
      <c r="R19" s="392">
        <v>3</v>
      </c>
      <c r="S19" s="392">
        <v>0</v>
      </c>
      <c r="T19" s="392">
        <v>1</v>
      </c>
      <c r="U19" s="717">
        <v>1</v>
      </c>
      <c r="V19" s="383">
        <v>2</v>
      </c>
      <c r="W19" s="384">
        <v>0</v>
      </c>
      <c r="X19" s="384">
        <v>2</v>
      </c>
      <c r="Y19" s="384">
        <v>0</v>
      </c>
      <c r="Z19" s="374">
        <v>4</v>
      </c>
    </row>
    <row r="20" spans="1:26" ht="16.350000000000001" customHeight="1" x14ac:dyDescent="0.25">
      <c r="A20" s="100">
        <v>39</v>
      </c>
      <c r="B20" s="849" t="s">
        <v>299</v>
      </c>
      <c r="C20" s="402">
        <v>6</v>
      </c>
      <c r="D20" s="390">
        <v>8</v>
      </c>
      <c r="E20" s="390">
        <v>5</v>
      </c>
      <c r="F20" s="390">
        <v>4</v>
      </c>
      <c r="G20" s="390">
        <v>1</v>
      </c>
      <c r="H20" s="390">
        <v>10</v>
      </c>
      <c r="I20" s="379">
        <v>5</v>
      </c>
      <c r="J20" s="389">
        <v>3</v>
      </c>
      <c r="K20" s="390">
        <v>0</v>
      </c>
      <c r="L20" s="390">
        <v>1</v>
      </c>
      <c r="M20" s="390">
        <v>0</v>
      </c>
      <c r="N20" s="378">
        <v>4</v>
      </c>
      <c r="O20" s="741">
        <v>6</v>
      </c>
      <c r="P20" s="390">
        <v>8</v>
      </c>
      <c r="Q20" s="390">
        <v>5</v>
      </c>
      <c r="R20" s="390">
        <v>4</v>
      </c>
      <c r="S20" s="390">
        <v>1</v>
      </c>
      <c r="T20" s="390">
        <v>11</v>
      </c>
      <c r="U20" s="715">
        <v>5</v>
      </c>
      <c r="V20" s="379">
        <v>2</v>
      </c>
      <c r="W20" s="380">
        <v>0</v>
      </c>
      <c r="X20" s="380">
        <v>2</v>
      </c>
      <c r="Y20" s="380">
        <v>0</v>
      </c>
      <c r="Z20" s="378">
        <v>4</v>
      </c>
    </row>
    <row r="21" spans="1:26" ht="16.350000000000001" customHeight="1" x14ac:dyDescent="0.25">
      <c r="A21" s="101">
        <v>40</v>
      </c>
      <c r="B21" s="850" t="s">
        <v>311</v>
      </c>
      <c r="C21" s="403">
        <v>0</v>
      </c>
      <c r="D21" s="392">
        <v>2</v>
      </c>
      <c r="E21" s="392">
        <v>3</v>
      </c>
      <c r="F21" s="392">
        <v>2</v>
      </c>
      <c r="G21" s="392">
        <v>3</v>
      </c>
      <c r="H21" s="392">
        <v>3</v>
      </c>
      <c r="I21" s="383">
        <v>1</v>
      </c>
      <c r="J21" s="391">
        <v>1</v>
      </c>
      <c r="K21" s="392">
        <v>2</v>
      </c>
      <c r="L21" s="392">
        <v>0</v>
      </c>
      <c r="M21" s="719">
        <v>1</v>
      </c>
      <c r="N21" s="374">
        <v>4</v>
      </c>
      <c r="O21" s="403">
        <v>0</v>
      </c>
      <c r="P21" s="392">
        <v>2</v>
      </c>
      <c r="Q21" s="392">
        <v>3</v>
      </c>
      <c r="R21" s="392">
        <v>2</v>
      </c>
      <c r="S21" s="392">
        <v>3</v>
      </c>
      <c r="T21" s="392">
        <v>3</v>
      </c>
      <c r="U21" s="717">
        <v>1</v>
      </c>
      <c r="V21" s="383">
        <v>1</v>
      </c>
      <c r="W21" s="384">
        <v>0</v>
      </c>
      <c r="X21" s="384">
        <v>4</v>
      </c>
      <c r="Y21" s="384">
        <v>0</v>
      </c>
      <c r="Z21" s="374">
        <v>5</v>
      </c>
    </row>
    <row r="22" spans="1:26" ht="15.75" customHeight="1" x14ac:dyDescent="0.25">
      <c r="A22" s="100">
        <v>41</v>
      </c>
      <c r="B22" s="849" t="s">
        <v>308</v>
      </c>
      <c r="C22" s="402">
        <v>7</v>
      </c>
      <c r="D22" s="390">
        <v>8</v>
      </c>
      <c r="E22" s="390">
        <v>6</v>
      </c>
      <c r="F22" s="390">
        <v>4</v>
      </c>
      <c r="G22" s="390">
        <v>9</v>
      </c>
      <c r="H22" s="390">
        <v>6</v>
      </c>
      <c r="I22" s="379">
        <v>7</v>
      </c>
      <c r="J22" s="389">
        <v>2</v>
      </c>
      <c r="K22" s="390">
        <v>2</v>
      </c>
      <c r="L22" s="390">
        <v>0</v>
      </c>
      <c r="M22" s="390">
        <v>0</v>
      </c>
      <c r="N22" s="378">
        <v>4</v>
      </c>
      <c r="O22" s="741">
        <v>8</v>
      </c>
      <c r="P22" s="390">
        <v>10</v>
      </c>
      <c r="Q22" s="390">
        <v>6</v>
      </c>
      <c r="R22" s="390">
        <v>4</v>
      </c>
      <c r="S22" s="390">
        <v>13</v>
      </c>
      <c r="T22" s="390">
        <v>6</v>
      </c>
      <c r="U22" s="715">
        <v>7</v>
      </c>
      <c r="V22" s="379">
        <v>2</v>
      </c>
      <c r="W22" s="380">
        <v>0</v>
      </c>
      <c r="X22" s="380">
        <v>2</v>
      </c>
      <c r="Y22" s="380">
        <v>0</v>
      </c>
      <c r="Z22" s="378">
        <v>4</v>
      </c>
    </row>
    <row r="23" spans="1:26" ht="16.350000000000001" customHeight="1" x14ac:dyDescent="0.25">
      <c r="A23" s="101">
        <v>42</v>
      </c>
      <c r="B23" s="850" t="s">
        <v>547</v>
      </c>
      <c r="C23" s="403">
        <v>10</v>
      </c>
      <c r="D23" s="392">
        <v>8</v>
      </c>
      <c r="E23" s="392">
        <v>10</v>
      </c>
      <c r="F23" s="392">
        <v>2</v>
      </c>
      <c r="G23" s="392">
        <v>5</v>
      </c>
      <c r="H23" s="392">
        <v>4</v>
      </c>
      <c r="I23" s="383">
        <v>4</v>
      </c>
      <c r="J23" s="391">
        <v>2</v>
      </c>
      <c r="K23" s="392">
        <v>2</v>
      </c>
      <c r="L23" s="392">
        <v>0</v>
      </c>
      <c r="M23" s="392">
        <v>0</v>
      </c>
      <c r="N23" s="374">
        <v>4</v>
      </c>
      <c r="O23" s="403">
        <v>10</v>
      </c>
      <c r="P23" s="392">
        <v>8</v>
      </c>
      <c r="Q23" s="392">
        <v>11</v>
      </c>
      <c r="R23" s="392">
        <v>2</v>
      </c>
      <c r="S23" s="392">
        <v>5</v>
      </c>
      <c r="T23" s="392">
        <v>4</v>
      </c>
      <c r="U23" s="717">
        <v>5</v>
      </c>
      <c r="V23" s="383">
        <v>2</v>
      </c>
      <c r="W23" s="384">
        <v>0</v>
      </c>
      <c r="X23" s="384">
        <v>2</v>
      </c>
      <c r="Y23" s="384">
        <v>0</v>
      </c>
      <c r="Z23" s="374">
        <v>4</v>
      </c>
    </row>
    <row r="24" spans="1:26" ht="16.350000000000001" customHeight="1" x14ac:dyDescent="0.25">
      <c r="A24" s="100">
        <v>43</v>
      </c>
      <c r="B24" s="849" t="s">
        <v>682</v>
      </c>
      <c r="C24" s="402">
        <v>4</v>
      </c>
      <c r="D24" s="390">
        <v>6</v>
      </c>
      <c r="E24" s="390">
        <v>1</v>
      </c>
      <c r="F24" s="390">
        <v>4</v>
      </c>
      <c r="G24" s="390">
        <v>2</v>
      </c>
      <c r="H24" s="390">
        <v>0</v>
      </c>
      <c r="I24" s="379">
        <v>0</v>
      </c>
      <c r="J24" s="738">
        <v>1</v>
      </c>
      <c r="K24" s="390">
        <v>2</v>
      </c>
      <c r="L24" s="390">
        <v>1</v>
      </c>
      <c r="M24" s="390">
        <v>0</v>
      </c>
      <c r="N24" s="378">
        <v>4</v>
      </c>
      <c r="O24" s="741">
        <v>4</v>
      </c>
      <c r="P24" s="390">
        <v>6</v>
      </c>
      <c r="Q24" s="390">
        <v>1</v>
      </c>
      <c r="R24" s="390">
        <v>4</v>
      </c>
      <c r="S24" s="390">
        <v>2</v>
      </c>
      <c r="T24" s="390">
        <v>0</v>
      </c>
      <c r="U24" s="715">
        <v>0</v>
      </c>
      <c r="V24" s="379">
        <v>1</v>
      </c>
      <c r="W24" s="380">
        <v>1</v>
      </c>
      <c r="X24" s="380">
        <v>1</v>
      </c>
      <c r="Y24" s="380">
        <v>1</v>
      </c>
      <c r="Z24" s="378">
        <v>4</v>
      </c>
    </row>
    <row r="25" spans="1:26" ht="16.350000000000001" customHeight="1" x14ac:dyDescent="0.25">
      <c r="A25" s="101">
        <v>44</v>
      </c>
      <c r="B25" s="850" t="s">
        <v>674</v>
      </c>
      <c r="C25" s="403">
        <v>2</v>
      </c>
      <c r="D25" s="392">
        <v>2</v>
      </c>
      <c r="E25" s="392">
        <v>1</v>
      </c>
      <c r="F25" s="392">
        <v>1</v>
      </c>
      <c r="G25" s="392">
        <v>0</v>
      </c>
      <c r="H25" s="392">
        <v>5</v>
      </c>
      <c r="I25" s="383">
        <v>0</v>
      </c>
      <c r="J25" s="391">
        <v>1</v>
      </c>
      <c r="K25" s="392">
        <v>2</v>
      </c>
      <c r="L25" s="392">
        <v>0</v>
      </c>
      <c r="M25" s="392">
        <v>1</v>
      </c>
      <c r="N25" s="374">
        <v>4</v>
      </c>
      <c r="O25" s="403">
        <v>2</v>
      </c>
      <c r="P25" s="392">
        <v>2</v>
      </c>
      <c r="Q25" s="392">
        <v>1</v>
      </c>
      <c r="R25" s="392">
        <v>1</v>
      </c>
      <c r="S25" s="392">
        <v>0</v>
      </c>
      <c r="T25" s="392">
        <v>5</v>
      </c>
      <c r="U25" s="717">
        <v>0</v>
      </c>
      <c r="V25" s="383">
        <v>1</v>
      </c>
      <c r="W25" s="384">
        <v>1</v>
      </c>
      <c r="X25" s="384">
        <v>1</v>
      </c>
      <c r="Y25" s="384">
        <v>1</v>
      </c>
      <c r="Z25" s="374">
        <v>4</v>
      </c>
    </row>
    <row r="26" spans="1:26" ht="16.350000000000001" customHeight="1" x14ac:dyDescent="0.25">
      <c r="A26" s="100">
        <v>45</v>
      </c>
      <c r="B26" s="849" t="s">
        <v>675</v>
      </c>
      <c r="C26" s="402">
        <v>3</v>
      </c>
      <c r="D26" s="390">
        <v>1</v>
      </c>
      <c r="E26" s="390">
        <v>6</v>
      </c>
      <c r="F26" s="390">
        <v>3</v>
      </c>
      <c r="G26" s="390">
        <v>4</v>
      </c>
      <c r="H26" s="390">
        <v>5</v>
      </c>
      <c r="I26" s="379">
        <v>0</v>
      </c>
      <c r="J26" s="389">
        <v>1</v>
      </c>
      <c r="K26" s="390">
        <v>2</v>
      </c>
      <c r="L26" s="390">
        <v>1</v>
      </c>
      <c r="M26" s="390">
        <v>0</v>
      </c>
      <c r="N26" s="378">
        <v>4</v>
      </c>
      <c r="O26" s="402">
        <v>3</v>
      </c>
      <c r="P26" s="390">
        <v>1</v>
      </c>
      <c r="Q26" s="390">
        <v>6</v>
      </c>
      <c r="R26" s="390">
        <v>3</v>
      </c>
      <c r="S26" s="390">
        <v>4</v>
      </c>
      <c r="T26" s="390">
        <v>5</v>
      </c>
      <c r="U26" s="715">
        <v>0</v>
      </c>
      <c r="V26" s="379">
        <v>1</v>
      </c>
      <c r="W26" s="380">
        <v>1</v>
      </c>
      <c r="X26" s="380">
        <v>2</v>
      </c>
      <c r="Y26" s="380">
        <v>0</v>
      </c>
      <c r="Z26" s="378">
        <v>4</v>
      </c>
    </row>
    <row r="27" spans="1:26" ht="16.350000000000001" customHeight="1" x14ac:dyDescent="0.25">
      <c r="A27" s="101">
        <v>46</v>
      </c>
      <c r="B27" s="850" t="s">
        <v>676</v>
      </c>
      <c r="C27" s="405">
        <v>3</v>
      </c>
      <c r="D27" s="406">
        <v>4</v>
      </c>
      <c r="E27" s="406">
        <v>4</v>
      </c>
      <c r="F27" s="406">
        <v>2</v>
      </c>
      <c r="G27" s="406">
        <v>0</v>
      </c>
      <c r="H27" s="406">
        <v>2</v>
      </c>
      <c r="I27" s="387">
        <v>3</v>
      </c>
      <c r="J27" s="739">
        <v>1</v>
      </c>
      <c r="K27" s="406">
        <v>3</v>
      </c>
      <c r="L27" s="406">
        <v>0</v>
      </c>
      <c r="M27" s="406">
        <v>0</v>
      </c>
      <c r="N27" s="374">
        <v>4</v>
      </c>
      <c r="O27" s="405">
        <v>3</v>
      </c>
      <c r="P27" s="406">
        <v>4</v>
      </c>
      <c r="Q27" s="406">
        <v>4</v>
      </c>
      <c r="R27" s="406">
        <v>2</v>
      </c>
      <c r="S27" s="406">
        <v>0</v>
      </c>
      <c r="T27" s="406">
        <v>2</v>
      </c>
      <c r="U27" s="742">
        <v>4</v>
      </c>
      <c r="V27" s="387">
        <v>1</v>
      </c>
      <c r="W27" s="388">
        <v>0</v>
      </c>
      <c r="X27" s="388">
        <v>3</v>
      </c>
      <c r="Y27" s="388">
        <v>0</v>
      </c>
      <c r="Z27" s="374">
        <v>4</v>
      </c>
    </row>
    <row r="28" spans="1:26" ht="16.350000000000001" customHeight="1" x14ac:dyDescent="0.25">
      <c r="A28" s="100">
        <v>47</v>
      </c>
      <c r="B28" s="853" t="s">
        <v>677</v>
      </c>
      <c r="C28" s="402">
        <v>1</v>
      </c>
      <c r="D28" s="390">
        <v>1</v>
      </c>
      <c r="E28" s="390">
        <v>1</v>
      </c>
      <c r="F28" s="390">
        <v>1</v>
      </c>
      <c r="G28" s="390">
        <v>1</v>
      </c>
      <c r="H28" s="390">
        <v>5</v>
      </c>
      <c r="I28" s="379">
        <v>2</v>
      </c>
      <c r="J28" s="389">
        <v>2</v>
      </c>
      <c r="K28" s="390">
        <v>1</v>
      </c>
      <c r="L28" s="390">
        <v>1</v>
      </c>
      <c r="M28" s="390">
        <v>0</v>
      </c>
      <c r="N28" s="378">
        <v>4</v>
      </c>
      <c r="O28" s="402">
        <v>1</v>
      </c>
      <c r="P28" s="390">
        <v>1</v>
      </c>
      <c r="Q28" s="390">
        <v>1</v>
      </c>
      <c r="R28" s="390">
        <v>1</v>
      </c>
      <c r="S28" s="390">
        <v>1</v>
      </c>
      <c r="T28" s="390">
        <v>5</v>
      </c>
      <c r="U28" s="715">
        <v>2</v>
      </c>
      <c r="V28" s="389">
        <v>2</v>
      </c>
      <c r="W28" s="390">
        <v>1</v>
      </c>
      <c r="X28" s="390">
        <v>1</v>
      </c>
      <c r="Y28" s="390">
        <v>0</v>
      </c>
      <c r="Z28" s="378">
        <v>4</v>
      </c>
    </row>
    <row r="29" spans="1:26" ht="16.350000000000001" customHeight="1" x14ac:dyDescent="0.25">
      <c r="A29" s="101">
        <v>48</v>
      </c>
      <c r="B29" s="850" t="s">
        <v>680</v>
      </c>
      <c r="C29" s="403">
        <v>1</v>
      </c>
      <c r="D29" s="392">
        <v>0</v>
      </c>
      <c r="E29" s="392">
        <v>0</v>
      </c>
      <c r="F29" s="392">
        <v>1</v>
      </c>
      <c r="G29" s="392">
        <v>5</v>
      </c>
      <c r="H29" s="392">
        <v>1</v>
      </c>
      <c r="I29" s="383">
        <v>2</v>
      </c>
      <c r="J29" s="391">
        <v>1</v>
      </c>
      <c r="K29" s="392">
        <v>3</v>
      </c>
      <c r="L29" s="392">
        <v>0</v>
      </c>
      <c r="M29" s="392">
        <v>0</v>
      </c>
      <c r="N29" s="374">
        <v>4</v>
      </c>
      <c r="O29" s="403">
        <v>1</v>
      </c>
      <c r="P29" s="392">
        <v>0</v>
      </c>
      <c r="Q29" s="392">
        <v>0</v>
      </c>
      <c r="R29" s="392">
        <v>1</v>
      </c>
      <c r="S29" s="392">
        <v>5</v>
      </c>
      <c r="T29" s="392">
        <v>1</v>
      </c>
      <c r="U29" s="717">
        <v>2</v>
      </c>
      <c r="V29" s="391">
        <v>1</v>
      </c>
      <c r="W29" s="392">
        <v>2</v>
      </c>
      <c r="X29" s="392">
        <v>1</v>
      </c>
      <c r="Y29" s="392">
        <v>0</v>
      </c>
      <c r="Z29" s="374">
        <v>4</v>
      </c>
    </row>
    <row r="30" spans="1:26" ht="16.350000000000001" customHeight="1" x14ac:dyDescent="0.25">
      <c r="A30" s="100">
        <v>49</v>
      </c>
      <c r="B30" s="849" t="s">
        <v>681</v>
      </c>
      <c r="C30" s="402">
        <v>1</v>
      </c>
      <c r="D30" s="390">
        <v>2</v>
      </c>
      <c r="E30" s="390">
        <v>0</v>
      </c>
      <c r="F30" s="390">
        <v>0</v>
      </c>
      <c r="G30" s="390">
        <v>4</v>
      </c>
      <c r="H30" s="390">
        <v>0</v>
      </c>
      <c r="I30" s="379">
        <v>1</v>
      </c>
      <c r="J30" s="389">
        <v>2</v>
      </c>
      <c r="K30" s="390">
        <v>2</v>
      </c>
      <c r="L30" s="390">
        <v>0</v>
      </c>
      <c r="M30" s="390">
        <v>0</v>
      </c>
      <c r="N30" s="378">
        <v>4</v>
      </c>
      <c r="O30" s="402">
        <v>1</v>
      </c>
      <c r="P30" s="390">
        <v>2</v>
      </c>
      <c r="Q30" s="390">
        <v>0</v>
      </c>
      <c r="R30" s="390">
        <v>0</v>
      </c>
      <c r="S30" s="390">
        <v>4</v>
      </c>
      <c r="T30" s="390">
        <v>0</v>
      </c>
      <c r="U30" s="715">
        <v>1</v>
      </c>
      <c r="V30" s="389">
        <v>2</v>
      </c>
      <c r="W30" s="390">
        <v>0</v>
      </c>
      <c r="X30" s="390">
        <v>1</v>
      </c>
      <c r="Y30" s="390">
        <v>1</v>
      </c>
      <c r="Z30" s="378">
        <v>4</v>
      </c>
    </row>
    <row r="31" spans="1:26" ht="16.350000000000001" customHeight="1" thickBot="1" x14ac:dyDescent="0.3">
      <c r="A31" s="737">
        <v>50</v>
      </c>
      <c r="B31" s="854" t="s">
        <v>678</v>
      </c>
      <c r="C31" s="407">
        <v>1</v>
      </c>
      <c r="D31" s="394">
        <v>1</v>
      </c>
      <c r="E31" s="394">
        <v>1</v>
      </c>
      <c r="F31" s="394">
        <v>1</v>
      </c>
      <c r="G31" s="394">
        <v>2</v>
      </c>
      <c r="H31" s="394">
        <v>4</v>
      </c>
      <c r="I31" s="856">
        <v>0</v>
      </c>
      <c r="J31" s="393">
        <v>1</v>
      </c>
      <c r="K31" s="394">
        <v>3</v>
      </c>
      <c r="L31" s="394">
        <v>0</v>
      </c>
      <c r="M31" s="394">
        <v>0</v>
      </c>
      <c r="N31" s="1089">
        <v>4</v>
      </c>
      <c r="O31" s="407">
        <v>1</v>
      </c>
      <c r="P31" s="394">
        <v>1</v>
      </c>
      <c r="Q31" s="394">
        <v>1</v>
      </c>
      <c r="R31" s="394">
        <v>1</v>
      </c>
      <c r="S31" s="394">
        <v>3</v>
      </c>
      <c r="T31" s="394">
        <v>4</v>
      </c>
      <c r="U31" s="743">
        <v>0</v>
      </c>
      <c r="V31" s="393">
        <v>1</v>
      </c>
      <c r="W31" s="394">
        <v>1</v>
      </c>
      <c r="X31" s="394">
        <v>2</v>
      </c>
      <c r="Y31" s="394">
        <v>0</v>
      </c>
      <c r="Z31" s="1089">
        <v>4</v>
      </c>
    </row>
    <row r="32" spans="1:26" ht="5.85" customHeight="1" x14ac:dyDescent="0.25">
      <c r="A32" s="30"/>
      <c r="B32" s="875"/>
      <c r="C32" s="27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26" ht="14.85" customHeight="1" x14ac:dyDescent="0.25">
      <c r="A33" s="729" t="s">
        <v>595</v>
      </c>
      <c r="B33" s="875"/>
      <c r="C33" s="272"/>
      <c r="D33" s="27"/>
      <c r="E33" s="27"/>
      <c r="F33" s="27"/>
      <c r="G33" s="27"/>
      <c r="H33" s="202"/>
      <c r="I33" s="202"/>
      <c r="J33" s="27"/>
      <c r="K33" s="202"/>
      <c r="L33" s="27"/>
      <c r="M33" s="202"/>
      <c r="N33" s="671"/>
      <c r="O33" s="671"/>
      <c r="P33" s="671"/>
      <c r="Q33" s="671"/>
      <c r="R33" s="671"/>
      <c r="S33" s="671"/>
      <c r="T33" s="671"/>
      <c r="U33" s="671"/>
      <c r="V33" s="671"/>
      <c r="W33" s="671"/>
      <c r="X33" s="671"/>
      <c r="Y33" s="671"/>
      <c r="Z33" s="671"/>
    </row>
    <row r="34" spans="1:26" s="3" customFormat="1" ht="6.75" customHeight="1" thickBot="1" x14ac:dyDescent="0.3">
      <c r="A34" s="111"/>
      <c r="B34" s="111"/>
      <c r="C34" s="672"/>
      <c r="D34" s="673"/>
      <c r="E34" s="673"/>
      <c r="F34" s="673"/>
      <c r="G34" s="673"/>
      <c r="H34" s="674"/>
      <c r="I34" s="674"/>
      <c r="J34" s="673"/>
      <c r="K34" s="674"/>
      <c r="L34" s="673"/>
      <c r="M34" s="674"/>
      <c r="N34" s="673"/>
      <c r="O34" s="674"/>
      <c r="P34" s="673"/>
      <c r="Q34" s="675"/>
      <c r="R34" s="274"/>
      <c r="S34" s="274"/>
      <c r="T34" s="274"/>
      <c r="U34" s="274"/>
      <c r="V34" s="274"/>
      <c r="W34" s="274"/>
      <c r="X34" s="274"/>
      <c r="Y34" s="274"/>
      <c r="Z34" s="55"/>
    </row>
    <row r="35" spans="1:26" s="3" customFormat="1" ht="10.5" customHeight="1" x14ac:dyDescent="0.25">
      <c r="B35" s="876"/>
      <c r="C35" s="145"/>
      <c r="D35" s="72"/>
      <c r="E35" s="72"/>
      <c r="F35" s="72"/>
      <c r="G35" s="72"/>
      <c r="H35" s="72"/>
      <c r="I35" s="72"/>
      <c r="J35" s="145"/>
      <c r="K35" s="145"/>
      <c r="L35" s="145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275"/>
    </row>
    <row r="36" spans="1:26" ht="15.6" customHeight="1" x14ac:dyDescent="0.25"/>
    <row r="37" spans="1:26" ht="15.6" customHeight="1" x14ac:dyDescent="0.25"/>
    <row r="38" spans="1:26" x14ac:dyDescent="0.25">
      <c r="A38" s="11"/>
    </row>
    <row r="39" spans="1:26" x14ac:dyDescent="0.25">
      <c r="A39" s="11"/>
    </row>
    <row r="40" spans="1:26" x14ac:dyDescent="0.25">
      <c r="A40" s="11"/>
    </row>
    <row r="45" spans="1:26" x14ac:dyDescent="0.25">
      <c r="J45" s="486">
        <v>2013</v>
      </c>
    </row>
  </sheetData>
  <mergeCells count="12">
    <mergeCell ref="X5:X6"/>
    <mergeCell ref="Y5:Y6"/>
    <mergeCell ref="Z5:Z6"/>
    <mergeCell ref="A4:A6"/>
    <mergeCell ref="B4:B6"/>
    <mergeCell ref="C4:N4"/>
    <mergeCell ref="O4:Z4"/>
    <mergeCell ref="C5:I5"/>
    <mergeCell ref="J5:N5"/>
    <mergeCell ref="O5:U5"/>
    <mergeCell ref="V5:V6"/>
    <mergeCell ref="W5:W6"/>
  </mergeCells>
  <pageMargins left="0.47244094488188981" right="0.19685039370078741" top="0.78740157480314965" bottom="0.59055118110236227" header="0.31496062992125984" footer="0.31496062992125984"/>
  <pageSetup paperSize="9" orientation="landscape" r:id="rId1"/>
  <headerFooter alignWithMargins="0">
    <oddHeader>&amp;R&amp;"-,Itálico"&amp;10&amp;KFF0000
Acidentes de trânsito  fatais em São Paulo - 2014</oddHeader>
    <oddFooter>&amp;C&amp;KFF000011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J64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2.85546875" style="281" customWidth="1"/>
    <col min="2" max="2" width="19" style="486" customWidth="1"/>
    <col min="3" max="9" width="4.7109375" style="486" customWidth="1"/>
    <col min="10" max="14" width="4.5703125" style="486" customWidth="1"/>
    <col min="15" max="21" width="4.7109375" style="486" customWidth="1"/>
    <col min="22" max="22" width="5.42578125" style="486" customWidth="1"/>
    <col min="23" max="23" width="6.28515625" style="486" customWidth="1"/>
    <col min="24" max="24" width="5.42578125" style="486" customWidth="1"/>
    <col min="25" max="25" width="5.42578125" style="30" customWidth="1"/>
    <col min="26" max="26" width="5.42578125" style="281" customWidth="1"/>
    <col min="27" max="27" width="18.28515625" style="281" customWidth="1"/>
    <col min="28" max="28" width="19.42578125" style="281" customWidth="1"/>
    <col min="29" max="16384" width="9" style="281"/>
  </cols>
  <sheetData>
    <row r="1" spans="1:36" ht="6.95" customHeight="1" x14ac:dyDescent="0.25">
      <c r="A1" s="54"/>
      <c r="B1" s="669"/>
      <c r="C1" s="669"/>
      <c r="D1" s="670"/>
      <c r="E1" s="670"/>
      <c r="F1" s="670"/>
      <c r="G1" s="670"/>
      <c r="H1" s="670"/>
      <c r="I1" s="669"/>
      <c r="J1" s="669"/>
      <c r="K1" s="669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</row>
    <row r="2" spans="1:36" ht="13.5" customHeight="1" x14ac:dyDescent="0.3">
      <c r="A2" s="9" t="s">
        <v>246</v>
      </c>
    </row>
    <row r="3" spans="1:36" ht="13.5" customHeight="1" x14ac:dyDescent="0.3">
      <c r="A3" s="9"/>
      <c r="AE3" s="53"/>
      <c r="AF3" s="53"/>
      <c r="AG3" s="53"/>
      <c r="AH3" s="30"/>
      <c r="AI3" s="30"/>
    </row>
    <row r="4" spans="1:36" ht="13.5" customHeight="1" x14ac:dyDescent="0.3">
      <c r="A4" s="9" t="s">
        <v>397</v>
      </c>
      <c r="AE4" s="53"/>
      <c r="AF4" s="103"/>
      <c r="AG4" s="53"/>
      <c r="AH4" s="30"/>
      <c r="AI4" s="30"/>
    </row>
    <row r="5" spans="1:36" ht="13.5" customHeight="1" thickBot="1" x14ac:dyDescent="0.3">
      <c r="A5" s="2"/>
      <c r="AE5" s="53"/>
      <c r="AF5" s="212"/>
      <c r="AG5" s="53"/>
      <c r="AH5" s="30"/>
      <c r="AI5" s="30"/>
    </row>
    <row r="6" spans="1:36" s="486" customFormat="1" ht="13.5" customHeight="1" x14ac:dyDescent="0.25">
      <c r="A6" s="1290" t="s">
        <v>0</v>
      </c>
      <c r="B6" s="1293" t="s">
        <v>182</v>
      </c>
      <c r="C6" s="1304" t="s">
        <v>260</v>
      </c>
      <c r="D6" s="1305"/>
      <c r="E6" s="1305"/>
      <c r="F6" s="1305"/>
      <c r="G6" s="1305"/>
      <c r="H6" s="1305"/>
      <c r="I6" s="1305"/>
      <c r="J6" s="1305"/>
      <c r="K6" s="1305"/>
      <c r="L6" s="1305"/>
      <c r="M6" s="1305"/>
      <c r="N6" s="1306"/>
      <c r="O6" s="1304" t="s">
        <v>289</v>
      </c>
      <c r="P6" s="1307"/>
      <c r="Q6" s="1307"/>
      <c r="R6" s="1307"/>
      <c r="S6" s="1307"/>
      <c r="T6" s="1307"/>
      <c r="U6" s="1307"/>
      <c r="V6" s="1307"/>
      <c r="W6" s="1307"/>
      <c r="X6" s="1307"/>
      <c r="Y6" s="1307"/>
      <c r="Z6" s="1308"/>
      <c r="AE6" s="81"/>
      <c r="AF6" s="354"/>
      <c r="AG6" s="81"/>
      <c r="AH6" s="272"/>
      <c r="AI6" s="272"/>
    </row>
    <row r="7" spans="1:36" s="478" customFormat="1" ht="13.5" customHeight="1" x14ac:dyDescent="0.25">
      <c r="A7" s="1291"/>
      <c r="B7" s="1294"/>
      <c r="C7" s="1311" t="s">
        <v>256</v>
      </c>
      <c r="D7" s="1312"/>
      <c r="E7" s="1312"/>
      <c r="F7" s="1312"/>
      <c r="G7" s="1312"/>
      <c r="H7" s="1312"/>
      <c r="I7" s="1313"/>
      <c r="J7" s="1309">
        <v>2014</v>
      </c>
      <c r="K7" s="1286"/>
      <c r="L7" s="1286"/>
      <c r="M7" s="1286"/>
      <c r="N7" s="1310"/>
      <c r="O7" s="1314" t="s">
        <v>132</v>
      </c>
      <c r="P7" s="1315"/>
      <c r="Q7" s="1315"/>
      <c r="R7" s="1315"/>
      <c r="S7" s="1315"/>
      <c r="T7" s="1315"/>
      <c r="U7" s="1316"/>
      <c r="V7" s="1296" t="s">
        <v>169</v>
      </c>
      <c r="W7" s="1298" t="s">
        <v>259</v>
      </c>
      <c r="X7" s="1298" t="s">
        <v>257</v>
      </c>
      <c r="Y7" s="1300" t="s">
        <v>170</v>
      </c>
      <c r="Z7" s="1302" t="s">
        <v>593</v>
      </c>
      <c r="AE7" s="370"/>
      <c r="AF7" s="426"/>
      <c r="AG7" s="370"/>
      <c r="AH7" s="498"/>
      <c r="AI7" s="498"/>
    </row>
    <row r="8" spans="1:36" s="486" customFormat="1" ht="13.5" customHeight="1" x14ac:dyDescent="0.25">
      <c r="A8" s="1292"/>
      <c r="B8" s="1295"/>
      <c r="C8" s="487">
        <v>2007</v>
      </c>
      <c r="D8" s="488">
        <v>2008</v>
      </c>
      <c r="E8" s="488">
        <v>2009</v>
      </c>
      <c r="F8" s="488">
        <v>2010</v>
      </c>
      <c r="G8" s="1071">
        <v>2011</v>
      </c>
      <c r="H8" s="489">
        <v>2012</v>
      </c>
      <c r="I8" s="1071">
        <v>2013</v>
      </c>
      <c r="J8" s="725" t="s">
        <v>96</v>
      </c>
      <c r="K8" s="726" t="s">
        <v>97</v>
      </c>
      <c r="L8" s="726" t="s">
        <v>98</v>
      </c>
      <c r="M8" s="726" t="s">
        <v>99</v>
      </c>
      <c r="N8" s="727" t="s">
        <v>254</v>
      </c>
      <c r="O8" s="490">
        <v>2007</v>
      </c>
      <c r="P8" s="491">
        <v>2008</v>
      </c>
      <c r="Q8" s="491">
        <v>2009</v>
      </c>
      <c r="R8" s="491">
        <v>2010</v>
      </c>
      <c r="S8" s="491">
        <v>2011</v>
      </c>
      <c r="T8" s="489">
        <v>2012</v>
      </c>
      <c r="U8" s="491">
        <v>2013</v>
      </c>
      <c r="V8" s="1297"/>
      <c r="W8" s="1299"/>
      <c r="X8" s="1299"/>
      <c r="Y8" s="1301"/>
      <c r="Z8" s="1303"/>
      <c r="AE8" s="81"/>
      <c r="AF8" s="354"/>
      <c r="AG8" s="81"/>
      <c r="AH8" s="272"/>
      <c r="AI8" s="272"/>
    </row>
    <row r="9" spans="1:36" s="486" customFormat="1" ht="15.75" customHeight="1" x14ac:dyDescent="0.25">
      <c r="A9" s="99">
        <v>1</v>
      </c>
      <c r="B9" s="373" t="s">
        <v>223</v>
      </c>
      <c r="C9" s="400">
        <v>14</v>
      </c>
      <c r="D9" s="401">
        <v>11</v>
      </c>
      <c r="E9" s="401">
        <v>5</v>
      </c>
      <c r="F9" s="375">
        <v>10</v>
      </c>
      <c r="G9" s="375">
        <v>7</v>
      </c>
      <c r="H9" s="375">
        <v>7</v>
      </c>
      <c r="I9" s="855">
        <v>5</v>
      </c>
      <c r="J9" s="711">
        <v>7</v>
      </c>
      <c r="K9" s="712">
        <v>3</v>
      </c>
      <c r="L9" s="376">
        <v>1</v>
      </c>
      <c r="M9" s="376">
        <v>0</v>
      </c>
      <c r="N9" s="374">
        <f>SUM(J9:M9)</f>
        <v>11</v>
      </c>
      <c r="O9" s="375">
        <v>14</v>
      </c>
      <c r="P9" s="376">
        <v>12</v>
      </c>
      <c r="Q9" s="376">
        <v>5</v>
      </c>
      <c r="R9" s="712">
        <v>10</v>
      </c>
      <c r="S9" s="712">
        <v>8</v>
      </c>
      <c r="T9" s="376">
        <v>7</v>
      </c>
      <c r="U9" s="855">
        <v>8</v>
      </c>
      <c r="V9" s="711">
        <v>8</v>
      </c>
      <c r="W9" s="376">
        <v>1</v>
      </c>
      <c r="X9" s="376">
        <v>3</v>
      </c>
      <c r="Y9" s="376">
        <v>0</v>
      </c>
      <c r="Z9" s="374">
        <f>SUM(V9:Y9)</f>
        <v>12</v>
      </c>
      <c r="AA9" s="67"/>
      <c r="AE9" s="81"/>
      <c r="AF9" s="426"/>
      <c r="AG9" s="81"/>
      <c r="AH9" s="272"/>
      <c r="AI9" s="272"/>
    </row>
    <row r="10" spans="1:36" s="486" customFormat="1" ht="15.75" customHeight="1" x14ac:dyDescent="0.25">
      <c r="A10" s="100">
        <v>2</v>
      </c>
      <c r="B10" s="377" t="s">
        <v>220</v>
      </c>
      <c r="C10" s="402">
        <v>16</v>
      </c>
      <c r="D10" s="390">
        <v>19</v>
      </c>
      <c r="E10" s="390">
        <v>11</v>
      </c>
      <c r="F10" s="714">
        <v>11</v>
      </c>
      <c r="G10" s="714">
        <v>17</v>
      </c>
      <c r="H10" s="714">
        <v>11</v>
      </c>
      <c r="I10" s="379">
        <v>18</v>
      </c>
      <c r="J10" s="389">
        <v>8</v>
      </c>
      <c r="K10" s="390">
        <v>3</v>
      </c>
      <c r="L10" s="390">
        <v>0</v>
      </c>
      <c r="M10" s="390">
        <v>0</v>
      </c>
      <c r="N10" s="378">
        <f>SUM(J10:M10)</f>
        <v>11</v>
      </c>
      <c r="O10" s="714">
        <v>19</v>
      </c>
      <c r="P10" s="390">
        <v>19</v>
      </c>
      <c r="Q10" s="390">
        <v>11</v>
      </c>
      <c r="R10" s="390">
        <v>11</v>
      </c>
      <c r="S10" s="390">
        <v>18</v>
      </c>
      <c r="T10" s="390">
        <v>11</v>
      </c>
      <c r="U10" s="379">
        <v>20</v>
      </c>
      <c r="V10" s="389">
        <v>8</v>
      </c>
      <c r="W10" s="380">
        <v>1</v>
      </c>
      <c r="X10" s="380">
        <v>1</v>
      </c>
      <c r="Y10" s="380">
        <v>1</v>
      </c>
      <c r="Z10" s="378">
        <f>SUM(V10:Y10)</f>
        <v>11</v>
      </c>
      <c r="AA10" s="67"/>
      <c r="AE10" s="81"/>
      <c r="AF10" s="354"/>
      <c r="AG10" s="81"/>
      <c r="AH10" s="272"/>
      <c r="AI10" s="272"/>
    </row>
    <row r="11" spans="1:36" s="486" customFormat="1" ht="15.75" customHeight="1" x14ac:dyDescent="0.25">
      <c r="A11" s="101">
        <v>3</v>
      </c>
      <c r="B11" s="382" t="s">
        <v>228</v>
      </c>
      <c r="C11" s="403">
        <v>9</v>
      </c>
      <c r="D11" s="392">
        <v>5</v>
      </c>
      <c r="E11" s="392">
        <v>3</v>
      </c>
      <c r="F11" s="716">
        <v>2</v>
      </c>
      <c r="G11" s="716">
        <v>2</v>
      </c>
      <c r="H11" s="716">
        <v>4</v>
      </c>
      <c r="I11" s="383">
        <v>4</v>
      </c>
      <c r="J11" s="391">
        <v>3</v>
      </c>
      <c r="K11" s="392">
        <v>3</v>
      </c>
      <c r="L11" s="392">
        <v>2</v>
      </c>
      <c r="M11" s="392">
        <v>0</v>
      </c>
      <c r="N11" s="374">
        <f t="shared" ref="N11:N17" si="0">SUM(J11:M11)</f>
        <v>8</v>
      </c>
      <c r="O11" s="716">
        <v>9</v>
      </c>
      <c r="P11" s="392">
        <v>5</v>
      </c>
      <c r="Q11" s="392">
        <v>3</v>
      </c>
      <c r="R11" s="392">
        <v>2</v>
      </c>
      <c r="S11" s="392">
        <v>2</v>
      </c>
      <c r="T11" s="392">
        <v>6</v>
      </c>
      <c r="U11" s="383">
        <v>4</v>
      </c>
      <c r="V11" s="391">
        <v>3</v>
      </c>
      <c r="W11" s="384">
        <v>4</v>
      </c>
      <c r="X11" s="384">
        <v>1</v>
      </c>
      <c r="Y11" s="384">
        <v>0</v>
      </c>
      <c r="Z11" s="374">
        <f t="shared" ref="Z11:Z17" si="1">SUM(V11:Y11)</f>
        <v>8</v>
      </c>
      <c r="AA11" s="67"/>
      <c r="AE11" s="81"/>
      <c r="AF11" s="426"/>
      <c r="AG11" s="81"/>
      <c r="AH11" s="272"/>
      <c r="AI11" s="272"/>
    </row>
    <row r="12" spans="1:36" s="486" customFormat="1" ht="15.75" customHeight="1" x14ac:dyDescent="0.25">
      <c r="A12" s="100">
        <v>4</v>
      </c>
      <c r="B12" s="377" t="s">
        <v>226</v>
      </c>
      <c r="C12" s="402">
        <v>9</v>
      </c>
      <c r="D12" s="390">
        <v>8</v>
      </c>
      <c r="E12" s="390">
        <v>7</v>
      </c>
      <c r="F12" s="714">
        <v>7</v>
      </c>
      <c r="G12" s="714">
        <v>8</v>
      </c>
      <c r="H12" s="714">
        <v>8</v>
      </c>
      <c r="I12" s="379">
        <v>6</v>
      </c>
      <c r="J12" s="389">
        <v>4</v>
      </c>
      <c r="K12" s="390">
        <v>2</v>
      </c>
      <c r="L12" s="718">
        <v>0</v>
      </c>
      <c r="M12" s="390">
        <v>1</v>
      </c>
      <c r="N12" s="378">
        <f t="shared" si="0"/>
        <v>7</v>
      </c>
      <c r="O12" s="714">
        <v>9</v>
      </c>
      <c r="P12" s="390">
        <v>8</v>
      </c>
      <c r="Q12" s="390">
        <v>7</v>
      </c>
      <c r="R12" s="390">
        <v>7</v>
      </c>
      <c r="S12" s="390">
        <v>9</v>
      </c>
      <c r="T12" s="390">
        <v>8</v>
      </c>
      <c r="U12" s="379">
        <v>6</v>
      </c>
      <c r="V12" s="389">
        <v>4</v>
      </c>
      <c r="W12" s="380">
        <v>2</v>
      </c>
      <c r="X12" s="380">
        <v>1</v>
      </c>
      <c r="Y12" s="380">
        <v>0</v>
      </c>
      <c r="Z12" s="378">
        <f t="shared" si="1"/>
        <v>7</v>
      </c>
      <c r="AA12" s="67"/>
      <c r="AB12" s="486" t="s">
        <v>568</v>
      </c>
      <c r="AC12" s="700">
        <v>43</v>
      </c>
      <c r="AD12" s="493">
        <f>AC12/AC17</f>
        <v>0.4777777777777778</v>
      </c>
      <c r="AF12" s="81"/>
      <c r="AG12" s="354"/>
      <c r="AH12" s="81"/>
      <c r="AI12" s="272"/>
      <c r="AJ12" s="272"/>
    </row>
    <row r="13" spans="1:36" s="486" customFormat="1" ht="15.75" customHeight="1" x14ac:dyDescent="0.25">
      <c r="A13" s="101">
        <v>5</v>
      </c>
      <c r="B13" s="382" t="s">
        <v>221</v>
      </c>
      <c r="C13" s="403">
        <v>14</v>
      </c>
      <c r="D13" s="392">
        <v>8</v>
      </c>
      <c r="E13" s="392">
        <v>17</v>
      </c>
      <c r="F13" s="716">
        <v>11</v>
      </c>
      <c r="G13" s="716">
        <v>8</v>
      </c>
      <c r="H13" s="716">
        <v>13</v>
      </c>
      <c r="I13" s="383">
        <v>9</v>
      </c>
      <c r="J13" s="391">
        <v>2</v>
      </c>
      <c r="K13" s="392">
        <v>1</v>
      </c>
      <c r="L13" s="392">
        <v>1</v>
      </c>
      <c r="M13" s="392">
        <v>1</v>
      </c>
      <c r="N13" s="374">
        <f t="shared" si="0"/>
        <v>5</v>
      </c>
      <c r="O13" s="716">
        <v>14</v>
      </c>
      <c r="P13" s="392">
        <v>8</v>
      </c>
      <c r="Q13" s="392">
        <v>17</v>
      </c>
      <c r="R13" s="392">
        <v>11</v>
      </c>
      <c r="S13" s="392">
        <v>9</v>
      </c>
      <c r="T13" s="392">
        <v>14</v>
      </c>
      <c r="U13" s="383">
        <v>10</v>
      </c>
      <c r="V13" s="391">
        <v>2</v>
      </c>
      <c r="W13" s="384">
        <v>2</v>
      </c>
      <c r="X13" s="384">
        <v>1</v>
      </c>
      <c r="Y13" s="384">
        <v>0</v>
      </c>
      <c r="Z13" s="374">
        <f t="shared" si="1"/>
        <v>5</v>
      </c>
      <c r="AA13" s="67"/>
      <c r="AB13" s="486" t="s">
        <v>564</v>
      </c>
      <c r="AC13" s="701">
        <v>15</v>
      </c>
      <c r="AD13" s="493">
        <f>AC13/AC17</f>
        <v>0.16666666666666666</v>
      </c>
      <c r="AF13" s="81"/>
      <c r="AG13" s="81"/>
      <c r="AH13" s="81"/>
      <c r="AI13" s="272"/>
      <c r="AJ13" s="272"/>
    </row>
    <row r="14" spans="1:36" s="486" customFormat="1" ht="15.75" customHeight="1" x14ac:dyDescent="0.25">
      <c r="A14" s="100">
        <v>6</v>
      </c>
      <c r="B14" s="377" t="s">
        <v>222</v>
      </c>
      <c r="C14" s="402">
        <v>6</v>
      </c>
      <c r="D14" s="390">
        <v>12</v>
      </c>
      <c r="E14" s="390">
        <v>13</v>
      </c>
      <c r="F14" s="714">
        <v>10</v>
      </c>
      <c r="G14" s="714">
        <v>8</v>
      </c>
      <c r="H14" s="714">
        <v>9</v>
      </c>
      <c r="I14" s="379">
        <v>9</v>
      </c>
      <c r="J14" s="389">
        <v>2</v>
      </c>
      <c r="K14" s="390">
        <v>1</v>
      </c>
      <c r="L14" s="718">
        <v>0</v>
      </c>
      <c r="M14" s="390">
        <v>0</v>
      </c>
      <c r="N14" s="378">
        <f t="shared" si="0"/>
        <v>3</v>
      </c>
      <c r="O14" s="714">
        <v>6</v>
      </c>
      <c r="P14" s="390">
        <v>13</v>
      </c>
      <c r="Q14" s="390">
        <v>13</v>
      </c>
      <c r="R14" s="390">
        <v>10</v>
      </c>
      <c r="S14" s="390">
        <v>8</v>
      </c>
      <c r="T14" s="390">
        <v>10</v>
      </c>
      <c r="U14" s="379">
        <v>9</v>
      </c>
      <c r="V14" s="389">
        <v>2</v>
      </c>
      <c r="W14" s="380">
        <v>1</v>
      </c>
      <c r="X14" s="380">
        <v>0</v>
      </c>
      <c r="Y14" s="380">
        <v>0</v>
      </c>
      <c r="Z14" s="378">
        <f t="shared" si="1"/>
        <v>3</v>
      </c>
      <c r="AA14" s="67"/>
      <c r="AB14" s="486" t="s">
        <v>570</v>
      </c>
      <c r="AC14" s="701">
        <v>7</v>
      </c>
      <c r="AD14" s="493">
        <f>AC14/AC17</f>
        <v>7.7777777777777779E-2</v>
      </c>
      <c r="AF14" s="81"/>
      <c r="AG14" s="81"/>
      <c r="AH14" s="81"/>
      <c r="AI14" s="272"/>
      <c r="AJ14" s="272"/>
    </row>
    <row r="15" spans="1:36" s="486" customFormat="1" ht="15.75" customHeight="1" x14ac:dyDescent="0.25">
      <c r="A15" s="101">
        <v>7</v>
      </c>
      <c r="B15" s="382" t="s">
        <v>225</v>
      </c>
      <c r="C15" s="403">
        <v>8</v>
      </c>
      <c r="D15" s="392">
        <v>10</v>
      </c>
      <c r="E15" s="392">
        <v>15</v>
      </c>
      <c r="F15" s="716">
        <v>9</v>
      </c>
      <c r="G15" s="716">
        <v>11</v>
      </c>
      <c r="H15" s="716">
        <v>7</v>
      </c>
      <c r="I15" s="383">
        <v>11</v>
      </c>
      <c r="J15" s="391">
        <v>1</v>
      </c>
      <c r="K15" s="392">
        <v>1</v>
      </c>
      <c r="L15" s="392">
        <v>0</v>
      </c>
      <c r="M15" s="392">
        <v>0</v>
      </c>
      <c r="N15" s="374">
        <f t="shared" si="0"/>
        <v>2</v>
      </c>
      <c r="O15" s="716">
        <v>8</v>
      </c>
      <c r="P15" s="392">
        <v>10</v>
      </c>
      <c r="Q15" s="392">
        <v>15</v>
      </c>
      <c r="R15" s="392">
        <v>9</v>
      </c>
      <c r="S15" s="392">
        <v>11</v>
      </c>
      <c r="T15" s="392">
        <v>7</v>
      </c>
      <c r="U15" s="383">
        <v>12</v>
      </c>
      <c r="V15" s="391">
        <v>1</v>
      </c>
      <c r="W15" s="384">
        <v>0</v>
      </c>
      <c r="X15" s="384">
        <v>0</v>
      </c>
      <c r="Y15" s="384">
        <v>1</v>
      </c>
      <c r="Z15" s="374">
        <f t="shared" si="1"/>
        <v>2</v>
      </c>
      <c r="AA15" s="67"/>
      <c r="AB15" s="486" t="s">
        <v>565</v>
      </c>
      <c r="AC15" s="701">
        <v>23</v>
      </c>
      <c r="AD15" s="1066">
        <v>0.255</v>
      </c>
      <c r="AF15" s="81"/>
      <c r="AG15" s="354"/>
      <c r="AH15" s="81"/>
      <c r="AI15" s="272"/>
      <c r="AJ15" s="272"/>
    </row>
    <row r="16" spans="1:36" s="486" customFormat="1" ht="15.75" customHeight="1" x14ac:dyDescent="0.25">
      <c r="A16" s="100">
        <v>8</v>
      </c>
      <c r="B16" s="377" t="s">
        <v>597</v>
      </c>
      <c r="C16" s="402">
        <v>3</v>
      </c>
      <c r="D16" s="390">
        <v>1</v>
      </c>
      <c r="E16" s="390">
        <v>5</v>
      </c>
      <c r="F16" s="714">
        <v>2</v>
      </c>
      <c r="G16" s="714">
        <v>3</v>
      </c>
      <c r="H16" s="714">
        <v>3</v>
      </c>
      <c r="I16" s="379">
        <v>1</v>
      </c>
      <c r="J16" s="389">
        <v>0</v>
      </c>
      <c r="K16" s="390">
        <v>1</v>
      </c>
      <c r="L16" s="390">
        <v>0</v>
      </c>
      <c r="M16" s="390">
        <v>0</v>
      </c>
      <c r="N16" s="378">
        <f t="shared" si="0"/>
        <v>1</v>
      </c>
      <c r="O16" s="714">
        <v>3</v>
      </c>
      <c r="P16" s="390">
        <v>1</v>
      </c>
      <c r="Q16" s="390">
        <v>5</v>
      </c>
      <c r="R16" s="390">
        <v>2</v>
      </c>
      <c r="S16" s="390">
        <v>4</v>
      </c>
      <c r="T16" s="390">
        <v>4</v>
      </c>
      <c r="U16" s="379">
        <v>1</v>
      </c>
      <c r="V16" s="389">
        <v>0</v>
      </c>
      <c r="W16" s="380">
        <v>0</v>
      </c>
      <c r="X16" s="380">
        <v>1</v>
      </c>
      <c r="Y16" s="380">
        <v>0</v>
      </c>
      <c r="Z16" s="378">
        <f t="shared" si="1"/>
        <v>1</v>
      </c>
      <c r="AA16" s="67"/>
      <c r="AB16" s="486" t="s">
        <v>400</v>
      </c>
      <c r="AC16" s="701">
        <v>2</v>
      </c>
      <c r="AD16" s="493">
        <f>AC16/AC17</f>
        <v>2.2222222222222223E-2</v>
      </c>
      <c r="AF16" s="81"/>
      <c r="AG16" s="354"/>
      <c r="AH16" s="81"/>
      <c r="AI16" s="272"/>
      <c r="AJ16" s="272"/>
    </row>
    <row r="17" spans="1:36" s="486" customFormat="1" ht="15.75" customHeight="1" x14ac:dyDescent="0.25">
      <c r="A17" s="101">
        <v>9</v>
      </c>
      <c r="B17" s="382" t="s">
        <v>224</v>
      </c>
      <c r="C17" s="403">
        <v>6</v>
      </c>
      <c r="D17" s="392">
        <v>9</v>
      </c>
      <c r="E17" s="392">
        <v>7</v>
      </c>
      <c r="F17" s="716">
        <v>9</v>
      </c>
      <c r="G17" s="716">
        <v>5</v>
      </c>
      <c r="H17" s="716">
        <v>2</v>
      </c>
      <c r="I17" s="383">
        <v>5</v>
      </c>
      <c r="J17" s="391">
        <v>0</v>
      </c>
      <c r="K17" s="392">
        <v>1</v>
      </c>
      <c r="L17" s="392">
        <v>0</v>
      </c>
      <c r="M17" s="719">
        <v>0</v>
      </c>
      <c r="N17" s="374">
        <f t="shared" si="0"/>
        <v>1</v>
      </c>
      <c r="O17" s="720">
        <v>6</v>
      </c>
      <c r="P17" s="392">
        <v>10</v>
      </c>
      <c r="Q17" s="392">
        <v>7</v>
      </c>
      <c r="R17" s="392">
        <v>9</v>
      </c>
      <c r="S17" s="392">
        <v>5</v>
      </c>
      <c r="T17" s="392">
        <v>2</v>
      </c>
      <c r="U17" s="383">
        <v>5</v>
      </c>
      <c r="V17" s="391">
        <v>0</v>
      </c>
      <c r="W17" s="384">
        <v>1</v>
      </c>
      <c r="X17" s="384">
        <v>0</v>
      </c>
      <c r="Y17" s="384">
        <v>0</v>
      </c>
      <c r="Z17" s="374">
        <f t="shared" si="1"/>
        <v>1</v>
      </c>
      <c r="AA17" s="67"/>
      <c r="AB17" s="486" t="s">
        <v>3</v>
      </c>
      <c r="AC17" s="702">
        <f>SUM(AC12:AC16)</f>
        <v>90</v>
      </c>
      <c r="AD17" s="493">
        <f>AC17/AC17</f>
        <v>1</v>
      </c>
      <c r="AF17" s="81"/>
      <c r="AG17" s="354"/>
      <c r="AH17" s="81"/>
      <c r="AI17" s="272"/>
      <c r="AJ17" s="272"/>
    </row>
    <row r="18" spans="1:36" s="486" customFormat="1" ht="15.75" customHeight="1" thickBot="1" x14ac:dyDescent="0.3">
      <c r="A18" s="253"/>
      <c r="B18" s="494" t="s">
        <v>17</v>
      </c>
      <c r="C18" s="495">
        <f t="shared" ref="C18:Z18" si="2">SUM(C9:C17)</f>
        <v>85</v>
      </c>
      <c r="D18" s="496">
        <f t="shared" si="2"/>
        <v>83</v>
      </c>
      <c r="E18" s="496">
        <f t="shared" si="2"/>
        <v>83</v>
      </c>
      <c r="F18" s="496">
        <f t="shared" si="2"/>
        <v>71</v>
      </c>
      <c r="G18" s="496">
        <f t="shared" si="2"/>
        <v>69</v>
      </c>
      <c r="H18" s="496">
        <f t="shared" si="2"/>
        <v>64</v>
      </c>
      <c r="I18" s="858">
        <f>SUM(I9:I17)</f>
        <v>68</v>
      </c>
      <c r="J18" s="721">
        <f t="shared" si="2"/>
        <v>27</v>
      </c>
      <c r="K18" s="496">
        <f t="shared" si="2"/>
        <v>16</v>
      </c>
      <c r="L18" s="496">
        <f t="shared" si="2"/>
        <v>4</v>
      </c>
      <c r="M18" s="496">
        <f t="shared" si="2"/>
        <v>2</v>
      </c>
      <c r="N18" s="497">
        <f t="shared" si="2"/>
        <v>49</v>
      </c>
      <c r="O18" s="721">
        <f t="shared" si="2"/>
        <v>88</v>
      </c>
      <c r="P18" s="496">
        <f t="shared" si="2"/>
        <v>86</v>
      </c>
      <c r="Q18" s="496">
        <f t="shared" si="2"/>
        <v>83</v>
      </c>
      <c r="R18" s="496">
        <f t="shared" si="2"/>
        <v>71</v>
      </c>
      <c r="S18" s="496">
        <f t="shared" si="2"/>
        <v>74</v>
      </c>
      <c r="T18" s="496">
        <f t="shared" si="2"/>
        <v>69</v>
      </c>
      <c r="U18" s="497">
        <f>SUM(U9:U17)</f>
        <v>75</v>
      </c>
      <c r="V18" s="721">
        <f t="shared" si="2"/>
        <v>28</v>
      </c>
      <c r="W18" s="496">
        <f t="shared" si="2"/>
        <v>12</v>
      </c>
      <c r="X18" s="496">
        <f t="shared" si="2"/>
        <v>8</v>
      </c>
      <c r="Y18" s="496">
        <f t="shared" si="2"/>
        <v>2</v>
      </c>
      <c r="Z18" s="497">
        <f t="shared" si="2"/>
        <v>50</v>
      </c>
      <c r="AA18" s="67"/>
      <c r="AE18" s="81"/>
      <c r="AF18" s="426"/>
      <c r="AG18" s="81"/>
      <c r="AH18" s="272"/>
      <c r="AI18" s="272"/>
    </row>
    <row r="19" spans="1:36" ht="15.75" customHeight="1" x14ac:dyDescent="0.25">
      <c r="A19" s="202"/>
      <c r="B19" s="730" t="s">
        <v>305</v>
      </c>
      <c r="C19" s="202"/>
      <c r="D19" s="202"/>
      <c r="E19" s="202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202"/>
      <c r="U19" s="202"/>
      <c r="V19" s="202"/>
      <c r="W19" s="202"/>
      <c r="X19" s="202"/>
      <c r="Y19" s="650"/>
      <c r="AE19" s="53"/>
      <c r="AF19" s="212"/>
      <c r="AG19" s="53"/>
      <c r="AH19" s="30"/>
      <c r="AI19" s="30"/>
    </row>
    <row r="20" spans="1:36" ht="15.75" customHeight="1" x14ac:dyDescent="0.25">
      <c r="A20" s="202"/>
      <c r="C20" s="202"/>
      <c r="M20" s="676"/>
      <c r="N20" s="72"/>
      <c r="O20" s="153"/>
      <c r="P20" s="202"/>
      <c r="Q20" s="153"/>
      <c r="R20" s="202"/>
      <c r="S20" s="202"/>
      <c r="T20" s="153"/>
      <c r="U20" s="81"/>
      <c r="V20" s="153"/>
      <c r="W20" s="81"/>
      <c r="X20" s="153"/>
      <c r="Y20" s="201"/>
      <c r="AB20" s="281" t="s">
        <v>147</v>
      </c>
      <c r="AE20" s="53"/>
      <c r="AF20" s="212"/>
      <c r="AG20" s="53"/>
      <c r="AH20" s="30"/>
      <c r="AI20" s="30"/>
    </row>
    <row r="21" spans="1:36" ht="15.75" customHeight="1" x14ac:dyDescent="0.25">
      <c r="A21" s="484" t="s">
        <v>247</v>
      </c>
      <c r="C21" s="202"/>
      <c r="D21" s="202"/>
      <c r="E21" s="202"/>
      <c r="F21" s="484" t="s">
        <v>290</v>
      </c>
      <c r="G21" s="484"/>
      <c r="H21" s="153"/>
      <c r="I21" s="153"/>
      <c r="J21" s="153"/>
      <c r="K21" s="153"/>
      <c r="L21" s="153"/>
      <c r="M21" s="677"/>
      <c r="N21" s="153"/>
      <c r="O21" s="153"/>
      <c r="Q21" s="484" t="s">
        <v>563</v>
      </c>
      <c r="R21" s="153"/>
      <c r="S21" s="153"/>
      <c r="T21" s="202"/>
      <c r="U21" s="202"/>
      <c r="V21" s="202"/>
      <c r="W21" s="202"/>
      <c r="X21" s="202"/>
      <c r="Y21" s="650"/>
      <c r="AA21" s="30"/>
      <c r="AB21" s="281" t="s">
        <v>209</v>
      </c>
      <c r="AF21" s="53"/>
      <c r="AG21" s="103"/>
      <c r="AH21" s="53"/>
      <c r="AI21" s="30"/>
      <c r="AJ21" s="30"/>
    </row>
    <row r="22" spans="1:36" ht="15.75" customHeight="1" x14ac:dyDescent="0.25">
      <c r="A22" s="202"/>
      <c r="C22" s="202"/>
      <c r="D22" s="202"/>
      <c r="E22" s="202"/>
      <c r="F22" s="677"/>
      <c r="G22" s="677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202"/>
      <c r="U22" s="202"/>
      <c r="V22" s="202"/>
      <c r="W22" s="202"/>
      <c r="X22" s="202"/>
      <c r="Y22" s="650"/>
      <c r="AA22" s="30"/>
      <c r="AB22" s="281" t="s">
        <v>566</v>
      </c>
      <c r="AC22" s="204">
        <v>35</v>
      </c>
      <c r="AD22" s="8">
        <f>(AC22/AC$26)</f>
        <v>0.51470588235294112</v>
      </c>
      <c r="AF22" s="53"/>
      <c r="AG22" s="212"/>
      <c r="AH22" s="53"/>
      <c r="AI22" s="30"/>
      <c r="AJ22" s="30"/>
    </row>
    <row r="23" spans="1:36" ht="15.75" customHeight="1" x14ac:dyDescent="0.25">
      <c r="A23" s="316"/>
      <c r="C23" s="202"/>
      <c r="D23" s="202"/>
      <c r="E23" s="202"/>
      <c r="F23" s="316"/>
      <c r="G23" s="316"/>
      <c r="I23" s="153"/>
      <c r="J23" s="153"/>
      <c r="L23" s="153"/>
      <c r="M23" s="153"/>
      <c r="N23" s="153"/>
      <c r="O23" s="153"/>
      <c r="P23" s="678"/>
      <c r="Q23" s="153"/>
      <c r="R23" s="153"/>
      <c r="S23" s="153"/>
      <c r="T23" s="202"/>
      <c r="U23" s="202"/>
      <c r="V23" s="202"/>
      <c r="W23" s="202"/>
      <c r="X23" s="202"/>
      <c r="Y23" s="650"/>
      <c r="AA23" s="30"/>
      <c r="AB23" s="281" t="s">
        <v>567</v>
      </c>
      <c r="AC23" s="205">
        <v>23</v>
      </c>
      <c r="AD23" s="8">
        <f>(AC23/AC$26)</f>
        <v>0.33823529411764708</v>
      </c>
      <c r="AF23" s="53"/>
      <c r="AG23" s="103"/>
      <c r="AH23" s="53"/>
      <c r="AI23" s="30"/>
      <c r="AJ23" s="30"/>
    </row>
    <row r="24" spans="1:36" ht="15.75" customHeight="1" x14ac:dyDescent="0.25">
      <c r="A24" s="202"/>
      <c r="B24" s="679"/>
      <c r="C24" s="202"/>
      <c r="D24" s="202"/>
      <c r="E24" s="202"/>
      <c r="F24" s="153"/>
      <c r="G24" s="153"/>
      <c r="H24" s="153"/>
      <c r="I24" s="153"/>
      <c r="J24" s="153"/>
      <c r="K24" s="153"/>
      <c r="L24" s="153"/>
      <c r="M24" s="677"/>
      <c r="N24" s="677"/>
      <c r="O24" s="153"/>
      <c r="P24" s="153"/>
      <c r="Q24" s="153"/>
      <c r="R24" s="153"/>
      <c r="S24" s="153"/>
      <c r="T24" s="202"/>
      <c r="U24" s="202"/>
      <c r="V24" s="202"/>
      <c r="W24" s="202"/>
      <c r="X24" s="202"/>
      <c r="Y24" s="650"/>
      <c r="AA24" s="30"/>
      <c r="AB24" s="281" t="s">
        <v>569</v>
      </c>
      <c r="AC24" s="205">
        <v>3</v>
      </c>
      <c r="AD24" s="8">
        <f>(AC24/AC$26)</f>
        <v>4.4117647058823532E-2</v>
      </c>
      <c r="AF24" s="53"/>
      <c r="AG24" s="53"/>
      <c r="AH24" s="53"/>
      <c r="AI24" s="30"/>
      <c r="AJ24" s="30"/>
    </row>
    <row r="25" spans="1:36" ht="15.75" customHeight="1" x14ac:dyDescent="0.25">
      <c r="A25" s="202"/>
      <c r="C25" s="202"/>
      <c r="D25" s="202"/>
      <c r="E25" s="202"/>
      <c r="F25" s="153"/>
      <c r="G25" s="153"/>
      <c r="H25" s="153"/>
      <c r="I25" s="153"/>
      <c r="J25" s="153"/>
      <c r="K25" s="153"/>
      <c r="L25" s="677"/>
      <c r="M25" s="153"/>
      <c r="N25" s="153"/>
      <c r="O25" s="153"/>
      <c r="P25" s="153"/>
      <c r="Q25" s="153"/>
      <c r="R25" s="153"/>
      <c r="S25" s="153"/>
      <c r="T25" s="202"/>
      <c r="U25" s="202"/>
      <c r="V25" s="202"/>
      <c r="W25" s="202"/>
      <c r="X25" s="202"/>
      <c r="Y25" s="650"/>
      <c r="AA25" s="30"/>
      <c r="AB25" s="281" t="s">
        <v>425</v>
      </c>
      <c r="AC25" s="205">
        <v>7</v>
      </c>
      <c r="AD25" s="8">
        <f>(AC25/AC$26)</f>
        <v>0.10294117647058823</v>
      </c>
      <c r="AF25" s="53"/>
      <c r="AG25" s="53"/>
      <c r="AH25" s="53"/>
      <c r="AI25" s="30"/>
      <c r="AJ25" s="30"/>
    </row>
    <row r="26" spans="1:36" ht="15.75" customHeight="1" x14ac:dyDescent="0.25">
      <c r="A26" s="202"/>
      <c r="C26" s="202"/>
      <c r="D26" s="202"/>
      <c r="E26" s="202"/>
      <c r="F26" s="153"/>
      <c r="G26" s="153"/>
      <c r="H26" s="153"/>
      <c r="I26" s="153"/>
      <c r="J26" s="153"/>
      <c r="K26" s="153"/>
      <c r="L26" s="153"/>
      <c r="M26" s="677"/>
      <c r="N26" s="677"/>
      <c r="O26" s="153"/>
      <c r="P26" s="153"/>
      <c r="Q26" s="153"/>
      <c r="R26" s="153"/>
      <c r="S26" s="153"/>
      <c r="T26" s="202"/>
      <c r="U26" s="202"/>
      <c r="V26" s="202"/>
      <c r="W26" s="202"/>
      <c r="X26" s="202"/>
      <c r="Y26" s="650"/>
      <c r="AA26" s="30"/>
      <c r="AB26" s="281" t="s">
        <v>3</v>
      </c>
      <c r="AC26" s="206">
        <f>SUM(AC22:AC25)</f>
        <v>68</v>
      </c>
      <c r="AD26" s="8">
        <f>SUM(AD22:AD25)</f>
        <v>0.99999999999999989</v>
      </c>
    </row>
    <row r="27" spans="1:36" ht="15.75" customHeight="1" x14ac:dyDescent="0.25">
      <c r="A27" s="202"/>
      <c r="B27" s="354"/>
      <c r="C27" s="202"/>
      <c r="D27" s="202"/>
      <c r="E27" s="202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202"/>
      <c r="U27" s="202"/>
      <c r="V27" s="202"/>
      <c r="W27" s="202"/>
      <c r="X27" s="202"/>
      <c r="Y27" s="650"/>
      <c r="AA27" s="30"/>
      <c r="AC27" s="67"/>
    </row>
    <row r="28" spans="1:36" ht="15.75" customHeight="1" x14ac:dyDescent="0.25">
      <c r="A28" s="202"/>
      <c r="B28" s="426"/>
      <c r="C28" s="680"/>
      <c r="D28" s="202"/>
      <c r="E28" s="202"/>
      <c r="F28" s="153"/>
      <c r="G28" s="153"/>
      <c r="H28" s="153"/>
      <c r="I28" s="677"/>
      <c r="J28" s="153"/>
      <c r="K28" s="153"/>
      <c r="L28" s="153"/>
      <c r="M28" s="153"/>
      <c r="N28" s="677"/>
      <c r="O28" s="153"/>
      <c r="P28" s="153"/>
      <c r="Q28" s="153"/>
      <c r="R28" s="153"/>
      <c r="S28" s="153"/>
      <c r="T28" s="202"/>
      <c r="U28" s="202"/>
      <c r="V28" s="202"/>
      <c r="W28" s="202"/>
      <c r="X28" s="202"/>
      <c r="Y28" s="650"/>
      <c r="AA28" s="30"/>
      <c r="AB28" s="281" t="s">
        <v>105</v>
      </c>
      <c r="AC28" s="67"/>
    </row>
    <row r="29" spans="1:36" ht="15.75" customHeight="1" x14ac:dyDescent="0.25">
      <c r="A29" s="202"/>
      <c r="B29" s="426"/>
      <c r="C29" s="202"/>
      <c r="D29" s="202"/>
      <c r="E29" s="202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202"/>
      <c r="U29" s="202"/>
      <c r="V29" s="202"/>
      <c r="W29" s="202"/>
      <c r="X29" s="202"/>
      <c r="Y29" s="650"/>
      <c r="AA29" s="30"/>
      <c r="AB29" s="281" t="s">
        <v>571</v>
      </c>
      <c r="AC29" s="204">
        <v>35</v>
      </c>
      <c r="AD29" s="8">
        <f>(AC29/AC$33)</f>
        <v>0.46666666666666667</v>
      </c>
    </row>
    <row r="30" spans="1:36" ht="15.75" customHeight="1" x14ac:dyDescent="0.25">
      <c r="A30" s="202"/>
      <c r="B30" s="354"/>
      <c r="C30" s="202"/>
      <c r="D30" s="202"/>
      <c r="E30" s="202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202"/>
      <c r="U30" s="202"/>
      <c r="V30" s="202"/>
      <c r="W30" s="202"/>
      <c r="X30" s="202"/>
      <c r="Y30" s="650"/>
      <c r="AA30" s="30"/>
      <c r="AB30" s="281" t="s">
        <v>426</v>
      </c>
      <c r="AC30" s="205">
        <v>25</v>
      </c>
      <c r="AD30" s="8">
        <f t="shared" ref="AD30:AD32" si="3">(AC30/AC$33)</f>
        <v>0.33333333333333331</v>
      </c>
    </row>
    <row r="31" spans="1:36" ht="15.75" customHeight="1" x14ac:dyDescent="0.25">
      <c r="A31" s="30"/>
      <c r="B31" s="272"/>
      <c r="C31" s="27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AA31" s="30"/>
      <c r="AB31" s="281" t="s">
        <v>427</v>
      </c>
      <c r="AC31" s="205">
        <v>13</v>
      </c>
      <c r="AD31" s="8">
        <f t="shared" si="3"/>
        <v>0.17333333333333334</v>
      </c>
    </row>
    <row r="32" spans="1:36" ht="15.75" customHeight="1" x14ac:dyDescent="0.25">
      <c r="B32" s="396"/>
      <c r="C32" s="396"/>
      <c r="AA32" s="30"/>
      <c r="AB32" s="281" t="s">
        <v>291</v>
      </c>
      <c r="AC32" s="205">
        <v>2</v>
      </c>
      <c r="AD32" s="8">
        <f t="shared" si="3"/>
        <v>2.6666666666666668E-2</v>
      </c>
    </row>
    <row r="33" spans="1:30" ht="15.75" customHeight="1" x14ac:dyDescent="0.25">
      <c r="A33" s="96"/>
      <c r="B33" s="396"/>
      <c r="C33" s="396"/>
      <c r="D33" s="27"/>
      <c r="E33" s="27"/>
      <c r="F33" s="27"/>
      <c r="G33" s="27"/>
      <c r="H33" s="153"/>
      <c r="I33" s="27"/>
      <c r="J33" s="153"/>
      <c r="K33" s="27"/>
      <c r="L33" s="153"/>
      <c r="M33" s="27"/>
      <c r="N33" s="153"/>
      <c r="O33" s="27"/>
      <c r="P33" s="677"/>
      <c r="AA33" s="30"/>
      <c r="AB33" s="281" t="s">
        <v>3</v>
      </c>
      <c r="AC33" s="206">
        <f>SUM(AC29:AC32)</f>
        <v>75</v>
      </c>
      <c r="AD33" s="8">
        <f>SUM(AD29:AD32)</f>
        <v>1</v>
      </c>
    </row>
    <row r="34" spans="1:30" s="3" customFormat="1" ht="15.75" customHeight="1" thickBot="1" x14ac:dyDescent="0.3">
      <c r="A34" s="111"/>
      <c r="B34" s="672"/>
      <c r="C34" s="672"/>
      <c r="D34" s="673"/>
      <c r="E34" s="673"/>
      <c r="F34" s="673"/>
      <c r="G34" s="673"/>
      <c r="H34" s="674"/>
      <c r="I34" s="673"/>
      <c r="J34" s="674"/>
      <c r="K34" s="673"/>
      <c r="L34" s="674"/>
      <c r="M34" s="673"/>
      <c r="N34" s="674"/>
      <c r="O34" s="673"/>
      <c r="P34" s="675"/>
      <c r="Q34" s="274"/>
      <c r="R34" s="274"/>
      <c r="S34" s="274"/>
      <c r="T34" s="274"/>
      <c r="U34" s="274"/>
      <c r="V34" s="274"/>
      <c r="W34" s="274"/>
      <c r="X34" s="274"/>
      <c r="Y34" s="274"/>
      <c r="Z34" s="274"/>
    </row>
    <row r="35" spans="1:30" s="3" customFormat="1" ht="10.5" customHeight="1" x14ac:dyDescent="0.25">
      <c r="B35" s="145"/>
      <c r="C35" s="145"/>
      <c r="D35" s="72"/>
      <c r="E35" s="72"/>
      <c r="F35" s="72"/>
      <c r="G35" s="72"/>
      <c r="H35" s="72"/>
      <c r="I35" s="145"/>
      <c r="J35" s="145"/>
      <c r="K35" s="145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650"/>
    </row>
    <row r="36" spans="1:30" ht="15.6" customHeight="1" x14ac:dyDescent="0.25"/>
    <row r="37" spans="1:30" ht="15.6" customHeight="1" x14ac:dyDescent="0.25"/>
    <row r="38" spans="1:30" x14ac:dyDescent="0.25">
      <c r="A38" s="11"/>
    </row>
    <row r="39" spans="1:30" x14ac:dyDescent="0.25">
      <c r="A39" s="11"/>
    </row>
    <row r="40" spans="1:30" x14ac:dyDescent="0.25">
      <c r="A40" s="11"/>
      <c r="B40" s="486" t="s">
        <v>220</v>
      </c>
      <c r="C40" s="486">
        <v>19</v>
      </c>
      <c r="D40" s="486">
        <v>11</v>
      </c>
      <c r="E40" s="486">
        <v>11</v>
      </c>
    </row>
    <row r="41" spans="1:30" x14ac:dyDescent="0.25">
      <c r="B41" s="486" t="s">
        <v>221</v>
      </c>
      <c r="C41" s="486">
        <v>8</v>
      </c>
      <c r="D41" s="486">
        <v>17</v>
      </c>
      <c r="E41" s="486">
        <v>11</v>
      </c>
    </row>
    <row r="42" spans="1:30" x14ac:dyDescent="0.25">
      <c r="B42" s="486" t="s">
        <v>222</v>
      </c>
      <c r="C42" s="486">
        <v>12</v>
      </c>
      <c r="D42" s="486">
        <v>13</v>
      </c>
      <c r="E42" s="486">
        <v>10</v>
      </c>
    </row>
    <row r="43" spans="1:30" x14ac:dyDescent="0.25">
      <c r="B43" s="486" t="s">
        <v>223</v>
      </c>
      <c r="C43" s="486">
        <v>11</v>
      </c>
      <c r="D43" s="486">
        <v>5</v>
      </c>
      <c r="E43" s="486">
        <v>10</v>
      </c>
    </row>
    <row r="44" spans="1:30" x14ac:dyDescent="0.25">
      <c r="B44" s="486" t="s">
        <v>224</v>
      </c>
      <c r="C44" s="486">
        <v>9</v>
      </c>
      <c r="D44" s="486">
        <v>7</v>
      </c>
      <c r="E44" s="486">
        <v>9</v>
      </c>
    </row>
    <row r="45" spans="1:30" x14ac:dyDescent="0.25">
      <c r="B45" s="486" t="s">
        <v>225</v>
      </c>
      <c r="C45" s="486">
        <v>10</v>
      </c>
      <c r="D45" s="486">
        <v>15</v>
      </c>
      <c r="E45" s="486">
        <v>9</v>
      </c>
    </row>
    <row r="46" spans="1:30" x14ac:dyDescent="0.25">
      <c r="B46" s="486" t="s">
        <v>226</v>
      </c>
      <c r="C46" s="486">
        <v>8</v>
      </c>
      <c r="D46" s="486">
        <v>7</v>
      </c>
      <c r="E46" s="486">
        <v>7</v>
      </c>
    </row>
    <row r="47" spans="1:30" x14ac:dyDescent="0.25">
      <c r="B47" s="486" t="s">
        <v>227</v>
      </c>
      <c r="C47" s="486">
        <v>1</v>
      </c>
      <c r="D47" s="486">
        <v>5</v>
      </c>
      <c r="E47" s="486">
        <v>2</v>
      </c>
    </row>
    <row r="48" spans="1:30" x14ac:dyDescent="0.25">
      <c r="B48" s="486" t="s">
        <v>228</v>
      </c>
      <c r="C48" s="486">
        <v>5</v>
      </c>
      <c r="D48" s="486">
        <v>3</v>
      </c>
      <c r="E48" s="486">
        <v>2</v>
      </c>
    </row>
    <row r="50" spans="2:25" x14ac:dyDescent="0.25">
      <c r="B50" s="486" t="s">
        <v>240</v>
      </c>
      <c r="C50" s="486" t="s">
        <v>241</v>
      </c>
      <c r="D50" s="486" t="s">
        <v>157</v>
      </c>
      <c r="E50" s="486" t="s">
        <v>149</v>
      </c>
      <c r="F50" s="486" t="s">
        <v>25</v>
      </c>
      <c r="H50" s="486" t="s">
        <v>242</v>
      </c>
    </row>
    <row r="51" spans="2:25" x14ac:dyDescent="0.25">
      <c r="B51" s="486" t="s">
        <v>231</v>
      </c>
      <c r="C51" s="486">
        <v>11</v>
      </c>
      <c r="D51" s="486">
        <v>5</v>
      </c>
      <c r="F51" s="486">
        <v>2</v>
      </c>
      <c r="H51" s="486">
        <v>18</v>
      </c>
    </row>
    <row r="52" spans="2:25" x14ac:dyDescent="0.25">
      <c r="B52" s="486" t="s">
        <v>232</v>
      </c>
      <c r="C52" s="486">
        <v>8</v>
      </c>
      <c r="D52" s="486">
        <v>2</v>
      </c>
      <c r="F52" s="486">
        <v>1</v>
      </c>
      <c r="H52" s="486">
        <v>11</v>
      </c>
    </row>
    <row r="53" spans="2:25" x14ac:dyDescent="0.25">
      <c r="B53" s="486" t="s">
        <v>233</v>
      </c>
      <c r="C53" s="486">
        <v>1</v>
      </c>
      <c r="D53" s="486">
        <v>4</v>
      </c>
      <c r="E53" s="486">
        <v>2</v>
      </c>
      <c r="F53" s="486">
        <v>1</v>
      </c>
      <c r="H53" s="486">
        <v>8</v>
      </c>
    </row>
    <row r="54" spans="2:25" x14ac:dyDescent="0.25">
      <c r="B54" s="486" t="s">
        <v>234</v>
      </c>
      <c r="C54" s="486">
        <v>3</v>
      </c>
      <c r="D54" s="486">
        <v>1</v>
      </c>
      <c r="F54" s="486">
        <v>4</v>
      </c>
      <c r="H54" s="486">
        <v>8</v>
      </c>
    </row>
    <row r="55" spans="2:25" x14ac:dyDescent="0.25">
      <c r="B55" s="486" t="s">
        <v>235</v>
      </c>
      <c r="C55" s="486">
        <v>4</v>
      </c>
      <c r="D55" s="486">
        <v>1</v>
      </c>
      <c r="E55" s="486">
        <v>2</v>
      </c>
      <c r="H55" s="486">
        <v>7</v>
      </c>
    </row>
    <row r="56" spans="2:25" x14ac:dyDescent="0.25">
      <c r="B56" s="486" t="s">
        <v>236</v>
      </c>
      <c r="C56" s="486">
        <v>3</v>
      </c>
      <c r="D56" s="486">
        <v>3</v>
      </c>
      <c r="E56" s="486">
        <v>1</v>
      </c>
      <c r="H56" s="486">
        <v>7</v>
      </c>
    </row>
    <row r="57" spans="2:25" x14ac:dyDescent="0.25">
      <c r="B57" s="486" t="s">
        <v>237</v>
      </c>
      <c r="C57" s="486">
        <v>1</v>
      </c>
      <c r="D57" s="486">
        <v>3</v>
      </c>
      <c r="F57" s="486">
        <v>1</v>
      </c>
      <c r="H57" s="486">
        <v>5</v>
      </c>
    </row>
    <row r="58" spans="2:25" x14ac:dyDescent="0.25">
      <c r="B58" s="486" t="s">
        <v>238</v>
      </c>
      <c r="C58" s="486">
        <v>2</v>
      </c>
      <c r="D58" s="486">
        <v>1</v>
      </c>
      <c r="H58" s="486">
        <v>3</v>
      </c>
    </row>
    <row r="59" spans="2:25" x14ac:dyDescent="0.25">
      <c r="B59" s="486" t="s">
        <v>239</v>
      </c>
      <c r="C59" s="486">
        <v>1</v>
      </c>
      <c r="E59" s="486">
        <v>1</v>
      </c>
      <c r="H59" s="486">
        <v>2</v>
      </c>
    </row>
    <row r="60" spans="2:25" x14ac:dyDescent="0.25">
      <c r="B60" s="486" t="s">
        <v>242</v>
      </c>
      <c r="C60" s="486">
        <v>34</v>
      </c>
      <c r="D60" s="486">
        <v>20</v>
      </c>
      <c r="E60" s="486">
        <v>6</v>
      </c>
      <c r="F60" s="486">
        <v>9</v>
      </c>
      <c r="H60" s="486">
        <v>69</v>
      </c>
    </row>
    <row r="64" spans="2:25" x14ac:dyDescent="0.25">
      <c r="B64" s="382" t="s">
        <v>223</v>
      </c>
      <c r="C64" s="681">
        <v>11</v>
      </c>
      <c r="D64" s="381">
        <v>5</v>
      </c>
      <c r="E64" s="381">
        <v>10</v>
      </c>
      <c r="F64" s="682"/>
      <c r="G64" s="1072"/>
      <c r="H64" s="683"/>
      <c r="I64" s="683"/>
      <c r="J64" s="684">
        <v>1</v>
      </c>
      <c r="K64" s="685">
        <v>1</v>
      </c>
      <c r="L64" s="683"/>
      <c r="M64" s="683"/>
      <c r="N64" s="684">
        <v>1</v>
      </c>
      <c r="O64" s="683"/>
      <c r="P64" s="686">
        <v>2</v>
      </c>
      <c r="Q64" s="686">
        <v>2</v>
      </c>
      <c r="R64" s="687"/>
      <c r="S64" s="1073"/>
      <c r="T64" s="383">
        <v>4</v>
      </c>
      <c r="U64" s="384">
        <v>1</v>
      </c>
      <c r="V64" s="384">
        <v>2</v>
      </c>
      <c r="W64" s="384">
        <v>0</v>
      </c>
      <c r="X64" s="492">
        <v>7</v>
      </c>
      <c r="Y64" s="499"/>
    </row>
  </sheetData>
  <mergeCells count="12">
    <mergeCell ref="Y7:Y8"/>
    <mergeCell ref="Z7:Z8"/>
    <mergeCell ref="C6:N6"/>
    <mergeCell ref="O6:Z6"/>
    <mergeCell ref="J7:N7"/>
    <mergeCell ref="C7:I7"/>
    <mergeCell ref="O7:U7"/>
    <mergeCell ref="A6:A8"/>
    <mergeCell ref="B6:B8"/>
    <mergeCell ref="V7:V8"/>
    <mergeCell ref="W7:W8"/>
    <mergeCell ref="X7:X8"/>
  </mergeCells>
  <pageMargins left="0.39370078740157483" right="0.19685039370078741" top="0.78740157480314965" bottom="0.59055118110236227" header="0.31496062992125984" footer="0.31496062992125984"/>
  <pageSetup paperSize="9" orientation="landscape" r:id="rId1"/>
  <headerFooter alignWithMargins="0">
    <oddHeader xml:space="preserve">&amp;R&amp;"-,Itálico"&amp;10&amp;KFF0000
Acidentes de trânsito  fatais em São Paulo - 2014    </oddHeader>
    <oddFooter>&amp;C&amp;KFF000012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view="pageLayout" zoomScaleNormal="100" workbookViewId="0">
      <selection activeCell="N16" sqref="N16"/>
    </sheetView>
  </sheetViews>
  <sheetFormatPr defaultColWidth="9.140625" defaultRowHeight="15" x14ac:dyDescent="0.25"/>
  <cols>
    <col min="1" max="1" width="6" style="281" customWidth="1"/>
    <col min="2" max="11" width="6" style="67" customWidth="1"/>
    <col min="12" max="12" width="5.85546875" style="67" customWidth="1"/>
    <col min="13" max="14" width="6" style="281" customWidth="1"/>
    <col min="15" max="23" width="6" style="67" customWidth="1"/>
    <col min="24" max="24" width="6.85546875" style="281" customWidth="1"/>
    <col min="25" max="25" width="6.85546875" style="67" customWidth="1"/>
    <col min="26" max="27" width="6.85546875" style="281" customWidth="1"/>
    <col min="28" max="28" width="9.42578125" style="26" customWidth="1"/>
    <col min="29" max="29" width="6.85546875" style="281" customWidth="1"/>
    <col min="30" max="31" width="8" style="281" customWidth="1"/>
    <col min="32" max="42" width="6.7109375" style="281" customWidth="1"/>
    <col min="43" max="43" width="10.85546875" style="281" customWidth="1"/>
    <col min="44" max="44" width="10" style="281" customWidth="1"/>
    <col min="45" max="45" width="9.7109375" style="281" customWidth="1"/>
    <col min="46" max="46" width="10.85546875" style="281" bestFit="1" customWidth="1"/>
    <col min="47" max="16384" width="9.140625" style="281"/>
  </cols>
  <sheetData>
    <row r="1" spans="1:46" s="54" customFormat="1" ht="6.75" customHeight="1" x14ac:dyDescent="0.2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3"/>
      <c r="AA1" s="53"/>
      <c r="AB1" s="371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</row>
    <row r="2" spans="1:46" ht="15.75" customHeight="1" x14ac:dyDescent="0.3">
      <c r="A2" s="9" t="s">
        <v>248</v>
      </c>
      <c r="Z2" s="53"/>
      <c r="AA2" s="53"/>
      <c r="AB2" s="609"/>
      <c r="AC2" s="53"/>
      <c r="AD2" s="53"/>
      <c r="AE2" s="53"/>
      <c r="AF2" s="501"/>
      <c r="AG2" s="501"/>
      <c r="AH2" s="501"/>
      <c r="AI2" s="501"/>
      <c r="AJ2" s="501"/>
      <c r="AK2" s="501"/>
      <c r="AL2" s="501"/>
      <c r="AM2" s="501"/>
      <c r="AN2" s="501"/>
      <c r="AO2" s="67"/>
      <c r="AP2" s="67"/>
      <c r="AQ2" s="67"/>
    </row>
    <row r="3" spans="1:46" ht="9" customHeight="1" x14ac:dyDescent="0.25">
      <c r="F3" s="39"/>
      <c r="Z3" s="53"/>
      <c r="AA3" s="53"/>
      <c r="AB3" s="371"/>
      <c r="AC3" s="53"/>
      <c r="AD3" s="501"/>
      <c r="AE3" s="501"/>
      <c r="AF3" s="501"/>
      <c r="AG3" s="501"/>
      <c r="AH3" s="501"/>
      <c r="AI3" s="501"/>
      <c r="AJ3" s="501"/>
      <c r="AK3" s="501"/>
      <c r="AL3" s="501"/>
      <c r="AM3" s="501"/>
      <c r="AN3" s="501"/>
      <c r="AR3" s="453"/>
      <c r="AS3" s="334"/>
    </row>
    <row r="4" spans="1:46" ht="13.5" customHeight="1" x14ac:dyDescent="0.25">
      <c r="A4" s="503" t="s">
        <v>402</v>
      </c>
      <c r="O4" s="482"/>
      <c r="P4" s="482"/>
      <c r="R4" s="503" t="s">
        <v>403</v>
      </c>
      <c r="S4" s="482"/>
      <c r="T4" s="98"/>
      <c r="U4" s="98"/>
      <c r="V4" s="98"/>
      <c r="W4" s="482"/>
      <c r="Z4" s="53"/>
      <c r="AA4" s="53"/>
      <c r="AB4" s="22"/>
      <c r="AC4" s="119" t="s">
        <v>144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R4" s="53"/>
      <c r="AS4" s="482"/>
    </row>
    <row r="5" spans="1:46" ht="13.5" customHeight="1" x14ac:dyDescent="0.25">
      <c r="N5" s="103"/>
      <c r="O5" s="482"/>
      <c r="P5" s="482"/>
      <c r="Q5" s="482"/>
      <c r="R5" s="482"/>
      <c r="S5" s="482"/>
      <c r="T5" s="482"/>
      <c r="U5" s="482"/>
      <c r="V5" s="482"/>
      <c r="W5" s="482"/>
      <c r="X5" s="110"/>
      <c r="Z5" s="53"/>
      <c r="AA5" s="53"/>
      <c r="AB5" s="281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R5" s="53"/>
      <c r="AS5" s="482"/>
    </row>
    <row r="6" spans="1:46" ht="13.5" customHeight="1" x14ac:dyDescent="0.25">
      <c r="A6" s="228"/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453"/>
      <c r="N6" s="228"/>
      <c r="O6" s="453"/>
      <c r="P6" s="453"/>
      <c r="Q6" s="453"/>
      <c r="R6" s="453"/>
      <c r="S6" s="453"/>
      <c r="T6" s="453"/>
      <c r="U6" s="453"/>
      <c r="V6" s="453"/>
      <c r="W6" s="453"/>
      <c r="Z6" s="53"/>
      <c r="AA6" s="53"/>
      <c r="AB6" s="242" t="s">
        <v>146</v>
      </c>
      <c r="AC6" s="198" t="s">
        <v>17</v>
      </c>
      <c r="AD6" s="4" t="s">
        <v>5</v>
      </c>
      <c r="AE6" s="5" t="s">
        <v>6</v>
      </c>
      <c r="AF6" s="5" t="s">
        <v>1</v>
      </c>
      <c r="AG6" s="5" t="s">
        <v>7</v>
      </c>
      <c r="AH6" s="5" t="s">
        <v>8</v>
      </c>
      <c r="AI6" s="5" t="s">
        <v>9</v>
      </c>
      <c r="AJ6" s="6" t="s">
        <v>2</v>
      </c>
      <c r="AK6" s="255"/>
      <c r="AL6" s="235" t="s">
        <v>41</v>
      </c>
      <c r="AM6" s="236" t="s">
        <v>142</v>
      </c>
      <c r="AR6" s="53"/>
      <c r="AS6" s="482"/>
    </row>
    <row r="7" spans="1:46" ht="13.5" customHeight="1" x14ac:dyDescent="0.25">
      <c r="A7" s="45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02"/>
      <c r="N7" s="453"/>
      <c r="O7" s="504"/>
      <c r="P7" s="504"/>
      <c r="Q7" s="504"/>
      <c r="R7" s="504"/>
      <c r="S7" s="504"/>
      <c r="T7" s="505"/>
      <c r="U7" s="505"/>
      <c r="V7" s="505"/>
      <c r="W7" s="504"/>
      <c r="X7" s="102"/>
      <c r="Y7" s="95"/>
      <c r="Z7" s="53"/>
      <c r="AA7" s="53"/>
      <c r="AB7" s="281"/>
      <c r="AC7" s="73" t="s">
        <v>38</v>
      </c>
      <c r="AD7" s="275">
        <v>64</v>
      </c>
      <c r="AE7" s="275">
        <v>73</v>
      </c>
      <c r="AF7" s="275">
        <v>75</v>
      </c>
      <c r="AG7" s="275">
        <v>62</v>
      </c>
      <c r="AH7" s="275">
        <v>70</v>
      </c>
      <c r="AI7" s="275">
        <v>108</v>
      </c>
      <c r="AJ7" s="275">
        <v>82</v>
      </c>
      <c r="AK7" s="275"/>
      <c r="AL7" s="237">
        <v>4</v>
      </c>
      <c r="AM7" s="275">
        <f>SUM(AD7:AL7)</f>
        <v>538</v>
      </c>
      <c r="AR7" s="53"/>
      <c r="AS7" s="482"/>
    </row>
    <row r="8" spans="1:46" ht="13.5" customHeight="1" x14ac:dyDescent="0.25">
      <c r="A8" s="453"/>
      <c r="B8" s="117"/>
      <c r="C8" s="117"/>
      <c r="D8" s="176"/>
      <c r="E8" s="117"/>
      <c r="F8" s="117"/>
      <c r="G8" s="117"/>
      <c r="H8" s="117"/>
      <c r="I8" s="117"/>
      <c r="J8" s="117"/>
      <c r="K8" s="117"/>
      <c r="L8" s="117"/>
      <c r="M8" s="102"/>
      <c r="N8" s="453"/>
      <c r="O8" s="504"/>
      <c r="P8" s="504"/>
      <c r="Q8" s="504"/>
      <c r="R8" s="504"/>
      <c r="S8" s="504"/>
      <c r="T8" s="504"/>
      <c r="U8" s="504"/>
      <c r="V8" s="504"/>
      <c r="W8" s="504"/>
      <c r="X8" s="102"/>
      <c r="Y8" s="95"/>
      <c r="Z8" s="53"/>
      <c r="AA8" s="53"/>
      <c r="AB8" s="281"/>
      <c r="AC8" s="483" t="s">
        <v>102</v>
      </c>
      <c r="AD8" s="194">
        <v>55</v>
      </c>
      <c r="AE8" s="194">
        <v>39</v>
      </c>
      <c r="AF8" s="194">
        <v>42</v>
      </c>
      <c r="AG8" s="194">
        <v>45</v>
      </c>
      <c r="AH8" s="194">
        <v>50</v>
      </c>
      <c r="AI8" s="194">
        <v>49</v>
      </c>
      <c r="AJ8" s="194">
        <v>57</v>
      </c>
      <c r="AK8" s="194"/>
      <c r="AL8" s="237">
        <v>1</v>
      </c>
      <c r="AM8" s="275">
        <f>SUM(AD8:AL8)</f>
        <v>338</v>
      </c>
      <c r="AS8" s="19"/>
    </row>
    <row r="9" spans="1:46" ht="13.5" customHeight="1" x14ac:dyDescent="0.25">
      <c r="A9" s="453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02"/>
      <c r="N9" s="453"/>
      <c r="O9" s="504"/>
      <c r="P9" s="504"/>
      <c r="Q9" s="504"/>
      <c r="R9" s="504"/>
      <c r="S9" s="505"/>
      <c r="T9" s="505"/>
      <c r="U9" s="505"/>
      <c r="V9" s="505"/>
      <c r="W9" s="504"/>
      <c r="X9" s="102"/>
      <c r="Y9" s="95"/>
      <c r="Z9" s="53"/>
      <c r="AA9" s="53"/>
      <c r="AB9" s="281"/>
      <c r="AC9" s="483" t="s">
        <v>101</v>
      </c>
      <c r="AD9" s="194">
        <v>18</v>
      </c>
      <c r="AE9" s="194">
        <v>19</v>
      </c>
      <c r="AF9" s="194">
        <v>22</v>
      </c>
      <c r="AG9" s="194">
        <v>10</v>
      </c>
      <c r="AH9" s="194">
        <v>24</v>
      </c>
      <c r="AI9" s="194">
        <v>45</v>
      </c>
      <c r="AJ9" s="194">
        <v>51</v>
      </c>
      <c r="AK9" s="194"/>
      <c r="AL9" s="237">
        <v>0</v>
      </c>
      <c r="AM9" s="275">
        <f>SUM(AD9:AL9)</f>
        <v>189</v>
      </c>
    </row>
    <row r="10" spans="1:46" ht="13.5" customHeight="1" x14ac:dyDescent="0.25">
      <c r="A10" s="453"/>
      <c r="B10" s="117"/>
      <c r="C10" s="117"/>
      <c r="D10" s="117"/>
      <c r="E10" s="176"/>
      <c r="F10" s="117"/>
      <c r="G10" s="117"/>
      <c r="H10" s="117"/>
      <c r="I10" s="117"/>
      <c r="J10" s="117"/>
      <c r="K10" s="117"/>
      <c r="L10" s="117"/>
      <c r="M10" s="102"/>
      <c r="N10" s="453"/>
      <c r="O10" s="504"/>
      <c r="P10" s="504"/>
      <c r="Q10" s="505"/>
      <c r="R10" s="504"/>
      <c r="S10" s="505"/>
      <c r="T10" s="505"/>
      <c r="U10" s="505"/>
      <c r="V10" s="505"/>
      <c r="W10" s="504"/>
      <c r="X10" s="102"/>
      <c r="Y10" s="95"/>
      <c r="Z10" s="53"/>
      <c r="AA10" s="53"/>
      <c r="AB10" s="281"/>
      <c r="AC10" s="275" t="s">
        <v>16</v>
      </c>
      <c r="AD10" s="128">
        <v>11</v>
      </c>
      <c r="AE10" s="128">
        <v>11</v>
      </c>
      <c r="AF10" s="128">
        <v>9</v>
      </c>
      <c r="AG10" s="128">
        <v>14</v>
      </c>
      <c r="AH10" s="128">
        <v>18</v>
      </c>
      <c r="AI10" s="128">
        <v>23</v>
      </c>
      <c r="AJ10" s="128">
        <v>39</v>
      </c>
      <c r="AK10" s="275"/>
      <c r="AL10" s="237">
        <v>5</v>
      </c>
      <c r="AM10" s="275">
        <f>SUM(AD10:AL10)</f>
        <v>130</v>
      </c>
      <c r="AQ10" s="151"/>
    </row>
    <row r="11" spans="1:46" ht="13.5" customHeight="1" x14ac:dyDescent="0.25">
      <c r="A11" s="53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N11" s="397"/>
      <c r="O11" s="98"/>
      <c r="P11" s="98"/>
      <c r="Q11" s="98"/>
      <c r="R11" s="98"/>
      <c r="S11" s="98"/>
      <c r="T11" s="98"/>
      <c r="U11" s="98"/>
      <c r="V11" s="98"/>
      <c r="W11" s="98"/>
      <c r="X11" s="102"/>
      <c r="Y11" s="95"/>
      <c r="Z11" s="337"/>
      <c r="AA11" s="53"/>
      <c r="AB11" s="281"/>
      <c r="AC11" s="26"/>
      <c r="AK11" s="11" t="s">
        <v>3</v>
      </c>
      <c r="AL11" s="483">
        <f>SUM(AL7:AL10)</f>
        <v>10</v>
      </c>
      <c r="AM11" s="483">
        <f>SUM(AM7:AM10)</f>
        <v>1195</v>
      </c>
      <c r="AQ11" s="151"/>
    </row>
    <row r="12" spans="1:46" ht="13.5" customHeight="1" x14ac:dyDescent="0.25">
      <c r="A12" s="453"/>
      <c r="B12" s="177"/>
      <c r="C12" s="178"/>
      <c r="D12" s="177"/>
      <c r="E12" s="178"/>
      <c r="F12" s="177"/>
      <c r="G12" s="482"/>
      <c r="H12" s="179"/>
      <c r="I12" s="179"/>
      <c r="J12" s="179"/>
      <c r="K12" s="179"/>
      <c r="L12" s="179"/>
      <c r="N12" s="231"/>
      <c r="O12" s="177"/>
      <c r="P12" s="177"/>
      <c r="Q12" s="177"/>
      <c r="R12" s="177"/>
      <c r="S12" s="177"/>
      <c r="T12" s="201"/>
      <c r="U12" s="201"/>
      <c r="V12" s="201"/>
      <c r="W12" s="179"/>
      <c r="X12" s="102"/>
      <c r="Y12" s="95"/>
      <c r="Z12" s="53"/>
      <c r="AA12" s="53"/>
      <c r="AB12" s="371"/>
      <c r="AC12" s="501"/>
      <c r="AD12" s="501"/>
      <c r="AE12" s="501"/>
      <c r="AF12" s="501"/>
      <c r="AG12" s="501"/>
      <c r="AH12" s="501"/>
      <c r="AI12" s="501"/>
      <c r="AJ12" s="501"/>
      <c r="AK12" s="501"/>
      <c r="AL12" s="337"/>
      <c r="AM12" s="337"/>
      <c r="AN12" s="53"/>
    </row>
    <row r="13" spans="1:46" ht="13.5" customHeight="1" x14ac:dyDescent="0.25">
      <c r="A13" s="108"/>
      <c r="E13" s="41"/>
      <c r="N13" s="103"/>
      <c r="O13" s="482"/>
      <c r="P13" s="482"/>
      <c r="Q13" s="482"/>
      <c r="R13" s="482"/>
      <c r="S13" s="482"/>
      <c r="T13" s="482"/>
      <c r="U13" s="482"/>
      <c r="V13" s="482"/>
      <c r="W13" s="482"/>
      <c r="X13" s="102"/>
      <c r="Y13" s="95"/>
      <c r="Z13" s="53"/>
      <c r="AA13" s="53"/>
      <c r="AB13" s="281"/>
      <c r="AJ13" s="501"/>
      <c r="AK13" s="501"/>
      <c r="AL13" s="501"/>
      <c r="AM13" s="501"/>
      <c r="AN13" s="501"/>
      <c r="AO13" s="67"/>
    </row>
    <row r="14" spans="1:46" ht="13.5" customHeight="1" x14ac:dyDescent="0.25">
      <c r="N14" s="228"/>
      <c r="O14" s="453"/>
      <c r="P14" s="453"/>
      <c r="Q14" s="453"/>
      <c r="R14" s="453"/>
      <c r="S14" s="453"/>
      <c r="T14" s="453"/>
      <c r="U14" s="453"/>
      <c r="V14" s="453"/>
      <c r="W14" s="453"/>
      <c r="X14" s="102"/>
      <c r="Y14" s="95"/>
      <c r="Z14" s="53"/>
      <c r="AA14" s="53"/>
      <c r="AB14" s="242" t="s">
        <v>154</v>
      </c>
      <c r="AC14" s="10"/>
      <c r="AD14" s="613" t="s">
        <v>5</v>
      </c>
      <c r="AE14" s="613" t="s">
        <v>6</v>
      </c>
      <c r="AF14" s="614" t="s">
        <v>1</v>
      </c>
      <c r="AG14" s="614" t="s">
        <v>7</v>
      </c>
      <c r="AH14" s="614" t="s">
        <v>8</v>
      </c>
      <c r="AI14" s="614" t="s">
        <v>9</v>
      </c>
      <c r="AJ14" s="614" t="s">
        <v>2</v>
      </c>
      <c r="AK14" s="501"/>
      <c r="AN14" s="26" t="s">
        <v>148</v>
      </c>
      <c r="AO14" s="67">
        <v>2014</v>
      </c>
      <c r="AP14" s="30"/>
      <c r="AQ14" s="30"/>
      <c r="AR14" s="30"/>
      <c r="AS14" s="30"/>
      <c r="AT14" s="30"/>
    </row>
    <row r="15" spans="1:46" ht="13.5" customHeight="1" x14ac:dyDescent="0.25">
      <c r="N15" s="453"/>
      <c r="O15" s="504"/>
      <c r="P15" s="504"/>
      <c r="Q15" s="504"/>
      <c r="R15" s="504"/>
      <c r="S15" s="504"/>
      <c r="T15" s="504"/>
      <c r="U15" s="504"/>
      <c r="V15" s="504"/>
      <c r="W15" s="504"/>
      <c r="X15" s="102"/>
      <c r="Y15" s="95"/>
      <c r="Z15" s="53"/>
      <c r="AA15" s="53"/>
      <c r="AB15" s="360"/>
      <c r="AC15" s="360" t="s">
        <v>38</v>
      </c>
      <c r="AD15" s="615">
        <f t="shared" ref="AD15" si="0">AD7/$AO$15</f>
        <v>1.2307692307692308</v>
      </c>
      <c r="AE15" s="615">
        <f>AE7/$AO$16</f>
        <v>1.4038461538461537</v>
      </c>
      <c r="AF15" s="615">
        <f>AF7/$AO$17</f>
        <v>1.4150943396226414</v>
      </c>
      <c r="AG15" s="615">
        <f>AG7/$AO$18</f>
        <v>1.1923076923076923</v>
      </c>
      <c r="AH15" s="615">
        <f>AH7/$AO$19</f>
        <v>1.3461538461538463</v>
      </c>
      <c r="AI15" s="615">
        <f>AI7/$AO$20</f>
        <v>2.0769230769230771</v>
      </c>
      <c r="AJ15" s="615">
        <f>AJ7/$AO$21</f>
        <v>1.5769230769230769</v>
      </c>
      <c r="AK15" s="228"/>
      <c r="AL15" s="3"/>
      <c r="AN15" s="281" t="s">
        <v>5</v>
      </c>
      <c r="AO15" s="469">
        <v>52</v>
      </c>
      <c r="AQ15" s="228"/>
      <c r="AR15" s="228"/>
      <c r="AS15" s="228"/>
      <c r="AT15" s="30"/>
    </row>
    <row r="16" spans="1:46" ht="13.5" customHeight="1" x14ac:dyDescent="0.25">
      <c r="N16" s="453"/>
      <c r="O16" s="504"/>
      <c r="P16" s="504"/>
      <c r="Q16" s="504"/>
      <c r="R16" s="504"/>
      <c r="S16" s="504"/>
      <c r="T16" s="504"/>
      <c r="U16" s="504"/>
      <c r="V16" s="504"/>
      <c r="W16" s="504"/>
      <c r="X16" s="102"/>
      <c r="Y16" s="95"/>
      <c r="Z16" s="53"/>
      <c r="AA16" s="53"/>
      <c r="AB16" s="360"/>
      <c r="AC16" s="360" t="s">
        <v>102</v>
      </c>
      <c r="AD16" s="615">
        <f t="shared" ref="AD16" si="1">AD8/$AO$15</f>
        <v>1.0576923076923077</v>
      </c>
      <c r="AE16" s="615">
        <f t="shared" ref="AE16:AE18" si="2">AE8/$AO$16</f>
        <v>0.75</v>
      </c>
      <c r="AF16" s="615">
        <f t="shared" ref="AF16:AF18" si="3">AF8/$AO$17</f>
        <v>0.79245283018867929</v>
      </c>
      <c r="AG16" s="615">
        <f t="shared" ref="AG16:AG18" si="4">AG8/$AO$18</f>
        <v>0.86538461538461542</v>
      </c>
      <c r="AH16" s="615">
        <f t="shared" ref="AH16:AH18" si="5">AH8/$AO$19</f>
        <v>0.96153846153846156</v>
      </c>
      <c r="AI16" s="615">
        <f t="shared" ref="AI16:AI18" si="6">AI8/$AO$20</f>
        <v>0.94230769230769229</v>
      </c>
      <c r="AJ16" s="615">
        <f t="shared" ref="AJ16:AJ18" si="7">AJ8/$AO$21</f>
        <v>1.0961538461538463</v>
      </c>
      <c r="AK16" s="98"/>
      <c r="AL16" s="3"/>
      <c r="AN16" s="281" t="s">
        <v>6</v>
      </c>
      <c r="AO16" s="338">
        <v>52</v>
      </c>
      <c r="AQ16" s="199"/>
      <c r="AR16" s="12"/>
      <c r="AS16" s="199"/>
      <c r="AT16" s="30"/>
    </row>
    <row r="17" spans="1:46" ht="13.5" customHeight="1" x14ac:dyDescent="0.25">
      <c r="A17" s="210"/>
      <c r="M17" s="102"/>
      <c r="N17" s="453"/>
      <c r="O17" s="504"/>
      <c r="P17" s="504"/>
      <c r="Q17" s="504"/>
      <c r="R17" s="504"/>
      <c r="S17" s="504"/>
      <c r="T17" s="504"/>
      <c r="U17" s="504"/>
      <c r="V17" s="504"/>
      <c r="W17" s="504"/>
      <c r="X17" s="102"/>
      <c r="Y17" s="95"/>
      <c r="Z17" s="53"/>
      <c r="AA17" s="53"/>
      <c r="AB17" s="360"/>
      <c r="AC17" s="360" t="s">
        <v>101</v>
      </c>
      <c r="AD17" s="615">
        <f t="shared" ref="AD17" si="8">AD9/$AO$15</f>
        <v>0.34615384615384615</v>
      </c>
      <c r="AE17" s="615">
        <f t="shared" si="2"/>
        <v>0.36538461538461536</v>
      </c>
      <c r="AF17" s="615">
        <f t="shared" si="3"/>
        <v>0.41509433962264153</v>
      </c>
      <c r="AG17" s="615">
        <f t="shared" si="4"/>
        <v>0.19230769230769232</v>
      </c>
      <c r="AH17" s="615">
        <f t="shared" si="5"/>
        <v>0.46153846153846156</v>
      </c>
      <c r="AI17" s="615">
        <f t="shared" si="6"/>
        <v>0.86538461538461542</v>
      </c>
      <c r="AJ17" s="615">
        <f t="shared" si="7"/>
        <v>0.98076923076923073</v>
      </c>
      <c r="AK17" s="98"/>
      <c r="AL17" s="3"/>
      <c r="AN17" s="281" t="s">
        <v>1</v>
      </c>
      <c r="AO17" s="338">
        <v>53</v>
      </c>
      <c r="AQ17" s="118"/>
      <c r="AR17" s="30"/>
      <c r="AS17" s="12"/>
      <c r="AT17" s="12"/>
    </row>
    <row r="18" spans="1:46" ht="13.5" customHeight="1" x14ac:dyDescent="0.25">
      <c r="M18" s="102"/>
      <c r="N18" s="453"/>
      <c r="O18" s="504"/>
      <c r="P18" s="504"/>
      <c r="Q18" s="504"/>
      <c r="R18" s="504"/>
      <c r="S18" s="504"/>
      <c r="T18" s="504"/>
      <c r="U18" s="504"/>
      <c r="V18" s="504"/>
      <c r="W18" s="504"/>
      <c r="X18" s="102"/>
      <c r="Y18" s="95"/>
      <c r="Z18" s="53"/>
      <c r="AA18" s="53"/>
      <c r="AB18" s="281"/>
      <c r="AC18" s="275" t="s">
        <v>16</v>
      </c>
      <c r="AD18" s="615">
        <f t="shared" ref="AD18" si="9">AD10/$AO$15</f>
        <v>0.21153846153846154</v>
      </c>
      <c r="AE18" s="615">
        <f t="shared" si="2"/>
        <v>0.21153846153846154</v>
      </c>
      <c r="AF18" s="615">
        <f t="shared" si="3"/>
        <v>0.16981132075471697</v>
      </c>
      <c r="AG18" s="615">
        <f t="shared" si="4"/>
        <v>0.26923076923076922</v>
      </c>
      <c r="AH18" s="615">
        <f t="shared" si="5"/>
        <v>0.34615384615384615</v>
      </c>
      <c r="AI18" s="615">
        <f t="shared" si="6"/>
        <v>0.44230769230769229</v>
      </c>
      <c r="AJ18" s="615">
        <f t="shared" si="7"/>
        <v>0.75</v>
      </c>
      <c r="AK18" s="98"/>
      <c r="AL18" s="3"/>
      <c r="AN18" s="281" t="s">
        <v>7</v>
      </c>
      <c r="AO18" s="338">
        <v>52</v>
      </c>
      <c r="AQ18" s="200"/>
      <c r="AR18" s="30"/>
      <c r="AS18" s="30"/>
      <c r="AT18" s="30"/>
    </row>
    <row r="19" spans="1:46" ht="13.5" customHeight="1" x14ac:dyDescent="0.25">
      <c r="M19" s="102"/>
      <c r="N19" s="397"/>
      <c r="O19" s="482"/>
      <c r="P19" s="482"/>
      <c r="Q19" s="482"/>
      <c r="R19" s="482"/>
      <c r="S19" s="482"/>
      <c r="T19" s="482"/>
      <c r="U19" s="482"/>
      <c r="V19" s="482"/>
      <c r="W19" s="482"/>
      <c r="X19" s="102"/>
      <c r="Y19" s="95"/>
      <c r="Z19" s="53"/>
      <c r="AA19" s="53"/>
      <c r="AB19" s="228"/>
      <c r="AC19" s="259"/>
      <c r="AD19" s="259" t="s">
        <v>5</v>
      </c>
      <c r="AE19" s="259" t="s">
        <v>6</v>
      </c>
      <c r="AF19" s="259" t="s">
        <v>1</v>
      </c>
      <c r="AG19" s="259" t="s">
        <v>7</v>
      </c>
      <c r="AH19" s="259" t="s">
        <v>8</v>
      </c>
      <c r="AI19" s="259" t="s">
        <v>9</v>
      </c>
      <c r="AJ19" s="117" t="s">
        <v>2</v>
      </c>
      <c r="AK19" s="98"/>
      <c r="AL19" s="3"/>
      <c r="AN19" s="281" t="s">
        <v>8</v>
      </c>
      <c r="AO19" s="338">
        <v>52</v>
      </c>
      <c r="AQ19" s="30"/>
      <c r="AR19" s="30"/>
      <c r="AS19" s="30"/>
      <c r="AT19" s="30"/>
    </row>
    <row r="20" spans="1:46" ht="13.5" customHeight="1" x14ac:dyDescent="0.25">
      <c r="M20" s="102"/>
      <c r="N20" s="231"/>
      <c r="O20" s="103"/>
      <c r="P20" s="482"/>
      <c r="Q20" s="482"/>
      <c r="R20" s="177"/>
      <c r="S20" s="482"/>
      <c r="T20" s="482"/>
      <c r="U20" s="482"/>
      <c r="V20" s="482"/>
      <c r="W20" s="482"/>
      <c r="X20" s="102"/>
      <c r="Y20" s="95"/>
      <c r="Z20" s="53"/>
      <c r="AA20" s="53"/>
      <c r="AB20" s="371"/>
      <c r="AC20" s="501" t="s">
        <v>401</v>
      </c>
      <c r="AD20" s="649">
        <f>SUM(AD15:AD18)</f>
        <v>2.8461538461538463</v>
      </c>
      <c r="AE20" s="649">
        <f t="shared" ref="AE20:AJ20" si="10">SUM(AE15:AE18)</f>
        <v>2.7307692307692308</v>
      </c>
      <c r="AF20" s="649">
        <f t="shared" si="10"/>
        <v>2.7924528301886791</v>
      </c>
      <c r="AG20" s="649">
        <f t="shared" si="10"/>
        <v>2.5192307692307692</v>
      </c>
      <c r="AH20" s="649">
        <f t="shared" si="10"/>
        <v>3.1153846153846159</v>
      </c>
      <c r="AI20" s="649">
        <f t="shared" si="10"/>
        <v>4.3269230769230766</v>
      </c>
      <c r="AJ20" s="649">
        <f t="shared" si="10"/>
        <v>4.4038461538461542</v>
      </c>
      <c r="AK20" s="501"/>
      <c r="AL20" s="3"/>
      <c r="AN20" s="281" t="s">
        <v>9</v>
      </c>
      <c r="AO20" s="338">
        <v>52</v>
      </c>
    </row>
    <row r="21" spans="1:46" ht="13.5" customHeight="1" x14ac:dyDescent="0.25">
      <c r="A21" s="503" t="s">
        <v>712</v>
      </c>
      <c r="B21" s="453"/>
      <c r="C21" s="453"/>
      <c r="D21" s="453"/>
      <c r="E21" s="453"/>
      <c r="F21" s="453"/>
      <c r="G21" s="453"/>
      <c r="H21" s="453"/>
      <c r="I21" s="453"/>
      <c r="J21" s="453"/>
      <c r="K21" s="453"/>
      <c r="L21" s="453"/>
      <c r="N21" s="108"/>
      <c r="O21" s="482"/>
      <c r="P21" s="482"/>
      <c r="Q21" s="482"/>
      <c r="R21" s="482"/>
      <c r="S21" s="482"/>
      <c r="T21" s="482"/>
      <c r="U21" s="482"/>
      <c r="V21" s="482"/>
      <c r="W21" s="482"/>
      <c r="X21" s="102"/>
      <c r="Y21" s="95"/>
      <c r="Z21" s="53"/>
      <c r="AA21" s="53"/>
      <c r="AB21" s="371"/>
      <c r="AC21" s="53"/>
      <c r="AD21" s="53"/>
      <c r="AE21" s="53"/>
      <c r="AF21" s="53"/>
      <c r="AG21" s="53"/>
      <c r="AH21" s="53"/>
      <c r="AI21" s="53"/>
      <c r="AJ21" s="53"/>
      <c r="AK21" s="53"/>
      <c r="AL21" s="3"/>
      <c r="AN21" s="281" t="s">
        <v>2</v>
      </c>
      <c r="AO21" s="470">
        <v>52</v>
      </c>
    </row>
    <row r="22" spans="1:46" s="22" customFormat="1" ht="13.5" customHeight="1" x14ac:dyDescent="0.25"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N22" s="228"/>
      <c r="O22" s="453"/>
      <c r="P22" s="453"/>
      <c r="Q22" s="453"/>
      <c r="R22" s="453"/>
      <c r="S22" s="453"/>
      <c r="T22" s="453"/>
      <c r="U22" s="453"/>
      <c r="V22" s="453"/>
      <c r="W22" s="453"/>
      <c r="X22" s="102"/>
      <c r="Y22" s="95"/>
      <c r="Z22" s="612"/>
      <c r="AA22" s="612"/>
      <c r="AB22" s="334"/>
      <c r="AC22" s="501"/>
      <c r="AD22" s="501"/>
      <c r="AE22" s="501"/>
      <c r="AF22" s="501"/>
      <c r="AG22" s="501"/>
      <c r="AH22" s="501"/>
      <c r="AI22" s="501"/>
      <c r="AJ22" s="501"/>
      <c r="AK22" s="501"/>
      <c r="AL22" s="3"/>
      <c r="AN22" s="26" t="s">
        <v>3</v>
      </c>
      <c r="AO22" s="110">
        <f>SUM(AO15:AO21)</f>
        <v>365</v>
      </c>
    </row>
    <row r="23" spans="1:46" ht="13.5" customHeight="1" x14ac:dyDescent="0.25">
      <c r="A23" s="453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N23" s="453"/>
      <c r="O23" s="504"/>
      <c r="P23" s="504"/>
      <c r="Q23" s="504"/>
      <c r="R23" s="504"/>
      <c r="S23" s="504"/>
      <c r="T23" s="505"/>
      <c r="U23" s="505"/>
      <c r="V23" s="505"/>
      <c r="W23" s="505"/>
      <c r="X23" s="102"/>
      <c r="Y23" s="95"/>
      <c r="Z23" s="53"/>
      <c r="AA23" s="53"/>
      <c r="AB23" s="53"/>
      <c r="AC23" s="501"/>
      <c r="AD23" s="501"/>
      <c r="AE23" s="501"/>
      <c r="AF23" s="501"/>
      <c r="AG23" s="501"/>
      <c r="AH23" s="501"/>
      <c r="AI23" s="501"/>
      <c r="AJ23" s="501"/>
      <c r="AK23" s="501"/>
      <c r="AL23" s="501"/>
      <c r="AM23" s="501"/>
      <c r="AN23" s="501"/>
    </row>
    <row r="24" spans="1:46" ht="13.5" customHeight="1" x14ac:dyDescent="0.25">
      <c r="A24" s="453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N24" s="453"/>
      <c r="O24" s="504"/>
      <c r="P24" s="504"/>
      <c r="Q24" s="504"/>
      <c r="R24" s="504"/>
      <c r="S24" s="504"/>
      <c r="T24" s="504"/>
      <c r="U24" s="504"/>
      <c r="V24" s="504"/>
      <c r="W24" s="504"/>
      <c r="X24" s="102"/>
      <c r="Y24" s="95"/>
      <c r="Z24" s="67"/>
      <c r="AB24" s="281"/>
      <c r="AC24" s="7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6" ht="13.5" customHeight="1" x14ac:dyDescent="0.25">
      <c r="A25" s="453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N25" s="453"/>
      <c r="O25" s="504"/>
      <c r="P25" s="504"/>
      <c r="Q25" s="504"/>
      <c r="R25" s="504"/>
      <c r="S25" s="504"/>
      <c r="T25" s="504"/>
      <c r="U25" s="504"/>
      <c r="V25" s="504"/>
      <c r="W25" s="504"/>
      <c r="X25" s="102"/>
      <c r="Y25" s="95"/>
      <c r="Z25" s="67"/>
      <c r="AB25" s="605"/>
      <c r="AC25" s="606"/>
      <c r="AD25" s="607"/>
      <c r="AE25" s="607"/>
      <c r="AF25" s="607"/>
      <c r="AG25" s="607"/>
      <c r="AH25" s="607"/>
      <c r="AI25" s="607"/>
      <c r="AJ25" s="607"/>
      <c r="AK25" s="607"/>
      <c r="AL25" s="607"/>
      <c r="AM25" s="607"/>
      <c r="AN25" s="607"/>
      <c r="AO25" s="607"/>
      <c r="AP25" s="607"/>
      <c r="AQ25" s="608"/>
    </row>
    <row r="26" spans="1:46" ht="13.5" customHeight="1" x14ac:dyDescent="0.25">
      <c r="N26" s="453"/>
      <c r="O26" s="504"/>
      <c r="P26" s="504"/>
      <c r="Q26" s="504"/>
      <c r="R26" s="504"/>
      <c r="S26" s="504"/>
      <c r="T26" s="504"/>
      <c r="U26" s="504"/>
      <c r="V26" s="504"/>
      <c r="W26" s="504"/>
      <c r="X26" s="102"/>
      <c r="Y26" s="95"/>
      <c r="Z26" s="67"/>
      <c r="AB26" s="629"/>
      <c r="AC26" s="145" t="s">
        <v>145</v>
      </c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145"/>
      <c r="AQ26" s="616"/>
    </row>
    <row r="27" spans="1:46" ht="13.5" customHeight="1" x14ac:dyDescent="0.25">
      <c r="A27" s="68"/>
      <c r="B27" s="177"/>
      <c r="C27" s="178"/>
      <c r="D27" s="177"/>
      <c r="E27" s="178"/>
      <c r="F27" s="177"/>
      <c r="G27" s="178"/>
      <c r="H27" s="179"/>
      <c r="I27" s="179"/>
      <c r="J27" s="179"/>
      <c r="K27" s="179"/>
      <c r="L27" s="179"/>
      <c r="N27" s="453"/>
      <c r="O27" s="117"/>
      <c r="P27" s="117"/>
      <c r="Q27" s="117"/>
      <c r="R27" s="117"/>
      <c r="S27" s="117"/>
      <c r="T27" s="117"/>
      <c r="U27" s="117"/>
      <c r="V27" s="117"/>
      <c r="W27" s="117"/>
      <c r="X27" s="102"/>
      <c r="Z27" s="67"/>
      <c r="AB27" s="617"/>
      <c r="AC27" s="216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616"/>
    </row>
    <row r="28" spans="1:46" ht="13.5" customHeight="1" x14ac:dyDescent="0.25">
      <c r="A28" s="210"/>
      <c r="N28" s="506"/>
      <c r="O28" s="256"/>
      <c r="P28" s="257"/>
      <c r="Q28" s="256"/>
      <c r="R28" s="257"/>
      <c r="S28" s="256"/>
      <c r="T28" s="212"/>
      <c r="U28" s="212"/>
      <c r="V28" s="212"/>
      <c r="W28" s="258"/>
      <c r="X28" s="102"/>
      <c r="Y28" s="95"/>
      <c r="Z28" s="67" t="s">
        <v>153</v>
      </c>
      <c r="AA28" s="102"/>
      <c r="AB28" s="630" t="s">
        <v>146</v>
      </c>
      <c r="AC28" s="618" t="s">
        <v>17</v>
      </c>
      <c r="AD28" s="618" t="s">
        <v>108</v>
      </c>
      <c r="AE28" s="618" t="s">
        <v>30</v>
      </c>
      <c r="AF28" s="618" t="s">
        <v>31</v>
      </c>
      <c r="AG28" s="618" t="s">
        <v>32</v>
      </c>
      <c r="AH28" s="618" t="s">
        <v>55</v>
      </c>
      <c r="AI28" s="618" t="s">
        <v>33</v>
      </c>
      <c r="AJ28" s="618" t="s">
        <v>34</v>
      </c>
      <c r="AK28" s="618" t="s">
        <v>35</v>
      </c>
      <c r="AL28" s="618" t="s">
        <v>36</v>
      </c>
      <c r="AM28" s="618" t="s">
        <v>37</v>
      </c>
      <c r="AN28" s="618" t="s">
        <v>28</v>
      </c>
      <c r="AO28" s="618" t="s">
        <v>29</v>
      </c>
      <c r="AP28" s="619"/>
      <c r="AQ28" s="620" t="s">
        <v>142</v>
      </c>
    </row>
    <row r="29" spans="1:46" ht="13.5" customHeight="1" x14ac:dyDescent="0.25">
      <c r="N29" s="103"/>
      <c r="O29" s="482"/>
      <c r="P29" s="482"/>
      <c r="Q29" s="482"/>
      <c r="R29" s="482"/>
      <c r="S29" s="482"/>
      <c r="T29" s="482"/>
      <c r="U29" s="482"/>
      <c r="V29" s="482"/>
      <c r="W29" s="482"/>
      <c r="Z29" s="151" t="s">
        <v>154</v>
      </c>
      <c r="AB29" s="617"/>
      <c r="AC29" s="216" t="s">
        <v>38</v>
      </c>
      <c r="AD29" s="621">
        <v>40</v>
      </c>
      <c r="AE29" s="621">
        <v>48</v>
      </c>
      <c r="AF29" s="621">
        <v>44</v>
      </c>
      <c r="AG29" s="621">
        <v>43</v>
      </c>
      <c r="AH29" s="621">
        <v>56</v>
      </c>
      <c r="AI29" s="621">
        <v>39</v>
      </c>
      <c r="AJ29" s="621">
        <v>45</v>
      </c>
      <c r="AK29" s="621">
        <v>52</v>
      </c>
      <c r="AL29" s="621">
        <v>44</v>
      </c>
      <c r="AM29" s="621">
        <v>41</v>
      </c>
      <c r="AN29" s="621">
        <v>40</v>
      </c>
      <c r="AO29" s="621">
        <v>46</v>
      </c>
      <c r="AP29" s="202"/>
      <c r="AQ29" s="622">
        <f>SUM(AD29:AO29)</f>
        <v>538</v>
      </c>
    </row>
    <row r="30" spans="1:46" ht="13.5" customHeight="1" x14ac:dyDescent="0.25">
      <c r="N30" s="228"/>
      <c r="O30" s="453"/>
      <c r="P30" s="453"/>
      <c r="Q30" s="453"/>
      <c r="R30" s="453"/>
      <c r="S30" s="453"/>
      <c r="T30" s="453"/>
      <c r="U30" s="453"/>
      <c r="V30" s="453"/>
      <c r="W30" s="453"/>
      <c r="Y30" s="275"/>
      <c r="Z30" s="67"/>
      <c r="AB30" s="617"/>
      <c r="AC30" s="72" t="s">
        <v>102</v>
      </c>
      <c r="AD30" s="621">
        <v>27</v>
      </c>
      <c r="AE30" s="621">
        <v>23</v>
      </c>
      <c r="AF30" s="621">
        <v>32</v>
      </c>
      <c r="AG30" s="621">
        <v>25</v>
      </c>
      <c r="AH30" s="621">
        <v>30</v>
      </c>
      <c r="AI30" s="621">
        <v>33</v>
      </c>
      <c r="AJ30" s="621">
        <v>30</v>
      </c>
      <c r="AK30" s="621">
        <v>33</v>
      </c>
      <c r="AL30" s="621">
        <v>23</v>
      </c>
      <c r="AM30" s="621">
        <v>30</v>
      </c>
      <c r="AN30" s="621">
        <v>32</v>
      </c>
      <c r="AO30" s="621">
        <v>20</v>
      </c>
      <c r="AP30" s="202"/>
      <c r="AQ30" s="622">
        <f t="shared" ref="AQ30:AQ32" si="11">SUM(AD30:AO30)</f>
        <v>338</v>
      </c>
      <c r="AR30" s="3"/>
    </row>
    <row r="31" spans="1:46" ht="13.5" customHeight="1" x14ac:dyDescent="0.25">
      <c r="A31" s="3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3"/>
      <c r="N31" s="453"/>
      <c r="O31" s="504"/>
      <c r="P31" s="504"/>
      <c r="Q31" s="504"/>
      <c r="R31" s="504"/>
      <c r="S31" s="504"/>
      <c r="T31" s="505"/>
      <c r="U31" s="505"/>
      <c r="V31" s="505"/>
      <c r="W31" s="505"/>
      <c r="Z31" s="67"/>
      <c r="AB31" s="617"/>
      <c r="AC31" s="72" t="s">
        <v>101</v>
      </c>
      <c r="AD31" s="621">
        <v>18</v>
      </c>
      <c r="AE31" s="621">
        <v>12</v>
      </c>
      <c r="AF31" s="621">
        <v>15</v>
      </c>
      <c r="AG31" s="621">
        <v>16</v>
      </c>
      <c r="AH31" s="621">
        <v>16</v>
      </c>
      <c r="AI31" s="621">
        <v>17</v>
      </c>
      <c r="AJ31" s="621">
        <v>20</v>
      </c>
      <c r="AK31" s="621">
        <v>14</v>
      </c>
      <c r="AL31" s="621">
        <v>12</v>
      </c>
      <c r="AM31" s="621">
        <v>15</v>
      </c>
      <c r="AN31" s="621">
        <v>16</v>
      </c>
      <c r="AO31" s="621">
        <v>18</v>
      </c>
      <c r="AP31" s="202"/>
      <c r="AQ31" s="622">
        <f t="shared" si="11"/>
        <v>189</v>
      </c>
    </row>
    <row r="32" spans="1:46" ht="13.5" customHeight="1" x14ac:dyDescent="0.25">
      <c r="N32" s="453"/>
      <c r="O32" s="504"/>
      <c r="P32" s="504"/>
      <c r="Q32" s="178"/>
      <c r="R32" s="504"/>
      <c r="S32" s="504"/>
      <c r="T32" s="504"/>
      <c r="U32" s="504"/>
      <c r="V32" s="504"/>
      <c r="W32" s="504"/>
      <c r="Z32" s="67"/>
      <c r="AB32" s="617"/>
      <c r="AC32" s="72" t="s">
        <v>104</v>
      </c>
      <c r="AD32" s="621">
        <v>15</v>
      </c>
      <c r="AE32" s="621">
        <v>8</v>
      </c>
      <c r="AF32" s="621">
        <v>15</v>
      </c>
      <c r="AG32" s="621">
        <v>11</v>
      </c>
      <c r="AH32" s="621">
        <v>14</v>
      </c>
      <c r="AI32" s="621">
        <v>11</v>
      </c>
      <c r="AJ32" s="621">
        <v>13</v>
      </c>
      <c r="AK32" s="621">
        <v>8</v>
      </c>
      <c r="AL32" s="621">
        <v>5</v>
      </c>
      <c r="AM32" s="621">
        <v>14</v>
      </c>
      <c r="AN32" s="621">
        <v>5</v>
      </c>
      <c r="AO32" s="621">
        <v>11</v>
      </c>
      <c r="AP32" s="611"/>
      <c r="AQ32" s="622">
        <f t="shared" si="11"/>
        <v>130</v>
      </c>
    </row>
    <row r="33" spans="1:44" ht="13.5" customHeight="1" x14ac:dyDescent="0.25">
      <c r="N33" s="453"/>
      <c r="O33" s="504"/>
      <c r="P33" s="504"/>
      <c r="Q33" s="504"/>
      <c r="R33" s="504"/>
      <c r="S33" s="504"/>
      <c r="T33" s="504"/>
      <c r="U33" s="504"/>
      <c r="V33" s="504"/>
      <c r="W33" s="504"/>
      <c r="Z33" s="67"/>
      <c r="AB33" s="617"/>
      <c r="AC33" s="216" t="s">
        <v>17</v>
      </c>
      <c r="AD33" s="621">
        <f>SUM(AD29:AD32)</f>
        <v>100</v>
      </c>
      <c r="AE33" s="621">
        <f t="shared" ref="AE33:AO33" si="12">SUM(AE29:AE32)</f>
        <v>91</v>
      </c>
      <c r="AF33" s="621">
        <f t="shared" si="12"/>
        <v>106</v>
      </c>
      <c r="AG33" s="621">
        <f t="shared" si="12"/>
        <v>95</v>
      </c>
      <c r="AH33" s="621">
        <f t="shared" si="12"/>
        <v>116</v>
      </c>
      <c r="AI33" s="621">
        <f t="shared" si="12"/>
        <v>100</v>
      </c>
      <c r="AJ33" s="621">
        <f t="shared" si="12"/>
        <v>108</v>
      </c>
      <c r="AK33" s="621">
        <f t="shared" si="12"/>
        <v>107</v>
      </c>
      <c r="AL33" s="621">
        <f t="shared" si="12"/>
        <v>84</v>
      </c>
      <c r="AM33" s="621">
        <f t="shared" si="12"/>
        <v>100</v>
      </c>
      <c r="AN33" s="621">
        <f t="shared" si="12"/>
        <v>93</v>
      </c>
      <c r="AO33" s="621">
        <f t="shared" si="12"/>
        <v>95</v>
      </c>
      <c r="AP33" s="145"/>
      <c r="AQ33" s="622">
        <f>SUM(AQ29:AQ32)</f>
        <v>1195</v>
      </c>
      <c r="AR33" s="22"/>
    </row>
    <row r="34" spans="1:44" ht="13.5" customHeight="1" x14ac:dyDescent="0.25">
      <c r="N34" s="453"/>
      <c r="O34" s="504"/>
      <c r="P34" s="504"/>
      <c r="Q34" s="504"/>
      <c r="R34" s="504"/>
      <c r="S34" s="505"/>
      <c r="T34" s="505"/>
      <c r="U34" s="505"/>
      <c r="V34" s="505"/>
      <c r="W34" s="505"/>
      <c r="Z34" s="67"/>
      <c r="AB34" s="623"/>
      <c r="AC34" s="624"/>
      <c r="AD34" s="625"/>
      <c r="AE34" s="625"/>
      <c r="AF34" s="625"/>
      <c r="AG34" s="625"/>
      <c r="AH34" s="625"/>
      <c r="AI34" s="625"/>
      <c r="AJ34" s="625"/>
      <c r="AK34" s="625"/>
      <c r="AL34" s="625"/>
      <c r="AM34" s="625"/>
      <c r="AN34" s="625"/>
      <c r="AO34" s="625"/>
      <c r="AP34" s="74"/>
      <c r="AQ34" s="626"/>
    </row>
    <row r="35" spans="1:44" ht="13.5" customHeight="1" x14ac:dyDescent="0.25">
      <c r="N35" s="108"/>
      <c r="O35" s="103"/>
      <c r="P35" s="103"/>
      <c r="Q35" s="103"/>
      <c r="R35" s="103"/>
      <c r="S35" s="507"/>
      <c r="T35" s="103"/>
      <c r="U35" s="103"/>
      <c r="V35" s="103"/>
      <c r="W35" s="103"/>
      <c r="Z35" s="67"/>
      <c r="AB35" s="145"/>
      <c r="AC35" s="216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</row>
    <row r="36" spans="1:44" ht="13.5" customHeight="1" x14ac:dyDescent="0.25">
      <c r="A36" s="41"/>
      <c r="N36" s="453"/>
      <c r="O36" s="256"/>
      <c r="P36" s="178"/>
      <c r="Q36" s="482"/>
      <c r="R36" s="178"/>
      <c r="S36" s="178"/>
      <c r="T36" s="178"/>
      <c r="U36" s="178"/>
      <c r="V36" s="178"/>
      <c r="W36" s="508"/>
      <c r="Z36" s="67"/>
      <c r="AB36" s="145"/>
      <c r="AC36" s="216"/>
      <c r="AD36" s="618" t="s">
        <v>108</v>
      </c>
      <c r="AE36" s="618" t="s">
        <v>30</v>
      </c>
      <c r="AF36" s="618" t="s">
        <v>31</v>
      </c>
      <c r="AG36" s="618" t="s">
        <v>32</v>
      </c>
      <c r="AH36" s="618" t="s">
        <v>55</v>
      </c>
      <c r="AI36" s="618" t="s">
        <v>33</v>
      </c>
      <c r="AJ36" s="618" t="s">
        <v>34</v>
      </c>
      <c r="AK36" s="618" t="s">
        <v>35</v>
      </c>
      <c r="AL36" s="618" t="s">
        <v>36</v>
      </c>
      <c r="AM36" s="618" t="s">
        <v>37</v>
      </c>
      <c r="AN36" s="618" t="s">
        <v>28</v>
      </c>
      <c r="AO36" s="618" t="s">
        <v>29</v>
      </c>
      <c r="AP36" s="145"/>
      <c r="AQ36" s="486"/>
    </row>
    <row r="37" spans="1:44" ht="13.5" customHeight="1" x14ac:dyDescent="0.25">
      <c r="A37" s="41"/>
      <c r="N37" s="103"/>
      <c r="O37" s="178"/>
      <c r="P37" s="178"/>
      <c r="Q37" s="178"/>
      <c r="R37" s="178"/>
      <c r="S37" s="178"/>
      <c r="T37" s="482"/>
      <c r="U37" s="482"/>
      <c r="V37" s="482"/>
      <c r="W37" s="260"/>
      <c r="Z37" s="67"/>
      <c r="AB37" s="486"/>
      <c r="AC37" s="232"/>
      <c r="AD37" s="627">
        <f t="shared" ref="AD37:AO37" si="13">AD33</f>
        <v>100</v>
      </c>
      <c r="AE37" s="627">
        <f t="shared" si="13"/>
        <v>91</v>
      </c>
      <c r="AF37" s="627">
        <f t="shared" si="13"/>
        <v>106</v>
      </c>
      <c r="AG37" s="627">
        <f t="shared" si="13"/>
        <v>95</v>
      </c>
      <c r="AH37" s="627">
        <f t="shared" si="13"/>
        <v>116</v>
      </c>
      <c r="AI37" s="627">
        <f t="shared" si="13"/>
        <v>100</v>
      </c>
      <c r="AJ37" s="627">
        <f t="shared" si="13"/>
        <v>108</v>
      </c>
      <c r="AK37" s="627">
        <f t="shared" si="13"/>
        <v>107</v>
      </c>
      <c r="AL37" s="627">
        <f t="shared" si="13"/>
        <v>84</v>
      </c>
      <c r="AM37" s="627">
        <f t="shared" si="13"/>
        <v>100</v>
      </c>
      <c r="AN37" s="627">
        <f t="shared" si="13"/>
        <v>93</v>
      </c>
      <c r="AO37" s="627">
        <f t="shared" si="13"/>
        <v>95</v>
      </c>
      <c r="AP37" s="628"/>
      <c r="AQ37" s="628"/>
    </row>
    <row r="38" spans="1:44" ht="13.5" customHeight="1" thickBot="1" x14ac:dyDescent="0.3">
      <c r="A38" s="55"/>
      <c r="B38" s="1115" t="s">
        <v>713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5"/>
      <c r="N38" s="55"/>
      <c r="O38" s="59"/>
      <c r="P38" s="59"/>
      <c r="Q38" s="59"/>
      <c r="R38" s="59"/>
      <c r="S38" s="59"/>
      <c r="T38" s="59"/>
      <c r="U38" s="59"/>
      <c r="V38" s="59"/>
      <c r="W38" s="59"/>
      <c r="Z38" s="67"/>
      <c r="AB38" s="53"/>
      <c r="AC38" s="453"/>
    </row>
    <row r="39" spans="1:44" ht="13.5" customHeight="1" x14ac:dyDescent="0.25">
      <c r="Z39" s="67"/>
      <c r="AB39" s="53"/>
      <c r="AC39" s="453"/>
      <c r="AP39" s="53"/>
      <c r="AQ39" s="53"/>
    </row>
    <row r="40" spans="1:44" ht="13.5" customHeight="1" x14ac:dyDescent="0.25">
      <c r="Z40" s="67"/>
      <c r="AB40" s="53"/>
      <c r="AC40" s="371"/>
      <c r="AD40" s="482"/>
      <c r="AE40" s="482"/>
      <c r="AF40" s="482"/>
      <c r="AG40" s="482"/>
      <c r="AH40" s="482"/>
      <c r="AI40" s="482"/>
      <c r="AJ40" s="482"/>
      <c r="AK40" s="228"/>
      <c r="AL40" s="228"/>
      <c r="AM40" s="228"/>
      <c r="AN40" s="228"/>
      <c r="AO40" s="228"/>
      <c r="AP40" s="53"/>
      <c r="AQ40" s="53"/>
    </row>
    <row r="45" spans="1:44" x14ac:dyDescent="0.25">
      <c r="I45" s="67">
        <v>2013</v>
      </c>
    </row>
    <row r="49" spans="27:44" x14ac:dyDescent="0.25">
      <c r="AQ49" s="102">
        <f>SUM(AQ29:AQ32)</f>
        <v>1195</v>
      </c>
      <c r="AR49" s="281" t="s">
        <v>3</v>
      </c>
    </row>
    <row r="58" spans="27:44" x14ac:dyDescent="0.25">
      <c r="AA58" s="53"/>
      <c r="AB58" s="215"/>
      <c r="AC58" s="98"/>
      <c r="AD58" s="98"/>
      <c r="AE58" s="98"/>
      <c r="AF58" s="98"/>
      <c r="AG58" s="98"/>
      <c r="AH58" s="98"/>
      <c r="AI58" s="98"/>
      <c r="AJ58" s="53"/>
      <c r="AK58" s="53"/>
      <c r="AL58" s="53"/>
      <c r="AM58" s="53"/>
      <c r="AN58" s="53"/>
      <c r="AO58" s="53"/>
      <c r="AP58" s="53"/>
    </row>
    <row r="59" spans="27:44" x14ac:dyDescent="0.25">
      <c r="AA59" s="53"/>
      <c r="AB59" s="215"/>
      <c r="AC59" s="98"/>
      <c r="AD59" s="98"/>
      <c r="AE59" s="98"/>
      <c r="AF59" s="98"/>
      <c r="AG59" s="98"/>
      <c r="AH59" s="98"/>
      <c r="AI59" s="98"/>
      <c r="AJ59" s="53"/>
      <c r="AK59" s="53"/>
      <c r="AL59" s="53"/>
      <c r="AM59" s="53"/>
      <c r="AN59" s="53"/>
      <c r="AO59" s="53"/>
      <c r="AP59" s="53"/>
    </row>
    <row r="60" spans="27:44" x14ac:dyDescent="0.25">
      <c r="AA60" s="53"/>
      <c r="AB60" s="482"/>
      <c r="AC60" s="482"/>
      <c r="AD60" s="482"/>
      <c r="AE60" s="482"/>
      <c r="AF60" s="482"/>
      <c r="AG60" s="482"/>
      <c r="AH60" s="482"/>
      <c r="AI60" s="482"/>
      <c r="AJ60" s="53"/>
      <c r="AK60" s="53"/>
      <c r="AL60" s="53"/>
      <c r="AM60" s="53"/>
      <c r="AN60" s="53"/>
      <c r="AO60" s="53"/>
      <c r="AP60" s="53"/>
    </row>
    <row r="61" spans="27:44" x14ac:dyDescent="0.25">
      <c r="AA61" s="53"/>
      <c r="AB61" s="371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</row>
    <row r="62" spans="27:44" x14ac:dyDescent="0.25">
      <c r="AA62" s="53"/>
      <c r="AB62" s="371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</row>
    <row r="63" spans="27:44" x14ac:dyDescent="0.25">
      <c r="AA63" s="53"/>
      <c r="AB63" s="453"/>
      <c r="AC63" s="228"/>
      <c r="AD63" s="228"/>
      <c r="AE63" s="228"/>
      <c r="AF63" s="228"/>
      <c r="AG63" s="228"/>
      <c r="AH63" s="228"/>
      <c r="AI63" s="228"/>
      <c r="AJ63" s="53"/>
      <c r="AK63" s="53"/>
      <c r="AL63" s="53"/>
      <c r="AM63" s="53"/>
      <c r="AN63" s="53"/>
      <c r="AO63" s="53"/>
      <c r="AP63" s="53"/>
    </row>
    <row r="64" spans="27:44" x14ac:dyDescent="0.25">
      <c r="AA64" s="53"/>
      <c r="AB64" s="371"/>
      <c r="AC64" s="372"/>
      <c r="AD64" s="372"/>
      <c r="AE64" s="372"/>
      <c r="AF64" s="372"/>
      <c r="AG64" s="372"/>
      <c r="AH64" s="372"/>
      <c r="AI64" s="372"/>
      <c r="AJ64" s="53"/>
      <c r="AK64" s="53"/>
      <c r="AL64" s="53"/>
      <c r="AM64" s="53"/>
      <c r="AN64" s="53"/>
      <c r="AO64" s="53"/>
      <c r="AP64" s="53"/>
    </row>
    <row r="65" spans="27:42" x14ac:dyDescent="0.25">
      <c r="AA65" s="53"/>
      <c r="AB65" s="215"/>
      <c r="AC65" s="372"/>
      <c r="AD65" s="372"/>
      <c r="AE65" s="372"/>
      <c r="AF65" s="372"/>
      <c r="AG65" s="372"/>
      <c r="AH65" s="372"/>
      <c r="AI65" s="372"/>
      <c r="AJ65" s="53"/>
      <c r="AK65" s="53"/>
      <c r="AL65" s="53"/>
      <c r="AM65" s="53"/>
      <c r="AN65" s="53"/>
      <c r="AO65" s="53"/>
      <c r="AP65" s="53"/>
    </row>
    <row r="66" spans="27:42" x14ac:dyDescent="0.25">
      <c r="AA66" s="53"/>
      <c r="AB66" s="215"/>
      <c r="AC66" s="372"/>
      <c r="AD66" s="372"/>
      <c r="AE66" s="372"/>
      <c r="AF66" s="372"/>
      <c r="AG66" s="372"/>
      <c r="AH66" s="372"/>
      <c r="AI66" s="372"/>
      <c r="AJ66" s="53"/>
    </row>
    <row r="67" spans="27:42" x14ac:dyDescent="0.25">
      <c r="AA67" s="53"/>
      <c r="AB67" s="482"/>
      <c r="AC67" s="372"/>
      <c r="AD67" s="372"/>
      <c r="AE67" s="372"/>
      <c r="AF67" s="372"/>
      <c r="AG67" s="372"/>
      <c r="AH67" s="372"/>
      <c r="AI67" s="372"/>
      <c r="AJ67" s="53"/>
    </row>
    <row r="68" spans="27:42" x14ac:dyDescent="0.25">
      <c r="AA68" s="53"/>
      <c r="AB68" s="371"/>
      <c r="AC68" s="53"/>
      <c r="AD68" s="53"/>
      <c r="AE68" s="53"/>
      <c r="AF68" s="53"/>
      <c r="AG68" s="53"/>
      <c r="AH68" s="53"/>
      <c r="AI68" s="53"/>
      <c r="AJ68" s="53"/>
    </row>
    <row r="69" spans="27:42" x14ac:dyDescent="0.25">
      <c r="AA69" s="53"/>
      <c r="AB69" s="371"/>
      <c r="AC69" s="53"/>
      <c r="AD69" s="53"/>
      <c r="AE69" s="53"/>
      <c r="AF69" s="53"/>
      <c r="AG69" s="53"/>
      <c r="AH69" s="53"/>
      <c r="AI69" s="53"/>
      <c r="AJ69" s="53"/>
    </row>
    <row r="70" spans="27:42" x14ac:dyDescent="0.25">
      <c r="AA70" s="53"/>
      <c r="AB70" s="371"/>
      <c r="AC70" s="53"/>
      <c r="AD70" s="53"/>
      <c r="AE70" s="53"/>
      <c r="AF70" s="53"/>
      <c r="AG70" s="53"/>
      <c r="AH70" s="53"/>
      <c r="AI70" s="53"/>
      <c r="AJ70" s="53"/>
    </row>
    <row r="71" spans="27:42" x14ac:dyDescent="0.25">
      <c r="AA71" s="53"/>
      <c r="AB71" s="371"/>
      <c r="AC71" s="53"/>
      <c r="AD71" s="53"/>
      <c r="AE71" s="53"/>
      <c r="AF71" s="53"/>
      <c r="AG71" s="53"/>
      <c r="AH71" s="53"/>
      <c r="AI71" s="53"/>
      <c r="AJ71" s="53"/>
    </row>
  </sheetData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&amp;R&amp;"-,Itálico"&amp;10&amp;KFF0000
    Acidentes de trânsito  fatais em São Paulo - 2014&amp;"-,Regular"&amp;K01+000  </oddHeader>
    <oddFooter>&amp;C&amp;KFF000013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view="pageLayout" zoomScaleNormal="100" workbookViewId="0">
      <selection activeCell="N16" sqref="N16"/>
    </sheetView>
  </sheetViews>
  <sheetFormatPr defaultColWidth="9.140625" defaultRowHeight="15" x14ac:dyDescent="0.25"/>
  <cols>
    <col min="1" max="1" width="9" style="281" customWidth="1"/>
    <col min="2" max="8" width="8" style="67" customWidth="1"/>
    <col min="9" max="9" width="6" style="67" customWidth="1"/>
    <col min="10" max="10" width="9" style="67" customWidth="1"/>
    <col min="11" max="12" width="8" style="67" customWidth="1"/>
    <col min="13" max="14" width="8" style="281" customWidth="1"/>
    <col min="15" max="17" width="8" style="67" customWidth="1"/>
    <col min="18" max="18" width="7.140625" style="276" customWidth="1"/>
    <col min="19" max="19" width="6.140625" style="276" customWidth="1"/>
    <col min="20" max="21" width="6.85546875" style="281" customWidth="1"/>
    <col min="22" max="22" width="9.42578125" style="26" customWidth="1"/>
    <col min="23" max="23" width="6.85546875" style="281" customWidth="1"/>
    <col min="24" max="25" width="8" style="281" customWidth="1"/>
    <col min="26" max="36" width="6.7109375" style="281" customWidth="1"/>
    <col min="37" max="37" width="10.85546875" style="281" customWidth="1"/>
    <col min="38" max="38" width="10" style="281" customWidth="1"/>
    <col min="39" max="39" width="9.7109375" style="281" customWidth="1"/>
    <col min="40" max="40" width="10.85546875" style="281" bestFit="1" customWidth="1"/>
    <col min="41" max="16384" width="9.140625" style="281"/>
  </cols>
  <sheetData>
    <row r="1" spans="1:47" s="54" customFormat="1" ht="6.75" customHeight="1" x14ac:dyDescent="0.2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O1" s="57"/>
      <c r="P1" s="57"/>
      <c r="Q1" s="57"/>
      <c r="R1" s="631"/>
      <c r="S1" s="631"/>
      <c r="V1" s="186"/>
    </row>
    <row r="2" spans="1:47" ht="14.1" customHeight="1" x14ac:dyDescent="0.3">
      <c r="A2" s="9" t="s">
        <v>292</v>
      </c>
      <c r="V2" s="281"/>
      <c r="X2" s="187" t="s">
        <v>152</v>
      </c>
      <c r="AB2" s="67"/>
      <c r="AC2" s="67"/>
      <c r="AD2" s="67"/>
      <c r="AE2" s="67"/>
      <c r="AF2" s="67"/>
      <c r="AG2" s="67"/>
      <c r="AH2" s="67"/>
      <c r="AI2" s="67"/>
      <c r="AJ2" s="67"/>
      <c r="AK2" s="67"/>
    </row>
    <row r="3" spans="1:47" ht="22.5" customHeight="1" thickBot="1" x14ac:dyDescent="0.3">
      <c r="F3" s="39"/>
      <c r="V3" s="281"/>
      <c r="X3" s="2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L3" s="453"/>
      <c r="AM3" s="334"/>
    </row>
    <row r="4" spans="1:47" ht="14.1" customHeight="1" thickTop="1" x14ac:dyDescent="0.3">
      <c r="A4" s="9" t="s">
        <v>293</v>
      </c>
      <c r="J4" s="9" t="s">
        <v>294</v>
      </c>
      <c r="M4" s="102"/>
      <c r="N4" s="509"/>
      <c r="O4" s="482"/>
      <c r="P4" s="482"/>
      <c r="Q4" s="482"/>
      <c r="V4" s="281"/>
      <c r="X4" s="188"/>
      <c r="Y4" s="189" t="s">
        <v>5</v>
      </c>
      <c r="Z4" s="190" t="s">
        <v>6</v>
      </c>
      <c r="AA4" s="190" t="s">
        <v>1</v>
      </c>
      <c r="AB4" s="190" t="s">
        <v>7</v>
      </c>
      <c r="AC4" s="190" t="s">
        <v>8</v>
      </c>
      <c r="AD4" s="190" t="s">
        <v>9</v>
      </c>
      <c r="AE4" s="191" t="s">
        <v>2</v>
      </c>
      <c r="AF4" s="261"/>
      <c r="AG4" s="261"/>
      <c r="AH4" s="192" t="s">
        <v>14</v>
      </c>
      <c r="AL4" s="53"/>
      <c r="AM4" s="482"/>
    </row>
    <row r="5" spans="1:47" ht="17.100000000000001" customHeight="1" thickBot="1" x14ac:dyDescent="0.3">
      <c r="N5" s="53"/>
      <c r="O5" s="482"/>
      <c r="P5" s="482"/>
      <c r="Q5" s="482"/>
      <c r="R5" s="529"/>
      <c r="V5" s="281"/>
      <c r="X5" s="193" t="s">
        <v>10</v>
      </c>
      <c r="Y5" s="356">
        <f>B7+B15+K7+Y16</f>
        <v>31</v>
      </c>
      <c r="Z5" s="356">
        <f t="shared" ref="Z5:AE5" si="0">C7+C15+L7+Z16</f>
        <v>16</v>
      </c>
      <c r="AA5" s="356">
        <f t="shared" si="0"/>
        <v>29</v>
      </c>
      <c r="AB5" s="356">
        <f t="shared" si="0"/>
        <v>35</v>
      </c>
      <c r="AC5" s="356">
        <f t="shared" si="0"/>
        <v>31</v>
      </c>
      <c r="AD5" s="356">
        <f t="shared" si="0"/>
        <v>64</v>
      </c>
      <c r="AE5" s="356">
        <f t="shared" si="0"/>
        <v>68</v>
      </c>
      <c r="AF5" s="194"/>
      <c r="AG5" s="194"/>
      <c r="AH5" s="358">
        <f>SUM(Y5:AE5)</f>
        <v>274</v>
      </c>
      <c r="AI5" s="102"/>
      <c r="AL5" s="53"/>
      <c r="AM5" s="482"/>
    </row>
    <row r="6" spans="1:47" ht="29.45" customHeight="1" x14ac:dyDescent="0.25">
      <c r="A6" s="116"/>
      <c r="B6" s="510" t="s">
        <v>5</v>
      </c>
      <c r="C6" s="510" t="s">
        <v>6</v>
      </c>
      <c r="D6" s="510" t="s">
        <v>1</v>
      </c>
      <c r="E6" s="510" t="s">
        <v>7</v>
      </c>
      <c r="F6" s="510" t="s">
        <v>8</v>
      </c>
      <c r="G6" s="510" t="s">
        <v>9</v>
      </c>
      <c r="H6" s="511" t="s">
        <v>2</v>
      </c>
      <c r="I6" s="453"/>
      <c r="J6" s="116"/>
      <c r="K6" s="512" t="s">
        <v>5</v>
      </c>
      <c r="L6" s="512" t="s">
        <v>6</v>
      </c>
      <c r="M6" s="512" t="s">
        <v>1</v>
      </c>
      <c r="N6" s="512" t="s">
        <v>7</v>
      </c>
      <c r="O6" s="512" t="s">
        <v>8</v>
      </c>
      <c r="P6" s="512" t="s">
        <v>9</v>
      </c>
      <c r="Q6" s="513" t="s">
        <v>2</v>
      </c>
      <c r="V6" s="281"/>
      <c r="X6" s="193" t="s">
        <v>11</v>
      </c>
      <c r="Y6" s="356">
        <f t="shared" ref="Y6:Y8" si="1">B8+B16+K8+Y17</f>
        <v>29</v>
      </c>
      <c r="Z6" s="356">
        <f t="shared" ref="Z6:Z8" si="2">C8+C16+L8+Z17</f>
        <v>30</v>
      </c>
      <c r="AA6" s="356">
        <f t="shared" ref="AA6:AA8" si="3">D8+D16+M8+AA17</f>
        <v>34</v>
      </c>
      <c r="AB6" s="356">
        <f t="shared" ref="AB6:AB8" si="4">E8+E16+N8+AB17</f>
        <v>30</v>
      </c>
      <c r="AC6" s="356">
        <f t="shared" ref="AC6:AC8" si="5">F8+F16+O8+AC17</f>
        <v>31</v>
      </c>
      <c r="AD6" s="356">
        <f t="shared" ref="AD6:AD8" si="6">G8+G16+P8+AD17</f>
        <v>45</v>
      </c>
      <c r="AE6" s="356">
        <f t="shared" ref="AE6:AE8" si="7">H8+H16+Q8+AE17</f>
        <v>48</v>
      </c>
      <c r="AF6" s="194"/>
      <c r="AG6" s="194"/>
      <c r="AH6" s="358">
        <f t="shared" ref="AH6:AH8" si="8">SUM(Y6:AE6)</f>
        <v>247</v>
      </c>
      <c r="AI6" s="102"/>
      <c r="AL6" s="53"/>
      <c r="AM6" s="482"/>
      <c r="AO6" s="67"/>
      <c r="AP6" s="67"/>
      <c r="AQ6" s="482"/>
      <c r="AR6" s="482"/>
      <c r="AS6" s="482"/>
      <c r="AT6" s="482"/>
      <c r="AU6" s="482"/>
    </row>
    <row r="7" spans="1:47" ht="29.45" customHeight="1" x14ac:dyDescent="0.25">
      <c r="A7" s="514" t="s">
        <v>10</v>
      </c>
      <c r="B7" s="516">
        <v>4</v>
      </c>
      <c r="C7" s="516">
        <v>6</v>
      </c>
      <c r="D7" s="516">
        <v>8</v>
      </c>
      <c r="E7" s="515">
        <v>15</v>
      </c>
      <c r="F7" s="515">
        <v>9</v>
      </c>
      <c r="G7" s="1077">
        <v>26</v>
      </c>
      <c r="H7" s="517">
        <v>20</v>
      </c>
      <c r="I7" s="117"/>
      <c r="J7" s="514" t="s">
        <v>10</v>
      </c>
      <c r="K7" s="515">
        <v>13</v>
      </c>
      <c r="L7" s="516">
        <v>2</v>
      </c>
      <c r="M7" s="516">
        <v>8</v>
      </c>
      <c r="N7" s="515">
        <v>11</v>
      </c>
      <c r="O7" s="516">
        <v>8</v>
      </c>
      <c r="P7" s="515">
        <v>9</v>
      </c>
      <c r="Q7" s="528">
        <v>14</v>
      </c>
      <c r="R7" s="632"/>
      <c r="S7" s="632"/>
      <c r="U7" s="102"/>
      <c r="V7" s="281"/>
      <c r="X7" s="193" t="s">
        <v>12</v>
      </c>
      <c r="Y7" s="356">
        <f t="shared" si="1"/>
        <v>34</v>
      </c>
      <c r="Z7" s="356">
        <f t="shared" si="2"/>
        <v>43</v>
      </c>
      <c r="AA7" s="356">
        <f t="shared" si="3"/>
        <v>42</v>
      </c>
      <c r="AB7" s="356">
        <f t="shared" si="4"/>
        <v>23</v>
      </c>
      <c r="AC7" s="356">
        <f t="shared" si="5"/>
        <v>40</v>
      </c>
      <c r="AD7" s="356">
        <f t="shared" si="6"/>
        <v>41</v>
      </c>
      <c r="AE7" s="356">
        <f t="shared" si="7"/>
        <v>42</v>
      </c>
      <c r="AF7" s="194"/>
      <c r="AG7" s="194"/>
      <c r="AH7" s="358">
        <f t="shared" si="8"/>
        <v>265</v>
      </c>
      <c r="AI7" s="102"/>
      <c r="AL7" s="53"/>
      <c r="AM7" s="482"/>
      <c r="AO7" s="40"/>
      <c r="AP7" s="40"/>
      <c r="AQ7" s="40"/>
      <c r="AR7" s="40"/>
      <c r="AS7" s="40"/>
      <c r="AT7" s="40"/>
      <c r="AU7" s="40"/>
    </row>
    <row r="8" spans="1:47" ht="29.45" customHeight="1" x14ac:dyDescent="0.25">
      <c r="A8" s="514" t="s">
        <v>11</v>
      </c>
      <c r="B8" s="515">
        <v>12</v>
      </c>
      <c r="C8" s="527">
        <v>13</v>
      </c>
      <c r="D8" s="521">
        <v>20</v>
      </c>
      <c r="E8" s="878">
        <v>15</v>
      </c>
      <c r="F8" s="878">
        <v>15</v>
      </c>
      <c r="G8" s="518">
        <v>17</v>
      </c>
      <c r="H8" s="528">
        <v>12</v>
      </c>
      <c r="I8" s="259"/>
      <c r="J8" s="514" t="s">
        <v>11</v>
      </c>
      <c r="K8" s="515">
        <v>14</v>
      </c>
      <c r="L8" s="515">
        <v>13</v>
      </c>
      <c r="M8" s="515">
        <v>11</v>
      </c>
      <c r="N8" s="515">
        <v>13</v>
      </c>
      <c r="O8" s="515">
        <v>11</v>
      </c>
      <c r="P8" s="515">
        <v>14</v>
      </c>
      <c r="Q8" s="528">
        <v>16</v>
      </c>
      <c r="R8" s="632"/>
      <c r="S8" s="632"/>
      <c r="V8" s="281"/>
      <c r="X8" s="193" t="s">
        <v>13</v>
      </c>
      <c r="Y8" s="356">
        <f t="shared" si="1"/>
        <v>44</v>
      </c>
      <c r="Z8" s="356">
        <f t="shared" si="2"/>
        <v>50</v>
      </c>
      <c r="AA8" s="356">
        <f t="shared" si="3"/>
        <v>43</v>
      </c>
      <c r="AB8" s="356">
        <f t="shared" si="4"/>
        <v>34</v>
      </c>
      <c r="AC8" s="356">
        <f t="shared" si="5"/>
        <v>56</v>
      </c>
      <c r="AD8" s="356">
        <f t="shared" si="6"/>
        <v>65</v>
      </c>
      <c r="AE8" s="356">
        <f t="shared" si="7"/>
        <v>63</v>
      </c>
      <c r="AF8" s="194"/>
      <c r="AG8" s="194"/>
      <c r="AH8" s="358">
        <f t="shared" si="8"/>
        <v>355</v>
      </c>
      <c r="AI8" s="102"/>
      <c r="AM8" s="19"/>
      <c r="AO8" s="40"/>
      <c r="AP8" s="40"/>
      <c r="AQ8" s="40"/>
      <c r="AR8" s="40"/>
      <c r="AS8" s="40"/>
      <c r="AT8" s="40"/>
      <c r="AU8" s="40"/>
    </row>
    <row r="9" spans="1:47" ht="29.45" customHeight="1" thickBot="1" x14ac:dyDescent="0.3">
      <c r="A9" s="514" t="s">
        <v>12</v>
      </c>
      <c r="B9" s="640">
        <v>19</v>
      </c>
      <c r="C9" s="518">
        <v>24</v>
      </c>
      <c r="D9" s="521">
        <v>21</v>
      </c>
      <c r="E9" s="515">
        <v>14</v>
      </c>
      <c r="F9" s="521">
        <v>18</v>
      </c>
      <c r="G9" s="518">
        <v>22</v>
      </c>
      <c r="H9" s="517">
        <v>17</v>
      </c>
      <c r="I9" s="117"/>
      <c r="J9" s="514" t="s">
        <v>12</v>
      </c>
      <c r="K9" s="515">
        <v>12</v>
      </c>
      <c r="L9" s="515">
        <v>11</v>
      </c>
      <c r="M9" s="515">
        <v>14</v>
      </c>
      <c r="N9" s="516">
        <v>6</v>
      </c>
      <c r="O9" s="515">
        <v>10</v>
      </c>
      <c r="P9" s="515">
        <v>11</v>
      </c>
      <c r="Q9" s="528">
        <v>12</v>
      </c>
      <c r="R9" s="632"/>
      <c r="S9" s="632"/>
      <c r="V9" s="281"/>
      <c r="X9" s="195" t="s">
        <v>3</v>
      </c>
      <c r="Y9" s="357">
        <f>SUM(Y5:Y8)</f>
        <v>138</v>
      </c>
      <c r="Z9" s="357">
        <f t="shared" ref="Z9:AE9" si="9">SUM(Z5:Z8)</f>
        <v>139</v>
      </c>
      <c r="AA9" s="357">
        <f t="shared" si="9"/>
        <v>148</v>
      </c>
      <c r="AB9" s="357">
        <f t="shared" si="9"/>
        <v>122</v>
      </c>
      <c r="AC9" s="357">
        <f t="shared" si="9"/>
        <v>158</v>
      </c>
      <c r="AD9" s="357">
        <f t="shared" si="9"/>
        <v>215</v>
      </c>
      <c r="AE9" s="357">
        <f t="shared" si="9"/>
        <v>221</v>
      </c>
      <c r="AF9" s="238"/>
      <c r="AG9" s="238"/>
      <c r="AH9" s="645">
        <f>SUM(AH5:AH8)</f>
        <v>1141</v>
      </c>
      <c r="AI9" s="102"/>
      <c r="AO9" s="40"/>
      <c r="AP9" s="40"/>
      <c r="AQ9" s="40"/>
      <c r="AR9" s="40"/>
      <c r="AS9" s="40"/>
      <c r="AT9" s="40"/>
      <c r="AU9" s="40"/>
    </row>
    <row r="10" spans="1:47" ht="29.45" customHeight="1" thickTop="1" thickBot="1" x14ac:dyDescent="0.3">
      <c r="A10" s="522" t="s">
        <v>13</v>
      </c>
      <c r="B10" s="523">
        <v>23</v>
      </c>
      <c r="C10" s="654">
        <v>28</v>
      </c>
      <c r="D10" s="654">
        <v>26</v>
      </c>
      <c r="E10" s="525">
        <v>15</v>
      </c>
      <c r="F10" s="641">
        <v>26</v>
      </c>
      <c r="G10" s="641">
        <v>37</v>
      </c>
      <c r="H10" s="648">
        <v>30</v>
      </c>
      <c r="I10" s="117"/>
      <c r="J10" s="522" t="s">
        <v>13</v>
      </c>
      <c r="K10" s="525">
        <v>15</v>
      </c>
      <c r="L10" s="525">
        <v>13</v>
      </c>
      <c r="M10" s="525">
        <v>9</v>
      </c>
      <c r="N10" s="525">
        <v>15</v>
      </c>
      <c r="O10" s="523">
        <v>21</v>
      </c>
      <c r="P10" s="525">
        <v>15</v>
      </c>
      <c r="Q10" s="526">
        <v>14</v>
      </c>
      <c r="R10" s="632"/>
      <c r="S10" s="632"/>
      <c r="V10" s="281"/>
      <c r="X10" s="26"/>
      <c r="Y10" s="67"/>
      <c r="Z10" s="67"/>
      <c r="AA10" s="67"/>
      <c r="AB10" s="67"/>
      <c r="AC10" s="67"/>
      <c r="AD10" s="67"/>
      <c r="AE10" s="19"/>
      <c r="AF10" s="19"/>
      <c r="AG10" s="19"/>
      <c r="AH10" s="647">
        <f>SUM(AH5:AH8)</f>
        <v>1141</v>
      </c>
      <c r="AK10" s="151"/>
    </row>
    <row r="11" spans="1:47" ht="22.5" customHeight="1" x14ac:dyDescent="0.25">
      <c r="A11" s="53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632"/>
      <c r="S11" s="632"/>
      <c r="T11" s="102"/>
      <c r="V11" s="102"/>
      <c r="X11" s="26"/>
      <c r="Y11" s="67" t="s">
        <v>428</v>
      </c>
      <c r="Z11" s="67">
        <v>26</v>
      </c>
      <c r="AA11" s="67">
        <v>0</v>
      </c>
      <c r="AB11" s="67">
        <v>3</v>
      </c>
      <c r="AC11" s="72">
        <v>25</v>
      </c>
      <c r="AD11" s="217">
        <f>SUM(Z11:AC11)</f>
        <v>54</v>
      </c>
      <c r="AG11" s="502" t="s">
        <v>39</v>
      </c>
      <c r="AH11" s="646">
        <f>AD11</f>
        <v>54</v>
      </c>
      <c r="AK11" s="151"/>
    </row>
    <row r="12" spans="1:47" ht="14.1" customHeight="1" x14ac:dyDescent="0.3">
      <c r="A12" s="9" t="s">
        <v>295</v>
      </c>
      <c r="B12" s="281"/>
      <c r="E12" s="177"/>
      <c r="I12" s="179"/>
      <c r="J12" s="485" t="s">
        <v>296</v>
      </c>
      <c r="K12" s="256"/>
      <c r="L12" s="257"/>
      <c r="M12" s="256"/>
      <c r="N12" s="257"/>
      <c r="O12" s="256"/>
      <c r="P12" s="212"/>
      <c r="Q12" s="258"/>
      <c r="R12" s="632"/>
      <c r="S12" s="632"/>
      <c r="V12" s="281"/>
      <c r="X12" s="26"/>
      <c r="Y12" s="67"/>
      <c r="Z12" s="67" t="s">
        <v>429</v>
      </c>
      <c r="AA12" s="67" t="s">
        <v>430</v>
      </c>
      <c r="AB12" s="67" t="s">
        <v>431</v>
      </c>
      <c r="AC12" s="67" t="s">
        <v>37</v>
      </c>
      <c r="AD12" s="67" t="s">
        <v>3</v>
      </c>
      <c r="AG12" s="67"/>
      <c r="AH12" s="642">
        <f>SUM(AH10:AH11)</f>
        <v>1195</v>
      </c>
      <c r="AI12" s="95" t="s">
        <v>17</v>
      </c>
    </row>
    <row r="13" spans="1:47" ht="17.100000000000001" customHeight="1" thickBot="1" x14ac:dyDescent="0.3">
      <c r="A13" s="108"/>
      <c r="J13" s="281"/>
      <c r="M13" s="245"/>
      <c r="N13" s="67"/>
      <c r="R13" s="632"/>
      <c r="S13" s="632"/>
      <c r="V13" s="281"/>
      <c r="X13" s="151" t="s">
        <v>146</v>
      </c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47" ht="29.45" customHeight="1" thickBot="1" x14ac:dyDescent="0.3">
      <c r="A14" s="116"/>
      <c r="B14" s="512" t="s">
        <v>5</v>
      </c>
      <c r="C14" s="512" t="s">
        <v>6</v>
      </c>
      <c r="D14" s="512" t="s">
        <v>1</v>
      </c>
      <c r="E14" s="512" t="s">
        <v>7</v>
      </c>
      <c r="F14" s="512" t="s">
        <v>8</v>
      </c>
      <c r="G14" s="512" t="s">
        <v>9</v>
      </c>
      <c r="H14" s="513" t="s">
        <v>2</v>
      </c>
      <c r="J14" s="116"/>
      <c r="K14" s="512" t="s">
        <v>5</v>
      </c>
      <c r="L14" s="512" t="s">
        <v>6</v>
      </c>
      <c r="M14" s="512" t="s">
        <v>1</v>
      </c>
      <c r="N14" s="512" t="s">
        <v>7</v>
      </c>
      <c r="O14" s="512" t="s">
        <v>8</v>
      </c>
      <c r="P14" s="512" t="s">
        <v>9</v>
      </c>
      <c r="Q14" s="513" t="s">
        <v>2</v>
      </c>
      <c r="R14" s="632"/>
      <c r="S14" s="632"/>
      <c r="V14" s="281"/>
      <c r="X14" s="281" t="s">
        <v>16</v>
      </c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30"/>
      <c r="AL14" s="30"/>
      <c r="AM14" s="30"/>
      <c r="AN14" s="30"/>
    </row>
    <row r="15" spans="1:47" ht="29.45" customHeight="1" thickTop="1" x14ac:dyDescent="0.25">
      <c r="A15" s="514" t="s">
        <v>10</v>
      </c>
      <c r="B15" s="515">
        <v>12</v>
      </c>
      <c r="C15" s="516">
        <v>5</v>
      </c>
      <c r="D15" s="515">
        <v>12</v>
      </c>
      <c r="E15" s="516">
        <v>4</v>
      </c>
      <c r="F15" s="516">
        <v>8</v>
      </c>
      <c r="G15" s="518">
        <v>21</v>
      </c>
      <c r="H15" s="517">
        <v>21</v>
      </c>
      <c r="J15" s="514" t="s">
        <v>10</v>
      </c>
      <c r="K15" s="515">
        <f>Y5</f>
        <v>31</v>
      </c>
      <c r="L15" s="516">
        <f t="shared" ref="L15:Q18" si="10">Z5</f>
        <v>16</v>
      </c>
      <c r="M15" s="515">
        <f t="shared" si="10"/>
        <v>29</v>
      </c>
      <c r="N15" s="515">
        <f t="shared" si="10"/>
        <v>35</v>
      </c>
      <c r="O15" s="515">
        <f t="shared" si="10"/>
        <v>31</v>
      </c>
      <c r="P15" s="1078">
        <f t="shared" si="10"/>
        <v>64</v>
      </c>
      <c r="Q15" s="519">
        <f t="shared" si="10"/>
        <v>68</v>
      </c>
      <c r="R15" s="632"/>
      <c r="S15" s="632"/>
      <c r="V15" s="281"/>
      <c r="X15" s="188"/>
      <c r="Y15" s="189" t="s">
        <v>5</v>
      </c>
      <c r="Z15" s="190" t="s">
        <v>6</v>
      </c>
      <c r="AA15" s="190" t="s">
        <v>1</v>
      </c>
      <c r="AB15" s="190" t="s">
        <v>7</v>
      </c>
      <c r="AC15" s="190" t="s">
        <v>8</v>
      </c>
      <c r="AD15" s="190" t="s">
        <v>9</v>
      </c>
      <c r="AE15" s="196" t="s">
        <v>2</v>
      </c>
      <c r="AF15" s="255"/>
      <c r="AG15" s="228" t="s">
        <v>3</v>
      </c>
      <c r="AH15" s="117"/>
      <c r="AI15" s="117"/>
      <c r="AJ15" s="117"/>
      <c r="AK15" s="228"/>
      <c r="AL15" s="228"/>
      <c r="AM15" s="228"/>
      <c r="AN15" s="30"/>
    </row>
    <row r="16" spans="1:47" ht="29.45" customHeight="1" x14ac:dyDescent="0.25">
      <c r="A16" s="514" t="s">
        <v>11</v>
      </c>
      <c r="B16" s="516">
        <v>1</v>
      </c>
      <c r="C16" s="516">
        <v>3</v>
      </c>
      <c r="D16" s="516">
        <v>1</v>
      </c>
      <c r="E16" s="516">
        <v>1</v>
      </c>
      <c r="F16" s="516">
        <v>2</v>
      </c>
      <c r="G16" s="515">
        <v>11</v>
      </c>
      <c r="H16" s="879">
        <v>17</v>
      </c>
      <c r="J16" s="514" t="s">
        <v>11</v>
      </c>
      <c r="K16" s="515">
        <f>Y6</f>
        <v>29</v>
      </c>
      <c r="L16" s="515">
        <f t="shared" si="10"/>
        <v>30</v>
      </c>
      <c r="M16" s="653">
        <f t="shared" si="10"/>
        <v>34</v>
      </c>
      <c r="N16" s="515">
        <f t="shared" si="10"/>
        <v>30</v>
      </c>
      <c r="O16" s="515">
        <f t="shared" si="10"/>
        <v>31</v>
      </c>
      <c r="P16" s="518">
        <f t="shared" si="10"/>
        <v>45</v>
      </c>
      <c r="Q16" s="518">
        <f t="shared" si="10"/>
        <v>48</v>
      </c>
      <c r="R16" s="632"/>
      <c r="S16" s="632"/>
      <c r="V16" s="281"/>
      <c r="X16" s="193" t="s">
        <v>10</v>
      </c>
      <c r="Y16" s="259">
        <v>2</v>
      </c>
      <c r="Z16" s="259">
        <v>3</v>
      </c>
      <c r="AA16" s="259">
        <v>1</v>
      </c>
      <c r="AB16" s="259">
        <v>5</v>
      </c>
      <c r="AC16" s="259">
        <v>6</v>
      </c>
      <c r="AD16" s="259">
        <v>8</v>
      </c>
      <c r="AE16" s="331">
        <v>13</v>
      </c>
      <c r="AF16" s="117"/>
      <c r="AG16" s="199">
        <f>SUM(Y16:AE16)</f>
        <v>38</v>
      </c>
      <c r="AH16" s="117"/>
      <c r="AI16" s="117"/>
      <c r="AJ16" s="117"/>
      <c r="AK16" s="199"/>
      <c r="AL16" s="12"/>
      <c r="AM16" s="199"/>
      <c r="AN16" s="30"/>
    </row>
    <row r="17" spans="1:42" ht="29.45" customHeight="1" x14ac:dyDescent="0.25">
      <c r="A17" s="514" t="s">
        <v>12</v>
      </c>
      <c r="B17" s="516">
        <v>1</v>
      </c>
      <c r="C17" s="520">
        <v>3</v>
      </c>
      <c r="D17" s="516">
        <v>4</v>
      </c>
      <c r="E17" s="516">
        <v>2</v>
      </c>
      <c r="F17" s="516">
        <v>7</v>
      </c>
      <c r="G17" s="516">
        <v>4</v>
      </c>
      <c r="H17" s="528">
        <v>9</v>
      </c>
      <c r="J17" s="514" t="s">
        <v>12</v>
      </c>
      <c r="K17" s="515">
        <f t="shared" ref="K17:K18" si="11">Y7</f>
        <v>34</v>
      </c>
      <c r="L17" s="518">
        <f t="shared" si="10"/>
        <v>43</v>
      </c>
      <c r="M17" s="518">
        <f t="shared" si="10"/>
        <v>42</v>
      </c>
      <c r="N17" s="515">
        <f t="shared" si="10"/>
        <v>23</v>
      </c>
      <c r="O17" s="515">
        <f t="shared" si="10"/>
        <v>40</v>
      </c>
      <c r="P17" s="518">
        <f t="shared" si="10"/>
        <v>41</v>
      </c>
      <c r="Q17" s="518">
        <f t="shared" si="10"/>
        <v>42</v>
      </c>
      <c r="R17" s="632"/>
      <c r="S17" s="632"/>
      <c r="V17" s="281"/>
      <c r="X17" s="193" t="s">
        <v>11</v>
      </c>
      <c r="Y17" s="259">
        <v>2</v>
      </c>
      <c r="Z17" s="259">
        <v>1</v>
      </c>
      <c r="AA17" s="259">
        <v>2</v>
      </c>
      <c r="AB17" s="259">
        <v>1</v>
      </c>
      <c r="AC17" s="259">
        <v>3</v>
      </c>
      <c r="AD17" s="259">
        <v>3</v>
      </c>
      <c r="AE17" s="331">
        <v>3</v>
      </c>
      <c r="AF17" s="117"/>
      <c r="AG17" s="199">
        <f t="shared" ref="AG17:AG19" si="12">SUM(Y17:AE17)</f>
        <v>15</v>
      </c>
      <c r="AH17" s="117"/>
      <c r="AI17" s="117"/>
      <c r="AJ17" s="117"/>
      <c r="AK17" s="118"/>
      <c r="AL17" s="30"/>
      <c r="AM17" s="12"/>
      <c r="AN17" s="12"/>
    </row>
    <row r="18" spans="1:42" ht="29.45" customHeight="1" thickBot="1" x14ac:dyDescent="0.3">
      <c r="A18" s="522" t="s">
        <v>13</v>
      </c>
      <c r="B18" s="524">
        <v>4</v>
      </c>
      <c r="C18" s="524">
        <v>8</v>
      </c>
      <c r="D18" s="524">
        <v>5</v>
      </c>
      <c r="E18" s="524">
        <v>3</v>
      </c>
      <c r="F18" s="877">
        <v>7</v>
      </c>
      <c r="G18" s="525">
        <v>9</v>
      </c>
      <c r="H18" s="1076">
        <v>4</v>
      </c>
      <c r="J18" s="522" t="s">
        <v>13</v>
      </c>
      <c r="K18" s="523">
        <f t="shared" si="11"/>
        <v>44</v>
      </c>
      <c r="L18" s="523">
        <f t="shared" si="10"/>
        <v>50</v>
      </c>
      <c r="M18" s="523">
        <f t="shared" si="10"/>
        <v>43</v>
      </c>
      <c r="N18" s="525">
        <f t="shared" si="10"/>
        <v>34</v>
      </c>
      <c r="O18" s="523">
        <f t="shared" si="10"/>
        <v>56</v>
      </c>
      <c r="P18" s="654">
        <f t="shared" si="10"/>
        <v>65</v>
      </c>
      <c r="Q18" s="655">
        <f t="shared" si="10"/>
        <v>63</v>
      </c>
      <c r="R18" s="632"/>
      <c r="S18" s="632"/>
      <c r="V18" s="281"/>
      <c r="X18" s="193" t="s">
        <v>12</v>
      </c>
      <c r="Y18" s="259">
        <v>2</v>
      </c>
      <c r="Z18" s="259">
        <v>5</v>
      </c>
      <c r="AA18" s="259">
        <v>3</v>
      </c>
      <c r="AB18" s="259">
        <v>1</v>
      </c>
      <c r="AC18" s="259">
        <v>5</v>
      </c>
      <c r="AD18" s="259">
        <v>4</v>
      </c>
      <c r="AE18" s="331">
        <v>4</v>
      </c>
      <c r="AF18" s="117"/>
      <c r="AG18" s="199">
        <f t="shared" si="12"/>
        <v>24</v>
      </c>
      <c r="AH18" s="117"/>
      <c r="AI18" s="117"/>
      <c r="AJ18" s="117"/>
      <c r="AK18" s="200"/>
      <c r="AL18" s="30"/>
      <c r="AM18" s="30"/>
      <c r="AN18" s="30"/>
    </row>
    <row r="19" spans="1:42" ht="16.350000000000001" customHeight="1" thickBot="1" x14ac:dyDescent="0.3">
      <c r="B19" s="95"/>
      <c r="C19" s="95"/>
      <c r="D19" s="95"/>
      <c r="E19" s="95"/>
      <c r="F19" s="95"/>
      <c r="G19" s="95"/>
      <c r="H19" s="95"/>
      <c r="K19" s="281"/>
      <c r="L19" s="281"/>
      <c r="O19" s="102"/>
      <c r="P19" s="281"/>
      <c r="Q19" s="281"/>
      <c r="R19" s="632"/>
      <c r="S19" s="632"/>
      <c r="V19" s="281"/>
      <c r="X19" s="197" t="s">
        <v>13</v>
      </c>
      <c r="Y19" s="332">
        <v>2</v>
      </c>
      <c r="Z19" s="332">
        <v>1</v>
      </c>
      <c r="AA19" s="332">
        <v>3</v>
      </c>
      <c r="AB19" s="332">
        <v>1</v>
      </c>
      <c r="AC19" s="332">
        <v>2</v>
      </c>
      <c r="AD19" s="332">
        <v>4</v>
      </c>
      <c r="AE19" s="333">
        <v>15</v>
      </c>
      <c r="AF19" s="117"/>
      <c r="AG19" s="199">
        <f t="shared" si="12"/>
        <v>28</v>
      </c>
      <c r="AH19" s="117"/>
      <c r="AI19" s="117"/>
      <c r="AJ19" s="117"/>
      <c r="AK19" s="53"/>
      <c r="AL19" s="53"/>
      <c r="AM19" s="53"/>
      <c r="AN19" s="53"/>
      <c r="AO19" s="53"/>
      <c r="AP19" s="53"/>
    </row>
    <row r="20" spans="1:42" ht="14.1" customHeight="1" thickTop="1" x14ac:dyDescent="0.25">
      <c r="A20" s="229" t="s">
        <v>382</v>
      </c>
      <c r="J20" s="1317" t="s">
        <v>168</v>
      </c>
      <c r="K20" s="731" t="s">
        <v>297</v>
      </c>
      <c r="L20" s="633"/>
      <c r="M20" s="76"/>
      <c r="N20" s="634" t="s">
        <v>161</v>
      </c>
      <c r="O20" s="635" t="s">
        <v>162</v>
      </c>
      <c r="P20" s="636" t="s">
        <v>163</v>
      </c>
      <c r="Q20" s="637" t="s">
        <v>159</v>
      </c>
      <c r="R20" s="632"/>
      <c r="S20" s="632"/>
      <c r="V20" s="281"/>
      <c r="X20" s="26"/>
      <c r="Y20" s="67"/>
      <c r="Z20" s="67"/>
      <c r="AA20" s="67"/>
      <c r="AB20" s="67"/>
      <c r="AC20" s="502"/>
      <c r="AD20" s="502"/>
      <c r="AE20" s="67"/>
      <c r="AF20" s="643" t="s">
        <v>39</v>
      </c>
      <c r="AG20" s="644">
        <v>25</v>
      </c>
      <c r="AH20" s="32" t="s">
        <v>146</v>
      </c>
      <c r="AI20" s="67"/>
      <c r="AJ20" s="67"/>
      <c r="AK20" s="53"/>
      <c r="AL20" s="53"/>
      <c r="AM20" s="53"/>
      <c r="AN20" s="53"/>
      <c r="AO20" s="53"/>
      <c r="AP20" s="53"/>
    </row>
    <row r="21" spans="1:42" ht="15.2" customHeight="1" x14ac:dyDescent="0.25">
      <c r="A21" s="710" t="s">
        <v>383</v>
      </c>
      <c r="B21" s="453"/>
      <c r="C21" s="453"/>
      <c r="D21" s="453"/>
      <c r="E21" s="453"/>
      <c r="F21" s="453"/>
      <c r="G21" s="453"/>
      <c r="H21" s="453"/>
      <c r="I21" s="453"/>
      <c r="J21" s="1318"/>
      <c r="K21" s="177"/>
      <c r="L21" s="633"/>
      <c r="M21" s="177"/>
      <c r="N21" s="633"/>
      <c r="O21" s="177"/>
      <c r="P21" s="76"/>
      <c r="Q21" s="179"/>
      <c r="R21" s="632"/>
      <c r="S21" s="632"/>
      <c r="V21" s="281"/>
      <c r="X21" s="26"/>
      <c r="AF21" s="281" t="s">
        <v>42</v>
      </c>
      <c r="AG21" s="102">
        <f>SUM(AG16:AG20)</f>
        <v>130</v>
      </c>
      <c r="AH21" s="98"/>
      <c r="AI21" s="501"/>
      <c r="AJ21" s="53"/>
      <c r="AK21" s="53"/>
      <c r="AL21" s="371"/>
      <c r="AM21" s="501"/>
      <c r="AN21" s="53"/>
      <c r="AO21" s="53"/>
      <c r="AP21" s="53"/>
    </row>
    <row r="22" spans="1:42" s="22" customFormat="1" ht="14.1" customHeight="1" x14ac:dyDescent="0.25">
      <c r="A22" s="809"/>
      <c r="B22" s="259"/>
      <c r="C22" s="259"/>
      <c r="D22" s="259"/>
      <c r="E22" s="259"/>
      <c r="F22" s="259"/>
      <c r="G22" s="259"/>
      <c r="H22" s="259"/>
      <c r="I22" s="259"/>
      <c r="J22" s="1318"/>
      <c r="K22" s="1029" t="s">
        <v>167</v>
      </c>
      <c r="L22" s="76"/>
      <c r="M22" s="76"/>
      <c r="N22" s="634" t="s">
        <v>164</v>
      </c>
      <c r="O22" s="635" t="s">
        <v>165</v>
      </c>
      <c r="P22" s="636" t="s">
        <v>166</v>
      </c>
      <c r="Q22" s="637" t="s">
        <v>173</v>
      </c>
      <c r="R22" s="632"/>
      <c r="S22" s="632"/>
      <c r="AH22" s="501"/>
      <c r="AI22" s="501"/>
      <c r="AJ22" s="501"/>
      <c r="AK22" s="53"/>
      <c r="AL22" s="53"/>
      <c r="AM22" s="501"/>
      <c r="AN22" s="612"/>
      <c r="AO22" s="612"/>
      <c r="AP22" s="612"/>
    </row>
    <row r="23" spans="1:42" ht="14.1" customHeight="1" x14ac:dyDescent="0.25">
      <c r="A23" s="1028" t="s">
        <v>719</v>
      </c>
      <c r="B23" s="256"/>
      <c r="C23" s="178"/>
      <c r="D23" s="482"/>
      <c r="E23" s="178"/>
      <c r="F23" s="178"/>
      <c r="G23" s="178"/>
      <c r="H23" s="508"/>
      <c r="I23" s="259"/>
      <c r="J23" s="530"/>
      <c r="K23" s="103"/>
      <c r="L23" s="256"/>
      <c r="M23" s="482"/>
      <c r="N23" s="482"/>
      <c r="O23" s="178"/>
      <c r="P23" s="178"/>
      <c r="Q23" s="178"/>
      <c r="R23" s="632"/>
      <c r="S23" s="632"/>
      <c r="V23" s="281"/>
      <c r="AH23" s="501"/>
      <c r="AI23" s="501"/>
      <c r="AJ23" s="501"/>
      <c r="AK23" s="53"/>
      <c r="AL23" s="53"/>
      <c r="AM23" s="359"/>
      <c r="AN23" s="53"/>
      <c r="AO23" s="53"/>
      <c r="AP23" s="53"/>
    </row>
    <row r="24" spans="1:42" ht="7.5" customHeight="1" thickBot="1" x14ac:dyDescent="0.3">
      <c r="A24" s="5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5"/>
      <c r="N24" s="55"/>
      <c r="O24" s="59"/>
      <c r="P24" s="59"/>
      <c r="Q24" s="59"/>
      <c r="R24" s="632"/>
      <c r="S24" s="632"/>
      <c r="V24" s="281"/>
      <c r="AH24" s="228"/>
      <c r="AI24" s="228"/>
      <c r="AJ24" s="228"/>
      <c r="AK24" s="53"/>
      <c r="AL24" s="53"/>
      <c r="AM24" s="501"/>
      <c r="AN24" s="53"/>
      <c r="AO24" s="53"/>
      <c r="AP24" s="53"/>
    </row>
    <row r="25" spans="1:42" ht="14.1" customHeight="1" x14ac:dyDescent="0.25">
      <c r="R25" s="632"/>
      <c r="S25" s="632"/>
      <c r="V25" s="281"/>
      <c r="AH25" s="117"/>
      <c r="AI25" s="117"/>
      <c r="AJ25" s="117"/>
      <c r="AK25" s="53"/>
      <c r="AL25" s="53"/>
      <c r="AM25" s="501"/>
      <c r="AN25" s="53"/>
      <c r="AO25" s="53"/>
      <c r="AP25" s="53"/>
    </row>
    <row r="26" spans="1:42" ht="13.5" customHeight="1" x14ac:dyDescent="0.25">
      <c r="K26" s="95"/>
      <c r="L26" s="95"/>
      <c r="M26" s="95"/>
      <c r="N26" s="95"/>
      <c r="O26" s="95"/>
      <c r="P26" s="95"/>
      <c r="Q26" s="95"/>
      <c r="R26" s="632"/>
      <c r="S26" s="632"/>
      <c r="V26" s="281"/>
      <c r="AH26" s="117"/>
      <c r="AI26" s="117"/>
      <c r="AJ26" s="117"/>
      <c r="AK26" s="53"/>
      <c r="AL26" s="53"/>
      <c r="AM26" s="501"/>
      <c r="AN26" s="53"/>
      <c r="AO26" s="53"/>
      <c r="AP26" s="53"/>
    </row>
    <row r="27" spans="1:42" ht="13.5" customHeight="1" x14ac:dyDescent="0.25">
      <c r="R27" s="63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117"/>
      <c r="AI27" s="117"/>
      <c r="AJ27" s="117"/>
      <c r="AK27" s="53"/>
      <c r="AL27" s="53"/>
      <c r="AM27" s="501"/>
      <c r="AN27" s="53"/>
      <c r="AO27" s="53"/>
      <c r="AP27" s="53"/>
    </row>
    <row r="28" spans="1:42" ht="13.5" customHeight="1" x14ac:dyDescent="0.25">
      <c r="R28" s="632"/>
      <c r="S28" s="63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117"/>
      <c r="AI28" s="117"/>
      <c r="AJ28" s="117"/>
      <c r="AK28" s="53"/>
      <c r="AL28" s="53"/>
      <c r="AM28" s="501"/>
      <c r="AN28" s="53"/>
      <c r="AO28" s="53"/>
      <c r="AP28" s="53"/>
    </row>
    <row r="29" spans="1:42" ht="13.5" customHeight="1" x14ac:dyDescent="0.25">
      <c r="V29" s="53"/>
      <c r="W29" s="53"/>
      <c r="X29" s="371"/>
      <c r="Y29" s="501"/>
      <c r="Z29" s="501"/>
      <c r="AA29" s="501"/>
      <c r="AB29" s="501"/>
      <c r="AC29" s="215"/>
      <c r="AD29" s="215"/>
      <c r="AE29" s="501"/>
      <c r="AF29" s="501"/>
      <c r="AG29" s="610"/>
      <c r="AH29" s="228"/>
      <c r="AI29" s="501"/>
      <c r="AJ29" s="67"/>
      <c r="AK29" s="53"/>
      <c r="AL29" s="371"/>
      <c r="AM29" s="228"/>
      <c r="AN29" s="53"/>
      <c r="AO29" s="53"/>
      <c r="AP29" s="53"/>
    </row>
    <row r="30" spans="1:42" ht="13.5" customHeight="1" x14ac:dyDescent="0.25">
      <c r="S30" s="399"/>
      <c r="T30" s="3"/>
      <c r="V30" s="53"/>
      <c r="W30" s="53"/>
      <c r="X30" s="334"/>
      <c r="Y30" s="501"/>
      <c r="Z30" s="501"/>
      <c r="AA30" s="501"/>
      <c r="AB30" s="501"/>
      <c r="AC30" s="501"/>
      <c r="AD30" s="501"/>
      <c r="AE30" s="501"/>
      <c r="AF30" s="501"/>
      <c r="AG30" s="501"/>
      <c r="AH30" s="53"/>
      <c r="AI30" s="53"/>
      <c r="AK30" s="53"/>
      <c r="AL30" s="53"/>
      <c r="AM30" s="53"/>
      <c r="AN30" s="53"/>
      <c r="AO30" s="53"/>
      <c r="AP30" s="53"/>
    </row>
    <row r="31" spans="1:42" ht="13.5" customHeight="1" x14ac:dyDescent="0.25">
      <c r="S31" s="251"/>
      <c r="T31" s="53"/>
      <c r="U31" s="612"/>
      <c r="V31" s="509"/>
      <c r="W31" s="53"/>
      <c r="X31" s="53"/>
      <c r="Y31" s="501"/>
      <c r="Z31" s="501"/>
      <c r="AA31" s="501"/>
      <c r="AB31" s="501"/>
      <c r="AC31" s="501"/>
      <c r="AD31" s="501"/>
      <c r="AE31" s="501"/>
      <c r="AF31" s="501"/>
      <c r="AG31" s="501"/>
      <c r="AH31" s="53"/>
      <c r="AI31" s="53"/>
      <c r="AJ31" s="53"/>
      <c r="AK31" s="53"/>
      <c r="AL31" s="53"/>
      <c r="AM31" s="53"/>
      <c r="AN31" s="53"/>
      <c r="AO31" s="53"/>
      <c r="AP31" s="53"/>
    </row>
    <row r="32" spans="1:42" ht="13.5" customHeight="1" x14ac:dyDescent="0.25">
      <c r="S32" s="251"/>
      <c r="T32" s="53"/>
      <c r="U32" s="53"/>
      <c r="V32" s="53"/>
      <c r="W32" s="53"/>
      <c r="X32" s="429"/>
      <c r="Y32" s="228"/>
      <c r="Z32" s="228"/>
      <c r="AA32" s="228"/>
      <c r="AB32" s="228"/>
      <c r="AC32" s="228"/>
      <c r="AD32" s="228"/>
      <c r="AE32" s="228"/>
      <c r="AF32" s="228"/>
      <c r="AG32" s="228"/>
      <c r="AH32" s="53"/>
      <c r="AI32" s="53"/>
      <c r="AJ32" s="53"/>
      <c r="AK32" s="53"/>
      <c r="AL32" s="53"/>
      <c r="AM32" s="53"/>
      <c r="AN32" s="53"/>
      <c r="AO32" s="53"/>
      <c r="AP32" s="53"/>
    </row>
    <row r="33" spans="9:42" ht="13.5" customHeight="1" x14ac:dyDescent="0.25">
      <c r="S33" s="251"/>
      <c r="T33" s="612"/>
      <c r="U33" s="638"/>
      <c r="V33" s="453"/>
      <c r="W33" s="228"/>
      <c r="X33" s="228"/>
      <c r="Y33" s="259"/>
      <c r="Z33" s="259"/>
      <c r="AA33" s="259"/>
      <c r="AB33" s="259"/>
      <c r="AC33" s="259"/>
      <c r="AD33" s="259"/>
      <c r="AE33" s="259"/>
      <c r="AF33" s="117"/>
      <c r="AG33" s="98"/>
      <c r="AH33" s="612"/>
      <c r="AI33" s="53"/>
      <c r="AJ33" s="53"/>
      <c r="AK33" s="53"/>
      <c r="AL33" s="612"/>
      <c r="AM33" s="53"/>
      <c r="AN33" s="53"/>
      <c r="AO33" s="53"/>
      <c r="AP33" s="53"/>
    </row>
    <row r="34" spans="9:42" ht="13.5" customHeight="1" x14ac:dyDescent="0.25">
      <c r="S34" s="251"/>
      <c r="T34" s="53"/>
      <c r="U34" s="53"/>
      <c r="V34" s="371"/>
      <c r="W34" s="501"/>
      <c r="X34" s="228"/>
      <c r="Y34" s="259"/>
      <c r="Z34" s="259"/>
      <c r="AA34" s="259"/>
      <c r="AB34" s="259"/>
      <c r="AC34" s="259"/>
      <c r="AD34" s="259"/>
      <c r="AE34" s="259"/>
      <c r="AF34" s="117"/>
      <c r="AG34" s="98"/>
      <c r="AH34" s="501"/>
      <c r="AI34" s="53"/>
      <c r="AJ34" s="53"/>
      <c r="AK34" s="53"/>
      <c r="AL34" s="53"/>
      <c r="AM34" s="53"/>
      <c r="AN34" s="53"/>
      <c r="AO34" s="53"/>
      <c r="AP34" s="53"/>
    </row>
    <row r="35" spans="9:42" ht="13.5" customHeight="1" x14ac:dyDescent="0.25">
      <c r="S35" s="251"/>
      <c r="T35" s="53"/>
      <c r="U35" s="53"/>
      <c r="V35" s="215"/>
      <c r="W35" s="98"/>
      <c r="X35" s="228"/>
      <c r="Y35" s="259"/>
      <c r="Z35" s="259"/>
      <c r="AA35" s="259"/>
      <c r="AB35" s="259"/>
      <c r="AC35" s="259"/>
      <c r="AD35" s="259"/>
      <c r="AE35" s="259"/>
      <c r="AF35" s="117"/>
      <c r="AG35" s="98"/>
      <c r="AH35" s="501"/>
      <c r="AI35" s="53"/>
      <c r="AJ35" s="53"/>
      <c r="AK35" s="53"/>
      <c r="AL35" s="53"/>
      <c r="AM35" s="53"/>
      <c r="AN35" s="53"/>
      <c r="AO35" s="53"/>
      <c r="AP35" s="53"/>
    </row>
    <row r="36" spans="9:42" ht="13.5" customHeight="1" x14ac:dyDescent="0.25">
      <c r="S36" s="251"/>
      <c r="T36" s="53"/>
      <c r="U36" s="53"/>
      <c r="V36" s="215"/>
      <c r="W36" s="98"/>
      <c r="X36" s="228"/>
      <c r="Y36" s="259"/>
      <c r="Z36" s="259"/>
      <c r="AA36" s="259"/>
      <c r="AB36" s="259"/>
      <c r="AC36" s="259"/>
      <c r="AD36" s="259"/>
      <c r="AE36" s="259"/>
      <c r="AF36" s="117"/>
      <c r="AG36" s="98"/>
      <c r="AH36" s="501"/>
      <c r="AI36" s="53"/>
      <c r="AJ36" s="53"/>
      <c r="AK36" s="53"/>
      <c r="AL36" s="53"/>
      <c r="AM36" s="53"/>
      <c r="AN36" s="53"/>
      <c r="AO36" s="53"/>
      <c r="AP36" s="53"/>
    </row>
    <row r="37" spans="9:42" ht="13.5" customHeight="1" x14ac:dyDescent="0.25">
      <c r="S37" s="251"/>
      <c r="T37" s="53"/>
      <c r="U37" s="53"/>
      <c r="V37" s="501"/>
      <c r="W37" s="228"/>
      <c r="X37" s="228"/>
      <c r="Y37" s="228"/>
      <c r="Z37" s="228"/>
      <c r="AA37" s="228"/>
      <c r="AB37" s="228"/>
      <c r="AC37" s="228"/>
      <c r="AD37" s="501"/>
      <c r="AE37" s="501"/>
      <c r="AF37" s="501"/>
      <c r="AG37" s="501"/>
      <c r="AH37" s="501"/>
      <c r="AI37" s="53"/>
      <c r="AJ37" s="53"/>
      <c r="AK37" s="53"/>
      <c r="AL37" s="53"/>
      <c r="AM37" s="53"/>
      <c r="AN37" s="53"/>
      <c r="AO37" s="53"/>
      <c r="AP37" s="53"/>
    </row>
    <row r="38" spans="9:42" ht="13.5" customHeight="1" x14ac:dyDescent="0.25">
      <c r="S38" s="251"/>
      <c r="T38" s="53"/>
      <c r="U38" s="53"/>
      <c r="V38" s="371"/>
      <c r="W38" s="53"/>
      <c r="X38" s="53"/>
      <c r="Y38" s="53"/>
      <c r="Z38" s="53"/>
      <c r="AA38" s="53"/>
      <c r="AB38" s="53"/>
      <c r="AC38" s="53"/>
      <c r="AD38" s="53"/>
      <c r="AE38" s="53"/>
      <c r="AF38" s="639"/>
      <c r="AG38" s="215"/>
      <c r="AH38" s="215"/>
      <c r="AI38" s="53"/>
      <c r="AJ38" s="53"/>
    </row>
    <row r="39" spans="9:42" ht="13.5" customHeight="1" x14ac:dyDescent="0.25">
      <c r="S39" s="251"/>
      <c r="T39" s="53"/>
      <c r="U39" s="53"/>
      <c r="V39" s="371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</row>
    <row r="40" spans="9:42" ht="13.5" customHeight="1" x14ac:dyDescent="0.25">
      <c r="S40" s="251"/>
      <c r="T40" s="53"/>
      <c r="U40" s="53"/>
      <c r="V40" s="371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</row>
    <row r="41" spans="9:42" ht="13.5" customHeight="1" x14ac:dyDescent="0.25">
      <c r="S41" s="251"/>
      <c r="T41" s="53"/>
      <c r="U41" s="53"/>
      <c r="V41" s="371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</row>
    <row r="42" spans="9:42" ht="13.5" customHeight="1" x14ac:dyDescent="0.25">
      <c r="S42" s="251"/>
      <c r="T42" s="53"/>
      <c r="U42" s="53"/>
      <c r="V42" s="371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</row>
    <row r="43" spans="9:42" ht="13.5" customHeight="1" x14ac:dyDescent="0.25">
      <c r="S43" s="251"/>
      <c r="T43" s="53"/>
      <c r="U43" s="612"/>
      <c r="V43" s="509"/>
      <c r="W43" s="501"/>
      <c r="X43" s="501"/>
      <c r="Y43" s="501"/>
      <c r="Z43" s="501"/>
      <c r="AA43" s="501"/>
      <c r="AB43" s="501"/>
      <c r="AC43" s="501"/>
      <c r="AD43" s="501"/>
      <c r="AE43" s="501"/>
      <c r="AF43" s="501"/>
      <c r="AG43" s="501"/>
      <c r="AH43" s="501"/>
      <c r="AI43" s="53"/>
      <c r="AJ43" s="53"/>
    </row>
    <row r="44" spans="9:42" ht="13.5" customHeight="1" x14ac:dyDescent="0.25">
      <c r="S44" s="251"/>
      <c r="T44" s="53"/>
      <c r="U44" s="53"/>
      <c r="V44" s="371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612"/>
    </row>
    <row r="45" spans="9:42" ht="13.5" customHeight="1" x14ac:dyDescent="0.25">
      <c r="I45" s="67">
        <v>2013</v>
      </c>
      <c r="S45" s="251"/>
      <c r="T45" s="337"/>
      <c r="U45" s="53"/>
      <c r="V45" s="453"/>
      <c r="W45" s="228"/>
      <c r="X45" s="228"/>
      <c r="Y45" s="228"/>
      <c r="Z45" s="228"/>
      <c r="AA45" s="228"/>
      <c r="AB45" s="228"/>
      <c r="AC45" s="228"/>
      <c r="AD45" s="228"/>
      <c r="AE45" s="228"/>
      <c r="AF45" s="228"/>
      <c r="AG45" s="228"/>
      <c r="AH45" s="228"/>
      <c r="AI45" s="359"/>
      <c r="AJ45" s="612"/>
    </row>
    <row r="46" spans="9:42" ht="13.5" customHeight="1" x14ac:dyDescent="0.25">
      <c r="S46" s="334"/>
      <c r="T46" s="53"/>
      <c r="U46" s="53"/>
      <c r="V46" s="371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501"/>
      <c r="AJ46" s="98"/>
    </row>
    <row r="47" spans="9:42" ht="13.5" customHeight="1" x14ac:dyDescent="0.25">
      <c r="S47" s="251"/>
      <c r="T47" s="53"/>
      <c r="U47" s="53"/>
      <c r="V47" s="501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501"/>
      <c r="AJ47" s="98"/>
    </row>
    <row r="48" spans="9:42" ht="13.5" customHeight="1" x14ac:dyDescent="0.25">
      <c r="S48" s="251"/>
      <c r="T48" s="53"/>
      <c r="U48" s="53"/>
      <c r="V48" s="501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501"/>
      <c r="AJ48" s="98"/>
    </row>
    <row r="49" spans="19:37" ht="13.5" customHeight="1" x14ac:dyDescent="0.25">
      <c r="S49" s="251"/>
      <c r="T49" s="53"/>
      <c r="U49" s="53"/>
      <c r="V49" s="501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</row>
    <row r="50" spans="19:37" ht="13.5" customHeight="1" x14ac:dyDescent="0.25">
      <c r="S50" s="251"/>
      <c r="T50" s="53"/>
      <c r="U50" s="53"/>
      <c r="V50" s="371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01"/>
      <c r="AK50" s="102"/>
    </row>
    <row r="51" spans="19:37" ht="13.5" customHeight="1" x14ac:dyDescent="0.25">
      <c r="S51" s="251"/>
      <c r="T51" s="53"/>
      <c r="U51" s="53"/>
      <c r="V51" s="371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215"/>
      <c r="AJ51" s="215"/>
    </row>
    <row r="52" spans="19:37" ht="13.5" customHeight="1" x14ac:dyDescent="0.25">
      <c r="S52" s="251"/>
      <c r="T52" s="53"/>
      <c r="U52" s="53"/>
      <c r="V52" s="371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</row>
    <row r="53" spans="19:37" ht="13.5" customHeight="1" x14ac:dyDescent="0.25">
      <c r="S53" s="251"/>
      <c r="T53" s="53"/>
      <c r="U53" s="53"/>
      <c r="V53" s="371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</row>
    <row r="54" spans="19:37" ht="13.5" customHeight="1" x14ac:dyDescent="0.25">
      <c r="S54" s="251"/>
      <c r="T54" s="53"/>
      <c r="U54" s="53"/>
      <c r="V54" s="371"/>
      <c r="W54" s="337"/>
      <c r="X54" s="337"/>
      <c r="Y54" s="337"/>
      <c r="Z54" s="337"/>
      <c r="AA54" s="337"/>
      <c r="AB54" s="337"/>
      <c r="AC54" s="337"/>
      <c r="AD54" s="337"/>
      <c r="AE54" s="337"/>
      <c r="AF54" s="337"/>
      <c r="AG54" s="337"/>
      <c r="AH54" s="337"/>
      <c r="AI54" s="337"/>
      <c r="AJ54" s="337"/>
    </row>
    <row r="55" spans="19:37" x14ac:dyDescent="0.25">
      <c r="S55" s="251"/>
      <c r="T55" s="53"/>
      <c r="U55" s="53"/>
      <c r="V55" s="371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</row>
    <row r="56" spans="19:37" x14ac:dyDescent="0.25">
      <c r="S56" s="251"/>
      <c r="T56" s="53"/>
      <c r="U56" s="53"/>
      <c r="V56" s="371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</row>
    <row r="57" spans="19:37" x14ac:dyDescent="0.25">
      <c r="S57" s="251"/>
      <c r="T57" s="53"/>
      <c r="U57" s="53"/>
      <c r="V57" s="453"/>
      <c r="W57" s="228"/>
      <c r="X57" s="228"/>
      <c r="Y57" s="228"/>
      <c r="Z57" s="228"/>
      <c r="AA57" s="228"/>
      <c r="AB57" s="228"/>
      <c r="AC57" s="228"/>
      <c r="AD57" s="53"/>
      <c r="AE57" s="53"/>
      <c r="AF57" s="53"/>
      <c r="AG57" s="53"/>
      <c r="AH57" s="53"/>
      <c r="AI57" s="53"/>
      <c r="AJ57" s="53"/>
    </row>
    <row r="58" spans="19:37" x14ac:dyDescent="0.25">
      <c r="S58" s="251"/>
      <c r="T58" s="53"/>
      <c r="U58" s="53"/>
      <c r="V58" s="371"/>
      <c r="W58" s="501"/>
      <c r="X58" s="501"/>
      <c r="Y58" s="501"/>
      <c r="Z58" s="501"/>
      <c r="AA58" s="501"/>
      <c r="AB58" s="501"/>
      <c r="AC58" s="501"/>
      <c r="AD58" s="228"/>
      <c r="AE58" s="228"/>
      <c r="AF58" s="228"/>
      <c r="AG58" s="228"/>
      <c r="AH58" s="228"/>
      <c r="AI58" s="53"/>
      <c r="AJ58" s="53"/>
    </row>
    <row r="59" spans="19:37" x14ac:dyDescent="0.25">
      <c r="U59" s="53"/>
      <c r="V59" s="215"/>
      <c r="W59" s="98"/>
      <c r="X59" s="98"/>
      <c r="Y59" s="98"/>
      <c r="Z59" s="98"/>
      <c r="AA59" s="98"/>
      <c r="AB59" s="98"/>
      <c r="AC59" s="98"/>
      <c r="AD59" s="53"/>
      <c r="AE59" s="53"/>
      <c r="AF59" s="53"/>
      <c r="AG59" s="53"/>
      <c r="AH59" s="53"/>
      <c r="AI59" s="53"/>
      <c r="AJ59" s="53"/>
    </row>
    <row r="60" spans="19:37" x14ac:dyDescent="0.25">
      <c r="U60" s="53"/>
      <c r="V60" s="215"/>
      <c r="W60" s="98"/>
      <c r="X60" s="98"/>
      <c r="Y60" s="98"/>
      <c r="Z60" s="98"/>
      <c r="AA60" s="98"/>
      <c r="AB60" s="98"/>
      <c r="AC60" s="98"/>
      <c r="AD60" s="53"/>
      <c r="AE60" s="53"/>
      <c r="AF60" s="53"/>
      <c r="AG60" s="53"/>
      <c r="AH60" s="53"/>
      <c r="AI60" s="53"/>
      <c r="AJ60" s="53"/>
    </row>
    <row r="61" spans="19:37" x14ac:dyDescent="0.25">
      <c r="U61" s="53"/>
      <c r="V61" s="482"/>
      <c r="W61" s="482"/>
      <c r="X61" s="482"/>
      <c r="Y61" s="482"/>
      <c r="Z61" s="482"/>
      <c r="AA61" s="482"/>
      <c r="AB61" s="482"/>
      <c r="AC61" s="482"/>
      <c r="AD61" s="53"/>
      <c r="AE61" s="53"/>
      <c r="AF61" s="53"/>
      <c r="AG61" s="53"/>
      <c r="AH61" s="53"/>
      <c r="AI61" s="53"/>
      <c r="AJ61" s="53"/>
    </row>
    <row r="62" spans="19:37" x14ac:dyDescent="0.25">
      <c r="U62" s="53"/>
      <c r="V62" s="371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</row>
    <row r="63" spans="19:37" x14ac:dyDescent="0.25">
      <c r="U63" s="53"/>
      <c r="V63" s="371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</row>
    <row r="64" spans="19:37" x14ac:dyDescent="0.25">
      <c r="U64" s="53"/>
      <c r="V64" s="453"/>
      <c r="W64" s="228"/>
      <c r="X64" s="228"/>
      <c r="Y64" s="228"/>
      <c r="Z64" s="228"/>
      <c r="AA64" s="228"/>
      <c r="AB64" s="228"/>
      <c r="AC64" s="228"/>
      <c r="AD64" s="53"/>
      <c r="AE64" s="53"/>
      <c r="AF64" s="53"/>
      <c r="AG64" s="53"/>
      <c r="AH64" s="53"/>
      <c r="AI64" s="53"/>
      <c r="AJ64" s="53"/>
    </row>
    <row r="65" spans="21:36" x14ac:dyDescent="0.25">
      <c r="U65" s="53"/>
      <c r="V65" s="371"/>
      <c r="W65" s="372"/>
      <c r="X65" s="372"/>
      <c r="Y65" s="372"/>
      <c r="Z65" s="372"/>
      <c r="AA65" s="372"/>
      <c r="AB65" s="372"/>
      <c r="AC65" s="372"/>
      <c r="AD65" s="53"/>
      <c r="AE65" s="53"/>
      <c r="AF65" s="53"/>
      <c r="AG65" s="53"/>
      <c r="AH65" s="53"/>
      <c r="AI65" s="53"/>
      <c r="AJ65" s="53"/>
    </row>
    <row r="66" spans="21:36" x14ac:dyDescent="0.25">
      <c r="U66" s="53"/>
      <c r="V66" s="215"/>
      <c r="W66" s="372"/>
      <c r="X66" s="372"/>
      <c r="Y66" s="372"/>
      <c r="Z66" s="372"/>
      <c r="AA66" s="372"/>
      <c r="AB66" s="372"/>
      <c r="AC66" s="372"/>
      <c r="AD66" s="53"/>
      <c r="AE66" s="53"/>
      <c r="AF66" s="53"/>
      <c r="AG66" s="53"/>
      <c r="AH66" s="53"/>
      <c r="AI66" s="53"/>
      <c r="AJ66" s="53"/>
    </row>
    <row r="67" spans="21:36" x14ac:dyDescent="0.25">
      <c r="U67" s="53"/>
      <c r="V67" s="215"/>
      <c r="W67" s="372"/>
      <c r="X67" s="372"/>
      <c r="Y67" s="372"/>
      <c r="Z67" s="372"/>
      <c r="AA67" s="372"/>
      <c r="AB67" s="372"/>
      <c r="AC67" s="372"/>
      <c r="AD67" s="53"/>
    </row>
    <row r="68" spans="21:36" x14ac:dyDescent="0.25">
      <c r="U68" s="53"/>
      <c r="V68" s="482"/>
      <c r="W68" s="372"/>
      <c r="X68" s="372"/>
      <c r="Y68" s="372"/>
      <c r="Z68" s="372"/>
      <c r="AA68" s="372"/>
      <c r="AB68" s="372"/>
      <c r="AC68" s="372"/>
      <c r="AD68" s="53"/>
    </row>
    <row r="69" spans="21:36" x14ac:dyDescent="0.25">
      <c r="U69" s="53"/>
      <c r="V69" s="371"/>
      <c r="W69" s="53"/>
      <c r="X69" s="53"/>
      <c r="Y69" s="53"/>
      <c r="Z69" s="53"/>
      <c r="AA69" s="53"/>
      <c r="AB69" s="53"/>
      <c r="AC69" s="53"/>
      <c r="AD69" s="53"/>
    </row>
    <row r="70" spans="21:36" x14ac:dyDescent="0.25">
      <c r="U70" s="53"/>
      <c r="V70" s="371"/>
      <c r="W70" s="53"/>
      <c r="X70" s="53"/>
      <c r="Y70" s="53"/>
      <c r="Z70" s="53"/>
      <c r="AA70" s="53"/>
      <c r="AB70" s="53"/>
      <c r="AC70" s="53"/>
      <c r="AD70" s="53"/>
    </row>
    <row r="71" spans="21:36" x14ac:dyDescent="0.25">
      <c r="U71" s="53"/>
      <c r="V71" s="371"/>
      <c r="W71" s="53"/>
      <c r="X71" s="53"/>
      <c r="Y71" s="53"/>
      <c r="Z71" s="53"/>
      <c r="AA71" s="53"/>
      <c r="AB71" s="53"/>
      <c r="AC71" s="53"/>
      <c r="AD71" s="53"/>
    </row>
    <row r="72" spans="21:36" x14ac:dyDescent="0.25">
      <c r="U72" s="53"/>
      <c r="V72" s="371"/>
      <c r="W72" s="53"/>
      <c r="X72" s="53"/>
      <c r="Y72" s="53"/>
      <c r="Z72" s="53"/>
      <c r="AA72" s="53"/>
      <c r="AB72" s="53"/>
      <c r="AC72" s="53"/>
      <c r="AD72" s="53"/>
    </row>
  </sheetData>
  <mergeCells count="1">
    <mergeCell ref="J20:J22"/>
  </mergeCells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&amp;R&amp;"-,Itálico"&amp;10&amp;KFF0000
    Acidentes de trânsito  fatais em São Paulo - 2014&amp;"-,Regular"&amp;K01+000  </oddHeader>
    <oddFooter>&amp;C&amp;KFF000014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view="pageLayout" topLeftCell="H1" zoomScaleNormal="80" workbookViewId="0">
      <selection activeCell="N16" sqref="N16"/>
    </sheetView>
  </sheetViews>
  <sheetFormatPr defaultColWidth="9.140625" defaultRowHeight="15" x14ac:dyDescent="0.25"/>
  <cols>
    <col min="1" max="28" width="4.85546875" style="281" customWidth="1"/>
    <col min="29" max="29" width="6.7109375" style="281" customWidth="1"/>
    <col min="30" max="56" width="4.7109375" style="281" customWidth="1"/>
    <col min="57" max="16384" width="9.140625" style="281"/>
  </cols>
  <sheetData>
    <row r="1" spans="1:62" ht="8.4499999999999993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spans="1:62" ht="17.25" x14ac:dyDescent="0.3">
      <c r="A2" s="60" t="s">
        <v>435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62" ht="11.25" customHeight="1" x14ac:dyDescent="0.25"/>
    <row r="4" spans="1:62" ht="17.25" x14ac:dyDescent="0.3">
      <c r="A4" s="9" t="s">
        <v>436</v>
      </c>
      <c r="B4" s="2"/>
      <c r="AC4" s="610"/>
      <c r="AD4" s="610"/>
      <c r="AE4" s="882">
        <v>1</v>
      </c>
      <c r="AF4" s="882">
        <v>2</v>
      </c>
      <c r="AG4" s="882">
        <v>3</v>
      </c>
      <c r="AH4" s="882">
        <v>4</v>
      </c>
      <c r="AI4" s="883">
        <v>5</v>
      </c>
      <c r="AJ4" s="882">
        <v>6</v>
      </c>
      <c r="AK4" s="883">
        <v>7</v>
      </c>
      <c r="AL4" s="882">
        <v>8</v>
      </c>
      <c r="AM4" s="883">
        <v>9</v>
      </c>
      <c r="AN4" s="882">
        <v>10</v>
      </c>
      <c r="AO4" s="883">
        <v>11</v>
      </c>
      <c r="AP4" s="882">
        <v>12</v>
      </c>
      <c r="AQ4" s="883">
        <v>13</v>
      </c>
      <c r="AR4" s="882">
        <v>14</v>
      </c>
      <c r="AS4" s="883">
        <v>15</v>
      </c>
      <c r="AT4" s="882">
        <v>16</v>
      </c>
      <c r="AU4" s="883">
        <v>17</v>
      </c>
      <c r="AV4" s="882">
        <v>18</v>
      </c>
      <c r="AW4" s="883">
        <v>19</v>
      </c>
      <c r="AX4" s="882">
        <v>20</v>
      </c>
      <c r="AY4" s="883">
        <v>21</v>
      </c>
      <c r="AZ4" s="882">
        <v>22</v>
      </c>
      <c r="BA4" s="882">
        <v>23</v>
      </c>
      <c r="BB4" s="883">
        <v>24</v>
      </c>
      <c r="BE4" s="71">
        <v>0.17307692307692307</v>
      </c>
      <c r="BF4" s="156">
        <v>9.6153846153846159E-2</v>
      </c>
      <c r="BG4" s="156">
        <v>0.15384615384615385</v>
      </c>
      <c r="BH4" s="156">
        <v>9.2307692307692299E-2</v>
      </c>
      <c r="BJ4" s="281">
        <v>9.2307692307692299E-2</v>
      </c>
    </row>
    <row r="5" spans="1:62" ht="11.25" customHeight="1" x14ac:dyDescent="0.25">
      <c r="AC5" s="884" t="s">
        <v>437</v>
      </c>
      <c r="AD5" s="610"/>
      <c r="AE5" s="610"/>
      <c r="AF5" s="610"/>
      <c r="AG5" s="610"/>
      <c r="AH5" s="610"/>
      <c r="AI5" s="611"/>
      <c r="AJ5" s="611"/>
      <c r="AK5" s="368"/>
      <c r="AL5" s="507"/>
      <c r="AM5" s="103"/>
      <c r="AN5" s="103"/>
      <c r="AO5" s="103"/>
      <c r="AP5" s="103"/>
      <c r="AQ5" s="103"/>
      <c r="AR5" s="103"/>
      <c r="AS5" s="103"/>
      <c r="AT5" s="40"/>
      <c r="AU5" s="40"/>
      <c r="AV5" s="40"/>
      <c r="AW5" s="1033">
        <v>0.17307692307692307</v>
      </c>
      <c r="AX5" s="1033">
        <v>0.15384615384615385</v>
      </c>
      <c r="AY5" s="1033">
        <v>0.15384615384615385</v>
      </c>
      <c r="AZ5" s="1033">
        <v>0.25</v>
      </c>
      <c r="BA5" s="1033">
        <v>0.13461538461538461</v>
      </c>
      <c r="BB5" s="1033">
        <v>0.21153846153846154</v>
      </c>
      <c r="BC5" s="156"/>
      <c r="BE5" s="71">
        <v>0.15384615384615385</v>
      </c>
      <c r="BF5" s="156">
        <v>0.17307692307692307</v>
      </c>
      <c r="BG5" s="156">
        <v>0.28846153846153844</v>
      </c>
      <c r="BH5" s="156">
        <v>7.6923076923076927E-2</v>
      </c>
      <c r="BJ5" s="281">
        <v>7.6923076923076927E-2</v>
      </c>
    </row>
    <row r="6" spans="1:62" ht="15.75" x14ac:dyDescent="0.25">
      <c r="A6" s="728" t="s">
        <v>438</v>
      </c>
      <c r="B6" s="728"/>
      <c r="H6" s="2" t="s">
        <v>439</v>
      </c>
      <c r="I6" s="728"/>
      <c r="P6" s="2" t="s">
        <v>440</v>
      </c>
      <c r="Q6" s="2"/>
      <c r="X6" s="2" t="s">
        <v>441</v>
      </c>
      <c r="AC6" s="610"/>
      <c r="AD6" s="610"/>
      <c r="AE6" s="610"/>
      <c r="AF6" s="610"/>
      <c r="AG6" s="610"/>
      <c r="AH6" s="610"/>
      <c r="AI6" s="98"/>
      <c r="AJ6" s="610"/>
      <c r="AK6" s="98"/>
      <c r="AL6" s="610"/>
      <c r="AM6" s="98"/>
      <c r="AN6" s="610"/>
      <c r="AO6" s="98"/>
      <c r="AP6" s="610"/>
      <c r="AQ6" s="98"/>
      <c r="AR6" s="610"/>
      <c r="AS6" s="98"/>
      <c r="AT6" s="610"/>
      <c r="AU6" s="98"/>
      <c r="AV6" s="610"/>
      <c r="AW6" s="98"/>
      <c r="AX6" s="610"/>
      <c r="AY6" s="98"/>
      <c r="AZ6" s="610"/>
      <c r="BA6" s="610"/>
      <c r="BB6" s="98"/>
      <c r="BE6" s="71">
        <v>0.15384615384615385</v>
      </c>
      <c r="BF6" s="156">
        <v>0.19230769230769232</v>
      </c>
      <c r="BG6" s="156">
        <v>0.15384615384615385</v>
      </c>
      <c r="BH6" s="156">
        <v>7.3076923076923067E-2</v>
      </c>
      <c r="BJ6" s="281">
        <v>7.3076923076923067E-2</v>
      </c>
    </row>
    <row r="7" spans="1:62" x14ac:dyDescent="0.25">
      <c r="AW7" s="330"/>
      <c r="AX7" s="330"/>
      <c r="AY7" s="330"/>
      <c r="AZ7" s="330"/>
      <c r="BA7" s="330"/>
      <c r="BB7" s="330"/>
      <c r="BE7" s="71">
        <v>0.25</v>
      </c>
      <c r="BF7" s="156">
        <v>0.11538461538461539</v>
      </c>
      <c r="BG7" s="156">
        <v>0.13461538461538461</v>
      </c>
      <c r="BH7" s="156">
        <v>0.1</v>
      </c>
      <c r="BJ7" s="281">
        <v>0.1</v>
      </c>
    </row>
    <row r="8" spans="1:62" x14ac:dyDescent="0.25">
      <c r="BE8" s="71">
        <v>0.13461538461538461</v>
      </c>
      <c r="BF8" s="156">
        <v>0.30769230769230771</v>
      </c>
      <c r="BG8" s="156">
        <v>0.36538461538461536</v>
      </c>
      <c r="BH8" s="156">
        <v>7.6923076923076927E-2</v>
      </c>
      <c r="BJ8" s="281">
        <v>7.6923076923076927E-2</v>
      </c>
    </row>
    <row r="9" spans="1:62" x14ac:dyDescent="0.25">
      <c r="AC9" s="610"/>
      <c r="AD9" s="610"/>
      <c r="AE9" s="882">
        <v>1</v>
      </c>
      <c r="AF9" s="882">
        <v>2</v>
      </c>
      <c r="AG9" s="882">
        <v>3</v>
      </c>
      <c r="AH9" s="882">
        <v>4</v>
      </c>
      <c r="AI9" s="883">
        <v>5</v>
      </c>
      <c r="AJ9" s="882">
        <v>6</v>
      </c>
      <c r="AK9" s="883">
        <v>7</v>
      </c>
      <c r="AL9" s="882">
        <v>8</v>
      </c>
      <c r="AM9" s="883">
        <v>9</v>
      </c>
      <c r="AN9" s="882">
        <v>10</v>
      </c>
      <c r="AO9" s="883">
        <v>11</v>
      </c>
      <c r="AP9" s="882">
        <v>12</v>
      </c>
      <c r="AQ9" s="883">
        <v>13</v>
      </c>
      <c r="AR9" s="882">
        <v>14</v>
      </c>
      <c r="AS9" s="883">
        <v>15</v>
      </c>
      <c r="AT9" s="882">
        <v>16</v>
      </c>
      <c r="AU9" s="883">
        <v>17</v>
      </c>
      <c r="AV9" s="882">
        <v>18</v>
      </c>
      <c r="AW9" s="883">
        <v>19</v>
      </c>
      <c r="AX9" s="882">
        <v>20</v>
      </c>
      <c r="AY9" s="883">
        <v>21</v>
      </c>
      <c r="AZ9" s="882">
        <v>22</v>
      </c>
      <c r="BA9" s="882">
        <v>23</v>
      </c>
      <c r="BB9" s="883">
        <v>24</v>
      </c>
      <c r="BE9" s="71">
        <v>0.21153846153846154</v>
      </c>
      <c r="BF9" s="156">
        <v>0.32692307692307693</v>
      </c>
      <c r="BG9" s="156">
        <v>0.17307692307692307</v>
      </c>
      <c r="BH9" s="156">
        <v>0.11538461538461539</v>
      </c>
      <c r="BJ9" s="281">
        <v>0.11538461538461539</v>
      </c>
    </row>
    <row r="10" spans="1:62" x14ac:dyDescent="0.25">
      <c r="AC10" s="212" t="s">
        <v>442</v>
      </c>
      <c r="AD10" s="650"/>
      <c r="AE10" s="156">
        <v>9.6153846153846159E-2</v>
      </c>
      <c r="AF10" s="156">
        <v>0.17307692307692307</v>
      </c>
      <c r="AG10" s="156">
        <v>0.19230769230769232</v>
      </c>
      <c r="AH10" s="156">
        <v>0.11538461538461539</v>
      </c>
      <c r="AI10" s="156">
        <v>0.30769230769230771</v>
      </c>
      <c r="AJ10" s="156">
        <v>0.32692307692307693</v>
      </c>
      <c r="AK10" s="156">
        <v>0.26923076923076922</v>
      </c>
      <c r="AL10" s="156">
        <v>0.15384615384615385</v>
      </c>
      <c r="AM10" s="156">
        <v>5.7692307692307696E-2</v>
      </c>
      <c r="AN10" s="156">
        <v>0.11538461538461539</v>
      </c>
      <c r="AO10" s="156">
        <v>0.13461538461538461</v>
      </c>
      <c r="AP10" s="156">
        <v>0.11538461538461539</v>
      </c>
      <c r="AQ10" s="156">
        <v>0.11538461538461539</v>
      </c>
      <c r="AR10" s="156">
        <v>0.11538461538461539</v>
      </c>
      <c r="AS10" s="156">
        <v>9.6153846153846159E-2</v>
      </c>
      <c r="AT10" s="156">
        <v>9.6153846153846159E-2</v>
      </c>
      <c r="AU10" s="156">
        <v>9.6153846153846159E-2</v>
      </c>
      <c r="AV10" s="156">
        <v>0.21153846153846154</v>
      </c>
      <c r="AW10" s="156">
        <v>0.15384615384615385</v>
      </c>
      <c r="AX10" s="156">
        <v>0.21153846153846154</v>
      </c>
      <c r="AY10" s="156">
        <v>0.26923076923076922</v>
      </c>
      <c r="AZ10" s="156">
        <v>0.25</v>
      </c>
      <c r="BA10" s="156">
        <v>9.6153846153846159E-2</v>
      </c>
      <c r="BB10" s="156">
        <v>0.26923076923076922</v>
      </c>
      <c r="BE10" s="156"/>
      <c r="BF10" s="156">
        <v>0.26923076923076922</v>
      </c>
      <c r="BG10" s="156">
        <v>0.38461538461538464</v>
      </c>
      <c r="BH10" s="156">
        <v>0.13076923076923078</v>
      </c>
      <c r="BJ10" s="281">
        <v>0.13076923076923078</v>
      </c>
    </row>
    <row r="11" spans="1:62" x14ac:dyDescent="0.25">
      <c r="AC11" s="610"/>
      <c r="AD11" s="610"/>
      <c r="AE11" s="610"/>
      <c r="AF11" s="610"/>
      <c r="AG11" s="610"/>
      <c r="AH11" s="610"/>
      <c r="AI11" s="98"/>
      <c r="AJ11" s="610"/>
      <c r="AK11" s="98"/>
      <c r="AL11" s="610"/>
      <c r="AM11" s="98"/>
      <c r="AN11" s="610"/>
      <c r="AO11" s="98"/>
      <c r="AP11" s="610"/>
      <c r="AQ11" s="98"/>
      <c r="AR11" s="610"/>
      <c r="AS11" s="98"/>
      <c r="AT11" s="610"/>
      <c r="AU11" s="98"/>
      <c r="AV11" s="610"/>
      <c r="AW11" s="98"/>
      <c r="AX11" s="610"/>
      <c r="AY11" s="98"/>
      <c r="AZ11" s="610"/>
      <c r="BA11" s="610"/>
      <c r="BB11" s="98"/>
      <c r="BF11" s="156">
        <v>0.15384615384615385</v>
      </c>
      <c r="BG11" s="156">
        <v>0.17307692307692307</v>
      </c>
      <c r="BH11" s="156">
        <v>0.13461538461538461</v>
      </c>
      <c r="BJ11" s="281">
        <v>0.13461538461538461</v>
      </c>
    </row>
    <row r="12" spans="1:62" x14ac:dyDescent="0.25"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0"/>
      <c r="AX12" s="330"/>
      <c r="AY12" s="330"/>
      <c r="AZ12" s="330"/>
      <c r="BA12" s="330"/>
      <c r="BB12" s="330"/>
      <c r="BF12" s="156">
        <v>5.7692307692307696E-2</v>
      </c>
      <c r="BG12" s="156">
        <v>7.6923076923076927E-2</v>
      </c>
      <c r="BH12" s="156">
        <v>6.9230769230769235E-2</v>
      </c>
      <c r="BJ12" s="281">
        <v>6.9230769230769235E-2</v>
      </c>
    </row>
    <row r="13" spans="1:62" x14ac:dyDescent="0.25">
      <c r="BF13" s="156">
        <v>0.11538461538461539</v>
      </c>
      <c r="BG13" s="156">
        <v>7.6923076923076927E-2</v>
      </c>
      <c r="BH13" s="156">
        <v>8.8461538461538453E-2</v>
      </c>
      <c r="BJ13" s="281">
        <v>8.8461538461538453E-2</v>
      </c>
    </row>
    <row r="14" spans="1:62" x14ac:dyDescent="0.25">
      <c r="AC14" s="610"/>
      <c r="AD14" s="610"/>
      <c r="AE14" s="882">
        <v>1</v>
      </c>
      <c r="AF14" s="882">
        <v>2</v>
      </c>
      <c r="AG14" s="882">
        <v>3</v>
      </c>
      <c r="AH14" s="882">
        <v>4</v>
      </c>
      <c r="AI14" s="883">
        <v>5</v>
      </c>
      <c r="AJ14" s="882">
        <v>6</v>
      </c>
      <c r="AK14" s="883">
        <v>7</v>
      </c>
      <c r="AL14" s="882">
        <v>8</v>
      </c>
      <c r="AM14" s="883">
        <v>9</v>
      </c>
      <c r="AN14" s="882">
        <v>10</v>
      </c>
      <c r="AO14" s="883">
        <v>11</v>
      </c>
      <c r="AP14" s="882">
        <v>12</v>
      </c>
      <c r="AQ14" s="883">
        <v>13</v>
      </c>
      <c r="AR14" s="882">
        <v>14</v>
      </c>
      <c r="AS14" s="883">
        <v>15</v>
      </c>
      <c r="AT14" s="882">
        <v>16</v>
      </c>
      <c r="AU14" s="883">
        <v>17</v>
      </c>
      <c r="AV14" s="882">
        <v>18</v>
      </c>
      <c r="AW14" s="883">
        <v>19</v>
      </c>
      <c r="AX14" s="882">
        <v>20</v>
      </c>
      <c r="AY14" s="883">
        <v>21</v>
      </c>
      <c r="AZ14" s="882">
        <v>22</v>
      </c>
      <c r="BA14" s="882">
        <v>23</v>
      </c>
      <c r="BB14" s="883">
        <v>24</v>
      </c>
      <c r="BF14" s="156">
        <v>0.13461538461538461</v>
      </c>
      <c r="BG14" s="156">
        <v>0.13461538461538461</v>
      </c>
      <c r="BH14" s="156">
        <v>6.1538461538461542E-2</v>
      </c>
      <c r="BJ14" s="281">
        <v>6.1538461538461542E-2</v>
      </c>
    </row>
    <row r="15" spans="1:62" x14ac:dyDescent="0.25">
      <c r="AC15" s="212" t="s">
        <v>443</v>
      </c>
      <c r="AD15" s="650"/>
      <c r="AE15" s="156">
        <v>0.15384615384615385</v>
      </c>
      <c r="AF15" s="156">
        <v>0.28846153846153844</v>
      </c>
      <c r="AG15" s="156">
        <v>0.15384615384615385</v>
      </c>
      <c r="AH15" s="156">
        <v>0.13461538461538461</v>
      </c>
      <c r="AI15" s="156">
        <v>0.36538461538461536</v>
      </c>
      <c r="AJ15" s="156">
        <v>0.17307692307692307</v>
      </c>
      <c r="AK15" s="156">
        <v>0.38461538461538464</v>
      </c>
      <c r="AL15" s="156">
        <v>0.17307692307692307</v>
      </c>
      <c r="AM15" s="156">
        <v>7.6923076923076927E-2</v>
      </c>
      <c r="AN15" s="156">
        <v>7.6923076923076927E-2</v>
      </c>
      <c r="AO15" s="156">
        <v>0.13461538461538461</v>
      </c>
      <c r="AP15" s="156">
        <v>7.6923076923076927E-2</v>
      </c>
      <c r="AQ15" s="156">
        <v>0.11538461538461539</v>
      </c>
      <c r="AR15" s="156">
        <v>5.7692307692307696E-2</v>
      </c>
      <c r="AS15" s="156">
        <v>1.9230769230769232E-2</v>
      </c>
      <c r="AT15" s="156">
        <v>0.17307692307692307</v>
      </c>
      <c r="AU15" s="156">
        <v>0.23076923076923078</v>
      </c>
      <c r="AV15" s="156">
        <v>0.19230769230769232</v>
      </c>
      <c r="AW15" s="156">
        <v>0.19230769230769232</v>
      </c>
      <c r="AX15" s="156">
        <v>0.17307692307692307</v>
      </c>
      <c r="AY15" s="156">
        <v>0.19230769230769232</v>
      </c>
      <c r="AZ15" s="156">
        <v>0.19230769230769232</v>
      </c>
      <c r="BA15" s="156">
        <v>0.17307692307692307</v>
      </c>
      <c r="BB15" s="156">
        <v>0.26923076923076922</v>
      </c>
      <c r="BF15" s="156">
        <v>0.11538461538461539</v>
      </c>
      <c r="BG15" s="156">
        <v>7.6923076923076927E-2</v>
      </c>
      <c r="BH15" s="156">
        <v>9.6153846153846159E-2</v>
      </c>
      <c r="BJ15" s="281">
        <v>9.6153846153846159E-2</v>
      </c>
    </row>
    <row r="16" spans="1:62" x14ac:dyDescent="0.25">
      <c r="BF16" s="156">
        <v>0.11538461538461539</v>
      </c>
      <c r="BG16" s="156">
        <v>0.11538461538461539</v>
      </c>
      <c r="BH16" s="156">
        <v>0.11153846153846153</v>
      </c>
      <c r="BJ16" s="281">
        <v>0.11153846153846153</v>
      </c>
    </row>
    <row r="17" spans="29:62" x14ac:dyDescent="0.25">
      <c r="BF17" s="156">
        <v>0.11538461538461539</v>
      </c>
      <c r="BG17" s="156">
        <v>5.7692307692307696E-2</v>
      </c>
      <c r="BH17" s="156">
        <v>9.6153846153846159E-2</v>
      </c>
      <c r="BJ17" s="281">
        <v>9.6153846153846159E-2</v>
      </c>
    </row>
    <row r="18" spans="29:62" x14ac:dyDescent="0.25">
      <c r="BF18" s="156">
        <v>9.6153846153846159E-2</v>
      </c>
      <c r="BG18" s="156">
        <v>1.9230769230769232E-2</v>
      </c>
      <c r="BH18" s="156">
        <v>0.13076923076923078</v>
      </c>
      <c r="BJ18" s="281">
        <v>0.13076923076923078</v>
      </c>
    </row>
    <row r="19" spans="29:62" x14ac:dyDescent="0.25">
      <c r="BF19" s="156">
        <v>9.6153846153846159E-2</v>
      </c>
      <c r="BG19" s="156">
        <v>0.17307692307692307</v>
      </c>
      <c r="BH19" s="156">
        <v>0.10384615384615385</v>
      </c>
      <c r="BJ19" s="281">
        <v>0.10384615384615385</v>
      </c>
    </row>
    <row r="20" spans="29:62" x14ac:dyDescent="0.25">
      <c r="AC20" s="610"/>
      <c r="AD20" s="610"/>
      <c r="AE20" s="882">
        <v>1</v>
      </c>
      <c r="AF20" s="882">
        <v>2</v>
      </c>
      <c r="AG20" s="882">
        <v>3</v>
      </c>
      <c r="AH20" s="882">
        <v>4</v>
      </c>
      <c r="AI20" s="883">
        <v>5</v>
      </c>
      <c r="AJ20" s="882">
        <v>6</v>
      </c>
      <c r="AK20" s="883">
        <v>7</v>
      </c>
      <c r="AL20" s="882">
        <v>8</v>
      </c>
      <c r="AM20" s="883">
        <v>9</v>
      </c>
      <c r="AN20" s="882">
        <v>10</v>
      </c>
      <c r="AO20" s="883">
        <v>11</v>
      </c>
      <c r="AP20" s="882">
        <v>12</v>
      </c>
      <c r="AQ20" s="883">
        <v>13</v>
      </c>
      <c r="AR20" s="882">
        <v>14</v>
      </c>
      <c r="AS20" s="883">
        <v>15</v>
      </c>
      <c r="AT20" s="882">
        <v>16</v>
      </c>
      <c r="AU20" s="883">
        <v>17</v>
      </c>
      <c r="AV20" s="882">
        <v>18</v>
      </c>
      <c r="AW20" s="883">
        <v>19</v>
      </c>
      <c r="AX20" s="882">
        <v>20</v>
      </c>
      <c r="AY20" s="883">
        <v>21</v>
      </c>
      <c r="AZ20" s="882">
        <v>22</v>
      </c>
      <c r="BA20" s="882">
        <v>23</v>
      </c>
      <c r="BB20" s="883">
        <v>24</v>
      </c>
      <c r="BF20" s="156">
        <v>9.6153846153846159E-2</v>
      </c>
      <c r="BG20" s="156">
        <v>0.23076923076923078</v>
      </c>
      <c r="BH20" s="156">
        <v>0.11923076923076924</v>
      </c>
      <c r="BJ20" s="281">
        <v>0.12307692307692308</v>
      </c>
    </row>
    <row r="21" spans="29:62" x14ac:dyDescent="0.25">
      <c r="AC21" s="212" t="s">
        <v>444</v>
      </c>
      <c r="AD21" s="650"/>
      <c r="AE21" s="281">
        <v>9.2307692307692299E-2</v>
      </c>
      <c r="AF21" s="281">
        <v>7.6923076923076927E-2</v>
      </c>
      <c r="AG21" s="281">
        <v>7.3076923076923067E-2</v>
      </c>
      <c r="AH21" s="281">
        <v>0.1</v>
      </c>
      <c r="AI21" s="281">
        <v>7.6923076923076927E-2</v>
      </c>
      <c r="AJ21" s="281">
        <v>0.11538461538461539</v>
      </c>
      <c r="AK21" s="281">
        <v>0.13076923076923078</v>
      </c>
      <c r="AL21" s="281">
        <v>0.13461538461538461</v>
      </c>
      <c r="AM21" s="281">
        <v>6.9230769230769235E-2</v>
      </c>
      <c r="AN21" s="281">
        <v>8.8461538461538453E-2</v>
      </c>
      <c r="AO21" s="281">
        <v>6.1538461538461542E-2</v>
      </c>
      <c r="AP21" s="281">
        <v>9.6153846153846159E-2</v>
      </c>
      <c r="AQ21" s="281">
        <v>0.11153846153846153</v>
      </c>
      <c r="AR21" s="281">
        <v>9.6153846153846159E-2</v>
      </c>
      <c r="AS21" s="281">
        <v>0.13076923076923078</v>
      </c>
      <c r="AT21" s="281">
        <v>0.10384615384615385</v>
      </c>
      <c r="AU21" s="281">
        <v>0.12307692307692308</v>
      </c>
      <c r="AV21" s="281">
        <v>0.11923076923076924</v>
      </c>
      <c r="AW21" s="281">
        <v>0.15384615384615385</v>
      </c>
      <c r="AX21" s="281">
        <v>0.13942307692307693</v>
      </c>
      <c r="AY21" s="281">
        <v>0.14423076923076922</v>
      </c>
      <c r="AZ21" s="281">
        <v>0.1201923076923077</v>
      </c>
      <c r="BA21" s="281">
        <v>0.11057692307692307</v>
      </c>
      <c r="BB21" s="281">
        <v>0.14903846153846154</v>
      </c>
      <c r="BF21" s="156">
        <v>0.21153846153846154</v>
      </c>
      <c r="BG21" s="156">
        <v>0.19230769230769232</v>
      </c>
      <c r="BH21" s="156">
        <v>0.11923076923076924</v>
      </c>
      <c r="BJ21" s="281">
        <v>0.11923076923076924</v>
      </c>
    </row>
    <row r="22" spans="29:62" x14ac:dyDescent="0.25"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F22" s="156">
        <v>0.15384615384615385</v>
      </c>
      <c r="BG22" s="156">
        <v>0.19230769230769232</v>
      </c>
      <c r="BH22" s="156">
        <v>0.15384615384615385</v>
      </c>
      <c r="BJ22" s="281">
        <v>0.15384615384615385</v>
      </c>
    </row>
    <row r="23" spans="29:62" x14ac:dyDescent="0.25">
      <c r="BF23" s="156">
        <v>0.21153846153846154</v>
      </c>
      <c r="BG23" s="156">
        <v>0.17307692307692307</v>
      </c>
      <c r="BH23" s="156">
        <v>0.13942307692307693</v>
      </c>
      <c r="BJ23" s="281">
        <v>0.13942307692307693</v>
      </c>
    </row>
    <row r="24" spans="29:62" x14ac:dyDescent="0.25">
      <c r="BF24" s="156">
        <v>0.26923076923076922</v>
      </c>
      <c r="BG24" s="156">
        <v>0.19230769230769232</v>
      </c>
      <c r="BH24" s="156">
        <v>0.14423076923076922</v>
      </c>
      <c r="BJ24" s="281">
        <v>0.14423076923076922</v>
      </c>
    </row>
    <row r="25" spans="29:62" x14ac:dyDescent="0.25">
      <c r="BF25" s="156">
        <v>0.25</v>
      </c>
      <c r="BG25" s="156">
        <v>0.19230769230769232</v>
      </c>
      <c r="BH25" s="156">
        <v>0.1201923076923077</v>
      </c>
      <c r="BJ25" s="281">
        <v>0.1201923076923077</v>
      </c>
    </row>
    <row r="26" spans="29:62" x14ac:dyDescent="0.25">
      <c r="BF26" s="156">
        <v>9.6153846153846159E-2</v>
      </c>
      <c r="BG26" s="156">
        <v>0.17307692307692307</v>
      </c>
      <c r="BH26" s="156">
        <v>0.11057692307692307</v>
      </c>
      <c r="BJ26" s="281">
        <v>0.11057692307692307</v>
      </c>
    </row>
    <row r="27" spans="29:62" x14ac:dyDescent="0.25">
      <c r="BF27" s="156">
        <v>0.26923076923076922</v>
      </c>
      <c r="BG27" s="156">
        <v>0.26923076923076922</v>
      </c>
      <c r="BH27" s="156">
        <v>0.14903846153846154</v>
      </c>
      <c r="BJ27" s="281">
        <v>0.14903846153846154</v>
      </c>
    </row>
    <row r="33" spans="1:28" ht="5.85" customHeight="1" x14ac:dyDescent="0.25"/>
    <row r="34" spans="1:28" s="143" customFormat="1" ht="18.75" customHeight="1" thickBot="1" x14ac:dyDescent="0.3">
      <c r="A34" s="885" t="s">
        <v>445</v>
      </c>
      <c r="B34" s="886"/>
      <c r="C34" s="887"/>
      <c r="D34" s="887"/>
      <c r="E34" s="887"/>
      <c r="F34" s="887"/>
      <c r="G34" s="887"/>
      <c r="H34" s="887"/>
      <c r="I34" s="887"/>
      <c r="J34" s="887"/>
      <c r="K34" s="887"/>
      <c r="L34" s="887"/>
      <c r="M34" s="887"/>
      <c r="N34" s="887"/>
      <c r="O34" s="887"/>
      <c r="P34" s="887"/>
      <c r="Q34" s="887"/>
      <c r="R34" s="887"/>
      <c r="S34" s="887"/>
      <c r="T34" s="887"/>
      <c r="U34" s="887"/>
      <c r="V34" s="887"/>
      <c r="W34" s="887"/>
      <c r="X34" s="887"/>
      <c r="Y34" s="887"/>
      <c r="Z34" s="887"/>
      <c r="AA34" s="887"/>
      <c r="AB34" s="887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 xml:space="preserve">&amp;R&amp;"-,Itálico"&amp;10&amp;KFF0000
    Acidentes de trânsito  fatais em São Paulo - 2014
  </oddHeader>
    <oddFooter>&amp;C&amp;KFF000015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2"/>
  <sheetViews>
    <sheetView view="pageLayout" topLeftCell="C1" zoomScaleNormal="100" workbookViewId="0">
      <selection activeCell="N16" sqref="N16"/>
    </sheetView>
  </sheetViews>
  <sheetFormatPr defaultColWidth="9" defaultRowHeight="15" x14ac:dyDescent="0.25"/>
  <cols>
    <col min="1" max="3" width="9" style="281" customWidth="1"/>
    <col min="4" max="4" width="8" style="281" customWidth="1"/>
    <col min="5" max="7" width="3.28515625" style="281" customWidth="1"/>
    <col min="8" max="9" width="9" style="281" customWidth="1"/>
    <col min="10" max="10" width="8" style="281" customWidth="1"/>
    <col min="11" max="11" width="9" style="281" customWidth="1"/>
    <col min="12" max="13" width="4.5703125" style="281" customWidth="1"/>
    <col min="14" max="17" width="9" style="281" customWidth="1"/>
    <col min="18" max="18" width="13" style="281" customWidth="1"/>
    <col min="19" max="19" width="3.85546875" style="281" customWidth="1"/>
    <col min="20" max="20" width="7.5703125" style="281" customWidth="1"/>
    <col min="21" max="21" width="28.85546875" style="281" customWidth="1"/>
    <col min="22" max="22" width="9.140625" style="281" bestFit="1" customWidth="1"/>
    <col min="23" max="23" width="10.7109375" style="281" customWidth="1"/>
    <col min="24" max="24" width="7.140625" style="281" bestFit="1" customWidth="1"/>
    <col min="25" max="26" width="9.5703125" style="281" bestFit="1" customWidth="1"/>
    <col min="27" max="27" width="17.85546875" style="281" customWidth="1"/>
    <col min="28" max="28" width="10.140625" style="281" bestFit="1" customWidth="1"/>
    <col min="29" max="29" width="9" style="281"/>
    <col min="30" max="30" width="10.42578125" style="281" customWidth="1"/>
    <col min="31" max="32" width="9" style="281"/>
    <col min="33" max="33" width="18" style="281" customWidth="1"/>
    <col min="34" max="34" width="10.5703125" style="281" bestFit="1" customWidth="1"/>
    <col min="35" max="35" width="12.42578125" style="281" customWidth="1"/>
    <col min="36" max="36" width="10.42578125" style="281" customWidth="1"/>
    <col min="37" max="37" width="14.140625" style="281" customWidth="1"/>
    <col min="38" max="38" width="9.85546875" style="281" customWidth="1"/>
    <col min="39" max="39" width="15.140625" style="281" customWidth="1"/>
    <col min="40" max="40" width="8.140625" style="281" bestFit="1" customWidth="1"/>
    <col min="41" max="41" width="14.85546875" style="281" customWidth="1"/>
    <col min="42" max="42" width="10" style="281" bestFit="1" customWidth="1"/>
    <col min="43" max="43" width="8.140625" style="281" customWidth="1"/>
    <col min="44" max="44" width="9" style="281"/>
    <col min="45" max="45" width="14.140625" style="281" customWidth="1"/>
    <col min="46" max="46" width="10.140625" style="67" customWidth="1"/>
    <col min="47" max="47" width="15.85546875" style="67" customWidth="1"/>
    <col min="48" max="49" width="9" style="281"/>
    <col min="50" max="50" width="11.140625" style="281" bestFit="1" customWidth="1"/>
    <col min="51" max="52" width="9" style="281"/>
    <col min="53" max="53" width="10.140625" style="281" bestFit="1" customWidth="1"/>
    <col min="54" max="64" width="9" style="281"/>
    <col min="65" max="65" width="9.7109375" style="281" customWidth="1"/>
    <col min="66" max="66" width="10.42578125" style="281" customWidth="1"/>
    <col min="67" max="16384" width="9" style="281"/>
  </cols>
  <sheetData>
    <row r="1" spans="1:48" ht="6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3"/>
    </row>
    <row r="2" spans="1:48" ht="17.25" x14ac:dyDescent="0.3">
      <c r="A2" s="888" t="s">
        <v>446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U2" s="11" t="s">
        <v>50</v>
      </c>
      <c r="V2" s="281" t="s">
        <v>93</v>
      </c>
      <c r="X2" s="67" t="s">
        <v>147</v>
      </c>
      <c r="AA2" s="11" t="s">
        <v>50</v>
      </c>
      <c r="AB2" s="281" t="s">
        <v>447</v>
      </c>
      <c r="AG2" s="61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8" ht="12" customHeight="1" x14ac:dyDescent="0.25">
      <c r="U3" s="889" t="s">
        <v>448</v>
      </c>
      <c r="V3" s="13"/>
      <c r="X3" s="890" t="s">
        <v>449</v>
      </c>
      <c r="Y3" s="650"/>
      <c r="AA3" s="889" t="s">
        <v>450</v>
      </c>
      <c r="AB3" s="13"/>
      <c r="AD3" s="67" t="s">
        <v>147</v>
      </c>
      <c r="AE3" s="67"/>
      <c r="AG3" s="150"/>
      <c r="AH3" s="3"/>
      <c r="AI3" s="3"/>
      <c r="AJ3" s="3"/>
      <c r="AK3" s="3"/>
      <c r="AL3" s="3"/>
      <c r="AM3" s="3"/>
      <c r="AN3" s="3"/>
      <c r="AO3" s="3"/>
      <c r="AP3" s="3"/>
      <c r="AQ3" s="3"/>
      <c r="AS3" s="3"/>
      <c r="AT3" s="275"/>
      <c r="AU3" s="275"/>
    </row>
    <row r="4" spans="1:48" ht="18.75" x14ac:dyDescent="0.3">
      <c r="A4" s="9" t="s">
        <v>451</v>
      </c>
      <c r="E4" s="2"/>
      <c r="F4" s="2"/>
      <c r="H4" s="9" t="s">
        <v>452</v>
      </c>
      <c r="N4" s="9" t="s">
        <v>453</v>
      </c>
      <c r="U4" s="891" t="s">
        <v>637</v>
      </c>
      <c r="V4" s="1067">
        <f t="shared" ref="V4:V16" si="0">X4/$X$20</f>
        <v>0.40683229813664595</v>
      </c>
      <c r="W4" s="1067"/>
      <c r="X4" s="1023">
        <v>131</v>
      </c>
      <c r="Y4" s="3"/>
      <c r="AA4" s="893"/>
      <c r="AB4" s="14"/>
      <c r="AD4" s="890" t="s">
        <v>449</v>
      </c>
      <c r="AE4" s="650"/>
      <c r="AG4" s="3"/>
      <c r="AH4" s="275"/>
      <c r="AI4" s="275"/>
      <c r="AJ4" s="275"/>
      <c r="AK4" s="275"/>
      <c r="AL4" s="275"/>
      <c r="AM4" s="275"/>
      <c r="AN4" s="275"/>
      <c r="AO4" s="275"/>
      <c r="AP4" s="275"/>
      <c r="AQ4" s="3"/>
      <c r="AR4" s="894"/>
      <c r="AS4" s="3"/>
      <c r="AT4" s="275"/>
      <c r="AU4" s="275"/>
    </row>
    <row r="5" spans="1:48" x14ac:dyDescent="0.25">
      <c r="U5" s="891" t="s">
        <v>642</v>
      </c>
      <c r="V5" s="1067">
        <f t="shared" si="0"/>
        <v>0.13043478260869565</v>
      </c>
      <c r="W5" s="1067"/>
      <c r="X5" s="1023">
        <v>42</v>
      </c>
      <c r="Y5" s="3"/>
      <c r="AA5" s="85" t="s">
        <v>632</v>
      </c>
      <c r="AB5" s="1119">
        <f t="shared" ref="AB5:AB8" si="1">AD5/$AD$13</f>
        <v>0.45766590389016021</v>
      </c>
      <c r="AD5" s="896">
        <v>200</v>
      </c>
      <c r="AE5" s="275"/>
      <c r="AF5" s="8">
        <f>SUM(AB5:AB9)</f>
        <v>0.99942334096109853</v>
      </c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3"/>
      <c r="AS5" s="3"/>
      <c r="AT5" s="275"/>
      <c r="AU5" s="275"/>
    </row>
    <row r="6" spans="1:48" x14ac:dyDescent="0.25">
      <c r="U6" s="891" t="s">
        <v>636</v>
      </c>
      <c r="V6" s="1067">
        <f t="shared" si="0"/>
        <v>0.10248447204968944</v>
      </c>
      <c r="W6" s="1067"/>
      <c r="X6" s="1023">
        <v>33</v>
      </c>
      <c r="Y6" s="3"/>
      <c r="AA6" s="85" t="s">
        <v>633</v>
      </c>
      <c r="AB6" s="1119">
        <f t="shared" si="1"/>
        <v>0.20594965675057209</v>
      </c>
      <c r="AD6" s="896">
        <v>90</v>
      </c>
      <c r="AE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3"/>
      <c r="AS6" s="3"/>
      <c r="AT6" s="275"/>
      <c r="AU6" s="275"/>
    </row>
    <row r="7" spans="1:48" x14ac:dyDescent="0.25">
      <c r="U7" s="891" t="s">
        <v>649</v>
      </c>
      <c r="V7" s="1067">
        <f t="shared" si="0"/>
        <v>9.627329192546584E-2</v>
      </c>
      <c r="W7" s="1067"/>
      <c r="X7" s="1023">
        <v>31</v>
      </c>
      <c r="Y7" s="3"/>
      <c r="AA7" s="85" t="s">
        <v>634</v>
      </c>
      <c r="AB7" s="1119">
        <f t="shared" si="1"/>
        <v>0.2608695652173913</v>
      </c>
      <c r="AD7" s="896">
        <v>114</v>
      </c>
      <c r="AE7" s="275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S7" s="3"/>
      <c r="AT7" s="275"/>
      <c r="AU7" s="275"/>
    </row>
    <row r="8" spans="1:48" x14ac:dyDescent="0.25">
      <c r="U8" s="891" t="s">
        <v>638</v>
      </c>
      <c r="V8" s="1067">
        <f t="shared" si="0"/>
        <v>5.5900621118012424E-2</v>
      </c>
      <c r="W8" s="1068"/>
      <c r="X8" s="1023">
        <v>18</v>
      </c>
      <c r="Y8" s="3"/>
      <c r="AA8" s="85" t="s">
        <v>635</v>
      </c>
      <c r="AB8" s="1119">
        <f t="shared" si="1"/>
        <v>7.0938215102974822E-2</v>
      </c>
      <c r="AD8" s="896">
        <v>31</v>
      </c>
      <c r="AE8" s="275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S8" s="3"/>
      <c r="AT8" s="275"/>
      <c r="AU8" s="275"/>
    </row>
    <row r="9" spans="1:48" x14ac:dyDescent="0.25">
      <c r="U9" s="891" t="s">
        <v>641</v>
      </c>
      <c r="V9" s="1067">
        <f t="shared" si="0"/>
        <v>4.9689440993788817E-2</v>
      </c>
      <c r="W9" s="1067"/>
      <c r="X9" s="1023">
        <v>16</v>
      </c>
      <c r="Y9" s="3"/>
      <c r="AA9" s="85" t="s">
        <v>540</v>
      </c>
      <c r="AB9" s="1120">
        <v>4.0000000000000001E-3</v>
      </c>
      <c r="AC9" s="11" t="s">
        <v>573</v>
      </c>
      <c r="AD9" s="892">
        <v>2</v>
      </c>
      <c r="AE9" s="650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S9" s="3"/>
      <c r="AT9" s="275"/>
      <c r="AU9" s="275"/>
    </row>
    <row r="10" spans="1:48" x14ac:dyDescent="0.25">
      <c r="U10" s="891" t="s">
        <v>640</v>
      </c>
      <c r="V10" s="1067">
        <f t="shared" si="0"/>
        <v>4.6583850931677016E-2</v>
      </c>
      <c r="W10" s="1067"/>
      <c r="X10" s="1023">
        <v>15</v>
      </c>
      <c r="Y10" s="3"/>
      <c r="AA10" s="893"/>
      <c r="AB10" s="895"/>
      <c r="AD10" s="205"/>
      <c r="AE10" s="275"/>
      <c r="AG10" s="3"/>
      <c r="AH10" s="3"/>
      <c r="AI10" s="3"/>
      <c r="AJ10" s="3"/>
      <c r="AK10" s="3"/>
      <c r="AQ10" s="67"/>
      <c r="AS10" s="3"/>
      <c r="AT10" s="275"/>
      <c r="AU10" s="275"/>
    </row>
    <row r="11" spans="1:48" x14ac:dyDescent="0.25">
      <c r="U11" s="891" t="s">
        <v>639</v>
      </c>
      <c r="V11" s="1067">
        <f t="shared" si="0"/>
        <v>4.3478260869565216E-2</v>
      </c>
      <c r="W11" s="1067"/>
      <c r="X11" s="1023">
        <v>14</v>
      </c>
      <c r="Y11" s="3"/>
      <c r="AA11" s="893"/>
      <c r="AB11" s="897"/>
      <c r="AD11" s="205">
        <v>0</v>
      </c>
      <c r="AE11" s="73" t="s">
        <v>454</v>
      </c>
      <c r="AQ11" s="67"/>
      <c r="AS11" s="3"/>
      <c r="AT11" s="275"/>
      <c r="AU11" s="275"/>
    </row>
    <row r="12" spans="1:48" x14ac:dyDescent="0.25">
      <c r="U12" s="891" t="s">
        <v>645</v>
      </c>
      <c r="V12" s="1067">
        <f t="shared" si="0"/>
        <v>3.4161490683229816E-2</v>
      </c>
      <c r="W12" s="1067"/>
      <c r="X12" s="1023">
        <v>11</v>
      </c>
      <c r="Y12" s="3"/>
      <c r="AA12" s="893"/>
      <c r="AB12" s="897"/>
      <c r="AD12" s="898">
        <v>101</v>
      </c>
      <c r="AE12" s="26" t="s">
        <v>41</v>
      </c>
      <c r="AH12" s="53"/>
      <c r="AQ12" s="67"/>
      <c r="AR12" s="3"/>
      <c r="AS12" s="3"/>
      <c r="AT12" s="275"/>
      <c r="AU12" s="275"/>
    </row>
    <row r="13" spans="1:48" x14ac:dyDescent="0.25">
      <c r="U13" s="893" t="s">
        <v>647</v>
      </c>
      <c r="V13" s="1067">
        <f t="shared" si="0"/>
        <v>2.1739130434782608E-2</v>
      </c>
      <c r="W13" s="1067"/>
      <c r="X13" s="1024">
        <v>7</v>
      </c>
      <c r="Y13" s="3"/>
      <c r="AA13" s="899"/>
      <c r="AB13" s="900">
        <f>SUM(AB5:AB9)</f>
        <v>0.99942334096109853</v>
      </c>
      <c r="AC13" s="69" t="s">
        <v>42</v>
      </c>
      <c r="AD13" s="901">
        <f>SUM(AD5:AD9)</f>
        <v>437</v>
      </c>
      <c r="AE13" s="902">
        <f>SUM(AD11:AD13)</f>
        <v>538</v>
      </c>
      <c r="AG13" s="53"/>
      <c r="AH13" s="53"/>
      <c r="AK13" s="53"/>
      <c r="AN13" s="81"/>
      <c r="AO13" s="67"/>
      <c r="AQ13" s="67"/>
      <c r="AR13" s="119"/>
      <c r="AS13" s="903"/>
      <c r="AT13" s="275"/>
      <c r="AU13" s="275"/>
      <c r="AV13" s="2"/>
    </row>
    <row r="14" spans="1:48" x14ac:dyDescent="0.25">
      <c r="U14" s="891" t="s">
        <v>646</v>
      </c>
      <c r="V14" s="1067">
        <f t="shared" si="0"/>
        <v>6.2111801242236021E-3</v>
      </c>
      <c r="W14" s="1067"/>
      <c r="X14" s="1024">
        <v>2</v>
      </c>
      <c r="Y14" s="914"/>
      <c r="AG14" s="53"/>
      <c r="AK14" s="53"/>
      <c r="AN14" s="81"/>
      <c r="AP14" s="67"/>
      <c r="AQ14" s="67"/>
      <c r="AS14" s="3"/>
      <c r="AT14" s="275"/>
      <c r="AU14" s="79"/>
    </row>
    <row r="15" spans="1:48" x14ac:dyDescent="0.25">
      <c r="U15" s="891" t="s">
        <v>643</v>
      </c>
      <c r="V15" s="1067">
        <f t="shared" si="0"/>
        <v>3.105590062111801E-3</v>
      </c>
      <c r="W15" s="1067"/>
      <c r="X15" s="1023">
        <v>1</v>
      </c>
      <c r="Y15" s="3"/>
      <c r="AA15" s="53"/>
      <c r="AB15" s="120"/>
      <c r="AC15" s="3"/>
      <c r="AD15" s="3"/>
      <c r="AE15" s="3"/>
      <c r="AF15" s="3"/>
      <c r="AG15" s="53"/>
      <c r="AK15" s="53"/>
      <c r="AP15" s="67"/>
      <c r="AQ15" s="53"/>
      <c r="AR15" s="3"/>
      <c r="AS15" s="3"/>
      <c r="AT15" s="275"/>
    </row>
    <row r="16" spans="1:48" x14ac:dyDescent="0.25">
      <c r="U16" s="891" t="s">
        <v>551</v>
      </c>
      <c r="V16" s="1067">
        <f t="shared" si="0"/>
        <v>3.105590062111801E-3</v>
      </c>
      <c r="W16" s="1067"/>
      <c r="X16" s="1023">
        <v>1</v>
      </c>
      <c r="Y16" s="3"/>
      <c r="Z16" s="3"/>
      <c r="AA16" s="11" t="s">
        <v>50</v>
      </c>
      <c r="AB16" s="281" t="s">
        <v>447</v>
      </c>
      <c r="AF16" s="3"/>
      <c r="AG16" s="53"/>
      <c r="AK16" s="53"/>
      <c r="AL16" s="3"/>
      <c r="AP16" s="67"/>
      <c r="AQ16" s="67"/>
      <c r="AR16" s="79"/>
      <c r="AS16" s="3"/>
      <c r="AT16" s="275"/>
      <c r="AU16" s="275"/>
    </row>
    <row r="17" spans="1:47" ht="15" customHeight="1" x14ac:dyDescent="0.25">
      <c r="B17" s="650"/>
      <c r="C17" s="650"/>
      <c r="D17" s="650"/>
      <c r="E17" s="103"/>
      <c r="F17" s="103"/>
      <c r="G17" s="103"/>
      <c r="H17" s="103"/>
      <c r="U17" s="893"/>
      <c r="V17" s="897">
        <f>SUM(V4:V16)</f>
        <v>0.99999999999999989</v>
      </c>
      <c r="Y17" s="3"/>
      <c r="AA17" s="904" t="s">
        <v>455</v>
      </c>
      <c r="AB17" s="1020">
        <f>SUM(AB13:AB16)</f>
        <v>0.99942334096109853</v>
      </c>
      <c r="AD17" s="67" t="s">
        <v>147</v>
      </c>
      <c r="AF17" s="3"/>
      <c r="AG17" s="53"/>
      <c r="AH17" s="3"/>
      <c r="AI17" s="3"/>
      <c r="AJ17" s="3"/>
      <c r="AK17" s="81"/>
      <c r="AL17" s="3"/>
      <c r="AM17" s="3"/>
      <c r="AN17" s="3"/>
      <c r="AO17" s="3"/>
      <c r="AP17" s="3"/>
      <c r="AQ17" s="275"/>
      <c r="AR17" s="79"/>
      <c r="AS17" s="3"/>
      <c r="AT17" s="275"/>
      <c r="AU17" s="275"/>
    </row>
    <row r="18" spans="1:47" ht="18" customHeight="1" x14ac:dyDescent="0.25">
      <c r="A18" s="1018" t="s">
        <v>650</v>
      </c>
      <c r="U18" s="1084" t="s">
        <v>456</v>
      </c>
      <c r="V18" s="1085"/>
      <c r="X18" s="204">
        <f>1+1+13+1</f>
        <v>16</v>
      </c>
      <c r="Y18" s="3"/>
      <c r="AA18" s="893"/>
      <c r="AB18" s="14"/>
      <c r="AD18" s="890" t="s">
        <v>449</v>
      </c>
      <c r="AG18" s="281" t="s">
        <v>457</v>
      </c>
      <c r="AK18" s="81"/>
      <c r="AL18" s="3"/>
      <c r="AM18" s="3"/>
      <c r="AN18" s="3"/>
      <c r="AO18" s="3"/>
      <c r="AP18" s="3"/>
      <c r="AQ18" s="275"/>
      <c r="AR18" s="79"/>
      <c r="AS18" s="3"/>
      <c r="AT18" s="275"/>
      <c r="AU18" s="275"/>
    </row>
    <row r="19" spans="1:47" ht="17.25" x14ac:dyDescent="0.3">
      <c r="A19" s="9" t="s">
        <v>458</v>
      </c>
      <c r="E19" s="2"/>
      <c r="F19" s="2"/>
      <c r="H19" s="531" t="s">
        <v>459</v>
      </c>
      <c r="N19" s="2"/>
      <c r="U19" s="893"/>
      <c r="V19" s="897"/>
      <c r="X19" s="1086"/>
      <c r="Y19" s="3"/>
      <c r="AA19" s="893" t="s">
        <v>651</v>
      </c>
      <c r="AB19" s="895">
        <f t="shared" ref="AB19:AB24" si="2">AD19/$AD$27</f>
        <v>0.37744807121661722</v>
      </c>
      <c r="AD19" s="896">
        <v>636</v>
      </c>
      <c r="AG19" s="905"/>
      <c r="AH19" s="13"/>
      <c r="AJ19" s="281" t="s">
        <v>147</v>
      </c>
      <c r="AK19" s="81"/>
      <c r="AL19" s="3"/>
      <c r="AM19" s="3"/>
      <c r="AN19" s="3"/>
      <c r="AO19" s="3"/>
      <c r="AP19" s="3"/>
    </row>
    <row r="20" spans="1:47" ht="12.75" customHeight="1" x14ac:dyDescent="0.25">
      <c r="U20" s="893"/>
      <c r="V20" s="897"/>
      <c r="W20" s="67"/>
      <c r="X20" s="1087">
        <f>SUM(X4:X16)</f>
        <v>322</v>
      </c>
      <c r="Y20" s="109" t="s">
        <v>42</v>
      </c>
      <c r="AA20" s="893" t="s">
        <v>652</v>
      </c>
      <c r="AB20" s="895">
        <f t="shared" si="2"/>
        <v>0.31869436201780416</v>
      </c>
      <c r="AD20" s="896">
        <v>537</v>
      </c>
      <c r="AG20" s="893"/>
      <c r="AH20" s="14"/>
      <c r="AJ20" s="204"/>
      <c r="AK20" s="215"/>
      <c r="AL20" s="53"/>
      <c r="AM20" s="53"/>
      <c r="AN20" s="650"/>
      <c r="AO20" s="650"/>
    </row>
    <row r="21" spans="1:47" ht="15" customHeight="1" x14ac:dyDescent="0.25">
      <c r="U21" s="906" t="s">
        <v>3</v>
      </c>
      <c r="V21" s="900">
        <f>SUM(V4:V16)</f>
        <v>0.99999999999999989</v>
      </c>
      <c r="W21" s="67"/>
      <c r="X21" s="907">
        <f>X20*2</f>
        <v>644</v>
      </c>
      <c r="Y21" s="109" t="s">
        <v>460</v>
      </c>
      <c r="AA21" s="893" t="s">
        <v>653</v>
      </c>
      <c r="AB21" s="895">
        <f t="shared" si="2"/>
        <v>0.12759643916913946</v>
      </c>
      <c r="AD21" s="896">
        <v>215</v>
      </c>
      <c r="AG21" s="893" t="s">
        <v>664</v>
      </c>
      <c r="AH21" s="897">
        <f>AJ21/AJ$29</f>
        <v>0.82707910750507097</v>
      </c>
      <c r="AJ21" s="908">
        <v>6524</v>
      </c>
      <c r="AK21" s="996"/>
      <c r="AL21" s="53"/>
      <c r="AM21" s="53"/>
      <c r="AN21" s="650"/>
      <c r="AO21" s="650"/>
    </row>
    <row r="22" spans="1:47" x14ac:dyDescent="0.25">
      <c r="K22" s="2"/>
      <c r="X22" s="26" t="s">
        <v>461</v>
      </c>
      <c r="Y22" s="67">
        <f>SUM(X4:X19)</f>
        <v>338</v>
      </c>
      <c r="AA22" s="893" t="s">
        <v>654</v>
      </c>
      <c r="AB22" s="895">
        <f t="shared" si="2"/>
        <v>7.5964391691394656E-2</v>
      </c>
      <c r="AD22" s="896">
        <v>128</v>
      </c>
      <c r="AG22" s="893" t="s">
        <v>663</v>
      </c>
      <c r="AH22" s="897">
        <f>AJ22/AJ$29</f>
        <v>0.13197261663286003</v>
      </c>
      <c r="AJ22" s="909">
        <v>1041</v>
      </c>
      <c r="AK22" s="996"/>
      <c r="AL22" s="53"/>
      <c r="AM22" s="53"/>
      <c r="AN22" s="3"/>
      <c r="AO22" s="3"/>
      <c r="AP22" s="20"/>
    </row>
    <row r="23" spans="1:47" x14ac:dyDescent="0.25">
      <c r="Y23" s="67">
        <f>Y22*2</f>
        <v>676</v>
      </c>
      <c r="AA23" s="893" t="s">
        <v>655</v>
      </c>
      <c r="AB23" s="895">
        <f t="shared" si="2"/>
        <v>2.9080118694362018E-2</v>
      </c>
      <c r="AD23" s="896">
        <v>49</v>
      </c>
      <c r="AE23" s="3"/>
      <c r="AG23" s="893" t="s">
        <v>659</v>
      </c>
      <c r="AH23" s="897">
        <f>AJ23/AJ$29</f>
        <v>1.0141987829614604E-2</v>
      </c>
      <c r="AJ23" s="909">
        <v>80</v>
      </c>
      <c r="AK23" s="996"/>
      <c r="AL23" s="53"/>
      <c r="AM23" s="53"/>
      <c r="AN23" s="3"/>
      <c r="AO23" s="3"/>
      <c r="AP23" s="20"/>
    </row>
    <row r="24" spans="1:47" x14ac:dyDescent="0.25">
      <c r="U24" s="11" t="s">
        <v>50</v>
      </c>
      <c r="V24" s="281" t="s">
        <v>447</v>
      </c>
      <c r="AA24" s="893" t="s">
        <v>656</v>
      </c>
      <c r="AB24" s="895">
        <f t="shared" si="2"/>
        <v>7.1216617210682495E-2</v>
      </c>
      <c r="AD24" s="892">
        <v>120</v>
      </c>
      <c r="AE24" s="3"/>
      <c r="AG24" s="893" t="s">
        <v>660</v>
      </c>
      <c r="AH24" s="1122">
        <v>0.02</v>
      </c>
      <c r="AI24" s="11" t="s">
        <v>573</v>
      </c>
      <c r="AJ24" s="909">
        <v>153</v>
      </c>
      <c r="AK24" s="996"/>
      <c r="AP24" s="20"/>
    </row>
    <row r="25" spans="1:47" x14ac:dyDescent="0.25">
      <c r="U25" s="889" t="s">
        <v>462</v>
      </c>
      <c r="V25" s="13"/>
      <c r="X25" s="67" t="s">
        <v>147</v>
      </c>
      <c r="AA25" s="893"/>
      <c r="AB25" s="14"/>
      <c r="AD25" s="206"/>
      <c r="AE25" s="910"/>
      <c r="AG25" s="893" t="s">
        <v>661</v>
      </c>
      <c r="AH25" s="897">
        <f t="shared" ref="AH25" si="3">AJ25/AJ$29</f>
        <v>1.140973630831643E-2</v>
      </c>
      <c r="AJ25" s="909">
        <v>90</v>
      </c>
      <c r="AK25" s="996"/>
      <c r="AL25" s="102"/>
      <c r="AP25" s="20"/>
    </row>
    <row r="26" spans="1:47" x14ac:dyDescent="0.25">
      <c r="U26" s="893"/>
      <c r="V26" s="14"/>
      <c r="X26" s="890" t="s">
        <v>449</v>
      </c>
      <c r="AA26" s="893"/>
      <c r="AB26" s="14"/>
      <c r="AD26" s="911"/>
      <c r="AE26" s="79"/>
      <c r="AG26" s="893"/>
      <c r="AH26" s="14"/>
      <c r="AJ26" s="912"/>
      <c r="AK26" s="19"/>
      <c r="AL26" s="337"/>
      <c r="AM26" s="3"/>
      <c r="AN26" s="3"/>
      <c r="AO26" s="3"/>
      <c r="AP26" s="20"/>
    </row>
    <row r="27" spans="1:47" x14ac:dyDescent="0.25">
      <c r="U27" s="913" t="s">
        <v>627</v>
      </c>
      <c r="V27" s="895">
        <f>X27/$X$34</f>
        <v>0.49735449735449733</v>
      </c>
      <c r="X27" s="896">
        <v>94</v>
      </c>
      <c r="AA27" s="899"/>
      <c r="AB27" s="900">
        <f>SUM(AB19:AB24)</f>
        <v>1</v>
      </c>
      <c r="AD27" s="907">
        <f>SUM(AD19:AD24)</f>
        <v>1685</v>
      </c>
      <c r="AE27" s="69" t="s">
        <v>42</v>
      </c>
      <c r="AG27" s="893"/>
      <c r="AH27" s="14"/>
      <c r="AJ27" s="205"/>
      <c r="AK27" s="881"/>
      <c r="AL27" s="337"/>
      <c r="AM27" s="3"/>
      <c r="AN27" s="3"/>
      <c r="AO27" s="3"/>
      <c r="AP27" s="67"/>
    </row>
    <row r="28" spans="1:47" x14ac:dyDescent="0.25">
      <c r="U28" s="913" t="s">
        <v>628</v>
      </c>
      <c r="V28" s="895">
        <f>X28/$X$34</f>
        <v>0.47089947089947087</v>
      </c>
      <c r="X28" s="896">
        <v>89</v>
      </c>
      <c r="Y28" s="3"/>
      <c r="AA28" s="3"/>
      <c r="AB28" s="3"/>
      <c r="AG28" s="893"/>
      <c r="AH28" s="14"/>
      <c r="AJ28" s="205"/>
      <c r="AK28" s="881"/>
      <c r="AL28" s="337"/>
      <c r="AM28" s="53"/>
      <c r="AN28" s="914"/>
      <c r="AO28" s="3"/>
      <c r="AP28" s="67"/>
    </row>
    <row r="29" spans="1:47" x14ac:dyDescent="0.25">
      <c r="G29" s="281" t="s">
        <v>51</v>
      </c>
      <c r="U29" s="913" t="s">
        <v>629</v>
      </c>
      <c r="V29" s="895">
        <f>X29/$X$34</f>
        <v>5.2910052910052907E-3</v>
      </c>
      <c r="X29" s="892">
        <v>1</v>
      </c>
      <c r="Y29" s="79"/>
      <c r="AG29" s="899"/>
      <c r="AH29" s="900">
        <f>SUM(AH21:AH25)</f>
        <v>1.0006034482758621</v>
      </c>
      <c r="AJ29" s="651">
        <f>SUM(AJ21:AJ25)</f>
        <v>7888</v>
      </c>
      <c r="AK29" s="1021"/>
      <c r="AL29" s="337"/>
      <c r="AM29" s="3"/>
      <c r="AN29" s="3"/>
      <c r="AO29" s="3"/>
      <c r="AP29" s="67"/>
    </row>
    <row r="30" spans="1:47" x14ac:dyDescent="0.25">
      <c r="U30" s="915" t="s">
        <v>630</v>
      </c>
      <c r="V30" s="1121">
        <v>2.7E-2</v>
      </c>
      <c r="W30" s="11" t="s">
        <v>573</v>
      </c>
      <c r="X30" s="896">
        <v>5</v>
      </c>
      <c r="Y30" s="79"/>
      <c r="Z30" s="3"/>
      <c r="AK30" s="275"/>
      <c r="AL30" s="337"/>
      <c r="AM30" s="53"/>
      <c r="AN30" s="3"/>
      <c r="AO30" s="3"/>
      <c r="AP30" s="67"/>
    </row>
    <row r="31" spans="1:47" x14ac:dyDescent="0.25">
      <c r="U31" s="916"/>
      <c r="V31" s="895"/>
      <c r="X31" s="892"/>
      <c r="Y31" s="79"/>
      <c r="Z31" s="3"/>
      <c r="AK31" s="275"/>
      <c r="AL31" s="337"/>
      <c r="AM31" s="3"/>
      <c r="AN31" s="3"/>
      <c r="AO31" s="3"/>
      <c r="AP31" s="67"/>
    </row>
    <row r="32" spans="1:47" x14ac:dyDescent="0.25">
      <c r="U32" s="916"/>
      <c r="V32" s="897"/>
      <c r="X32" s="892"/>
      <c r="Y32" s="79"/>
      <c r="Z32" s="3"/>
      <c r="AK32" s="275"/>
      <c r="AL32" s="81"/>
      <c r="AM32" s="3"/>
      <c r="AN32" s="3"/>
      <c r="AO32" s="3"/>
      <c r="AP32" s="67"/>
    </row>
    <row r="33" spans="1:54" ht="10.35" customHeight="1" x14ac:dyDescent="0.25">
      <c r="A33" s="41"/>
      <c r="M33" s="363"/>
      <c r="R33" s="917"/>
      <c r="S33" s="917"/>
      <c r="U33" s="913"/>
      <c r="V33" s="895"/>
      <c r="X33" s="918"/>
      <c r="Y33" s="919"/>
      <c r="Z33" s="3"/>
      <c r="AK33" s="275"/>
      <c r="AL33" s="81"/>
      <c r="AM33" s="53"/>
      <c r="AN33" s="3"/>
      <c r="AO33" s="3"/>
      <c r="AP33" s="67"/>
    </row>
    <row r="34" spans="1:54" ht="15" customHeight="1" x14ac:dyDescent="0.25">
      <c r="A34" s="1319" t="s">
        <v>662</v>
      </c>
      <c r="B34" s="1320"/>
      <c r="C34" s="1320"/>
      <c r="D34" s="1320"/>
      <c r="E34" s="1320"/>
      <c r="F34" s="1320"/>
      <c r="G34" s="1320"/>
      <c r="H34" s="1320"/>
      <c r="I34" s="1320"/>
      <c r="J34" s="1320"/>
      <c r="K34" s="1320"/>
      <c r="L34" s="1320"/>
      <c r="M34" s="1320"/>
      <c r="N34" s="1320"/>
      <c r="O34" s="1320"/>
      <c r="P34" s="1320"/>
      <c r="Q34" s="1320"/>
      <c r="R34" s="1320"/>
      <c r="S34" s="917"/>
      <c r="U34" s="899"/>
      <c r="V34" s="900">
        <f>SUM(V27:V31)</f>
        <v>1.0005449735449734</v>
      </c>
      <c r="X34" s="907">
        <f>SUM(X27:X33)</f>
        <v>189</v>
      </c>
      <c r="Y34" s="69" t="s">
        <v>42</v>
      </c>
      <c r="Z34" s="3"/>
      <c r="AK34" s="275"/>
      <c r="AL34" s="81"/>
      <c r="AM34" s="53"/>
      <c r="AN34" s="3"/>
      <c r="AO34" s="3"/>
      <c r="AP34" s="275"/>
      <c r="AS34" s="19"/>
      <c r="AT34" s="281"/>
    </row>
    <row r="35" spans="1:54" ht="6.95" customHeight="1" thickBot="1" x14ac:dyDescent="0.3">
      <c r="A35" s="1030"/>
      <c r="B35" s="1030"/>
      <c r="C35" s="1030"/>
      <c r="D35" s="1030"/>
      <c r="E35" s="1030"/>
      <c r="F35" s="1030"/>
      <c r="G35" s="1030"/>
      <c r="H35" s="1030"/>
      <c r="I35" s="1030"/>
      <c r="J35" s="1030"/>
      <c r="K35" s="1030"/>
      <c r="L35" s="1030"/>
      <c r="M35" s="1030"/>
      <c r="N35" s="1030"/>
      <c r="O35" s="1030"/>
      <c r="P35" s="1030"/>
      <c r="Q35" s="1030"/>
      <c r="R35" s="1030"/>
      <c r="S35" s="920"/>
      <c r="Z35" s="3"/>
      <c r="AK35" s="275"/>
      <c r="AL35" s="73"/>
      <c r="AM35" s="3"/>
      <c r="AN35" s="3"/>
      <c r="AO35" s="3"/>
      <c r="AP35" s="275"/>
      <c r="AS35" s="67"/>
      <c r="AT35" s="281"/>
    </row>
    <row r="36" spans="1:54" x14ac:dyDescent="0.25">
      <c r="Z36" s="3"/>
      <c r="AK36" s="275"/>
      <c r="AL36" s="3"/>
      <c r="AM36" s="3"/>
      <c r="AN36" s="275"/>
      <c r="AO36" s="3"/>
      <c r="AP36" s="275"/>
      <c r="AS36" s="67"/>
      <c r="AT36" s="109"/>
    </row>
    <row r="37" spans="1:54" x14ac:dyDescent="0.25">
      <c r="U37" s="916" t="s">
        <v>631</v>
      </c>
      <c r="V37" s="895">
        <f>X37/$X$34</f>
        <v>0</v>
      </c>
      <c r="AK37" s="275"/>
      <c r="AL37" s="3"/>
      <c r="AM37" s="3"/>
      <c r="AN37" s="3"/>
      <c r="AO37" s="3"/>
    </row>
    <row r="38" spans="1:54" x14ac:dyDescent="0.25">
      <c r="B38" s="26"/>
      <c r="AG38" s="3"/>
      <c r="AH38" s="120"/>
      <c r="AK38" s="275"/>
    </row>
    <row r="39" spans="1:54" x14ac:dyDescent="0.25">
      <c r="B39" s="26"/>
      <c r="U39" s="275"/>
      <c r="AA39" s="151"/>
    </row>
    <row r="40" spans="1:54" x14ac:dyDescent="0.25">
      <c r="B40" s="26"/>
      <c r="U40" s="11" t="s">
        <v>50</v>
      </c>
      <c r="AA40" s="151" t="s">
        <v>154</v>
      </c>
    </row>
    <row r="41" spans="1:54" x14ac:dyDescent="0.25">
      <c r="U41" s="921" t="s">
        <v>463</v>
      </c>
      <c r="V41" s="13"/>
      <c r="AA41" s="67" t="s">
        <v>464</v>
      </c>
    </row>
    <row r="42" spans="1:54" x14ac:dyDescent="0.25">
      <c r="U42" s="893"/>
      <c r="V42" s="14"/>
      <c r="BB42" s="30"/>
    </row>
    <row r="43" spans="1:54" x14ac:dyDescent="0.25">
      <c r="U43" s="893" t="s">
        <v>465</v>
      </c>
      <c r="V43" s="895">
        <f t="shared" ref="V43:V48" si="4">AA43/$AA$49</f>
        <v>0.73592968286033489</v>
      </c>
      <c r="AA43" s="922">
        <f>AA55</f>
        <v>5079461</v>
      </c>
      <c r="AB43" s="97" t="s">
        <v>466</v>
      </c>
      <c r="AJ43" s="3"/>
      <c r="BB43" s="30"/>
    </row>
    <row r="44" spans="1:54" x14ac:dyDescent="0.25">
      <c r="U44" s="893" t="s">
        <v>467</v>
      </c>
      <c r="V44" s="895">
        <f t="shared" si="4"/>
        <v>0.12625083289856234</v>
      </c>
      <c r="AA44" s="923">
        <f>AA56</f>
        <v>871396</v>
      </c>
      <c r="AB44" s="97" t="s">
        <v>468</v>
      </c>
      <c r="BB44" s="924"/>
    </row>
    <row r="45" spans="1:54" ht="15.75" customHeight="1" x14ac:dyDescent="0.4">
      <c r="J45" s="106"/>
      <c r="U45" s="893" t="s">
        <v>469</v>
      </c>
      <c r="V45" s="895">
        <f t="shared" si="4"/>
        <v>1.0337432036998589E-2</v>
      </c>
      <c r="AA45" s="923">
        <f>AA57</f>
        <v>71350</v>
      </c>
      <c r="AB45" s="97" t="s">
        <v>470</v>
      </c>
      <c r="AG45" s="30"/>
      <c r="AH45" s="30"/>
      <c r="AI45" s="30"/>
      <c r="AJ45" s="30"/>
      <c r="AU45" s="53"/>
      <c r="BB45" s="30"/>
    </row>
    <row r="46" spans="1:54" x14ac:dyDescent="0.25">
      <c r="U46" s="893" t="s">
        <v>471</v>
      </c>
      <c r="V46" s="895">
        <f t="shared" si="4"/>
        <v>1.9664302217542166E-2</v>
      </c>
      <c r="AA46" s="923">
        <f>AA59</f>
        <v>135725</v>
      </c>
      <c r="AB46" s="97" t="s">
        <v>472</v>
      </c>
      <c r="AG46" s="30"/>
      <c r="AH46" s="30"/>
      <c r="AI46" s="30"/>
      <c r="AJ46" s="30"/>
      <c r="AK46" s="3"/>
      <c r="AV46" s="2"/>
      <c r="AX46" s="2"/>
      <c r="BA46" s="30"/>
      <c r="BB46" s="30"/>
    </row>
    <row r="47" spans="1:54" x14ac:dyDescent="0.25">
      <c r="U47" s="893" t="s">
        <v>473</v>
      </c>
      <c r="V47" s="895">
        <f t="shared" si="4"/>
        <v>9.9775995743904652E-2</v>
      </c>
      <c r="AA47" s="923">
        <f>AA61</f>
        <v>688664</v>
      </c>
      <c r="AB47" s="97" t="s">
        <v>474</v>
      </c>
      <c r="AG47" s="30"/>
      <c r="AH47" s="30"/>
      <c r="AI47" s="30"/>
      <c r="AJ47" s="30"/>
      <c r="AT47" s="925"/>
      <c r="BA47" s="30"/>
      <c r="BB47" s="30"/>
    </row>
    <row r="48" spans="1:54" x14ac:dyDescent="0.25">
      <c r="U48" s="893" t="s">
        <v>475</v>
      </c>
      <c r="V48" s="895">
        <f t="shared" si="4"/>
        <v>8.0417542426574166E-3</v>
      </c>
      <c r="AA48" s="923">
        <f>AA62</f>
        <v>55505</v>
      </c>
      <c r="AB48" s="926" t="s">
        <v>25</v>
      </c>
      <c r="AG48" s="30"/>
      <c r="AH48" s="30"/>
      <c r="AI48" s="30"/>
      <c r="AJ48" s="30"/>
      <c r="AV48" s="81"/>
      <c r="AZ48" s="30"/>
      <c r="BA48" s="30"/>
      <c r="BB48" s="30"/>
    </row>
    <row r="49" spans="21:54" x14ac:dyDescent="0.25">
      <c r="U49" s="893"/>
      <c r="V49" s="14"/>
      <c r="AA49" s="217">
        <f>SUM(AA43:AA48)</f>
        <v>6902101</v>
      </c>
      <c r="AB49" s="927" t="s">
        <v>17</v>
      </c>
      <c r="AG49" s="30"/>
      <c r="AH49" s="30"/>
      <c r="AI49" s="30"/>
      <c r="AJ49" s="30"/>
      <c r="AP49" s="12"/>
      <c r="AQ49" s="67"/>
      <c r="AR49" s="67"/>
      <c r="AS49" s="67"/>
      <c r="AV49" s="53"/>
      <c r="AZ49" s="30"/>
      <c r="BA49" s="30"/>
      <c r="BB49" s="30"/>
    </row>
    <row r="50" spans="21:54" x14ac:dyDescent="0.25">
      <c r="U50" s="893"/>
      <c r="V50" s="14"/>
      <c r="AG50" s="30"/>
      <c r="AH50" s="30"/>
      <c r="AI50" s="30"/>
      <c r="AJ50" s="30"/>
      <c r="AP50" s="12"/>
      <c r="AR50" s="12"/>
      <c r="AT50" s="202"/>
      <c r="AV50" s="53"/>
      <c r="AZ50" s="30"/>
      <c r="BA50" s="30"/>
      <c r="BB50" s="30"/>
    </row>
    <row r="51" spans="21:54" x14ac:dyDescent="0.25">
      <c r="U51" s="899"/>
      <c r="V51" s="900">
        <f>SUM(V43:V48)</f>
        <v>0.99999999999999989</v>
      </c>
      <c r="AG51" s="30"/>
      <c r="AH51" s="30"/>
      <c r="AI51" s="30"/>
      <c r="AJ51" s="30"/>
      <c r="AN51" s="12"/>
      <c r="AO51" s="12"/>
      <c r="AP51" s="12"/>
      <c r="AR51" s="12"/>
      <c r="AT51" s="202"/>
      <c r="AV51" s="53"/>
      <c r="AZ51" s="30"/>
      <c r="BA51" s="30"/>
      <c r="BB51" s="30"/>
    </row>
    <row r="52" spans="21:54" x14ac:dyDescent="0.25">
      <c r="U52" s="275"/>
      <c r="AA52" s="928"/>
      <c r="AB52" s="19"/>
      <c r="AG52" s="30"/>
      <c r="AH52" s="30"/>
      <c r="AI52" s="30"/>
      <c r="AJ52" s="30"/>
      <c r="AN52" s="650"/>
      <c r="AO52" s="12"/>
      <c r="AP52" s="202"/>
      <c r="AT52" s="202"/>
    </row>
    <row r="53" spans="21:54" ht="15.75" x14ac:dyDescent="0.25">
      <c r="U53" s="275"/>
      <c r="Z53" s="152"/>
      <c r="AA53" s="929" t="s">
        <v>476</v>
      </c>
      <c r="AG53" s="30"/>
      <c r="AH53" s="30"/>
      <c r="AI53" s="30"/>
      <c r="AJ53" s="30"/>
      <c r="AN53" s="650"/>
      <c r="AO53" s="12"/>
      <c r="AP53" s="202"/>
      <c r="AT53" s="202"/>
    </row>
    <row r="54" spans="21:54" x14ac:dyDescent="0.25">
      <c r="U54" s="275"/>
      <c r="Z54" s="67"/>
      <c r="AA54" s="12"/>
      <c r="AG54" s="30"/>
      <c r="AH54" s="30"/>
      <c r="AI54" s="30"/>
      <c r="AJ54" s="30"/>
      <c r="AN54" s="202"/>
      <c r="AO54" s="202"/>
      <c r="AP54" s="202"/>
      <c r="AT54" s="202"/>
    </row>
    <row r="55" spans="21:54" x14ac:dyDescent="0.25">
      <c r="Z55" s="73" t="s">
        <v>466</v>
      </c>
      <c r="AA55" s="930">
        <v>5079461</v>
      </c>
      <c r="AG55" s="30"/>
      <c r="AH55" s="30"/>
      <c r="AI55" s="30"/>
      <c r="AJ55" s="30"/>
      <c r="AN55" s="202"/>
      <c r="AO55" s="202"/>
      <c r="AP55" s="202"/>
      <c r="AT55" s="202"/>
    </row>
    <row r="56" spans="21:54" x14ac:dyDescent="0.25">
      <c r="X56" s="275"/>
      <c r="Y56" s="15" t="s">
        <v>29</v>
      </c>
      <c r="Z56" s="73" t="s">
        <v>468</v>
      </c>
      <c r="AA56" s="930">
        <v>871396</v>
      </c>
      <c r="AN56" s="202"/>
      <c r="AO56" s="202"/>
      <c r="AP56" s="202"/>
      <c r="AT56" s="202"/>
    </row>
    <row r="57" spans="21:54" x14ac:dyDescent="0.25">
      <c r="U57" s="891" t="s">
        <v>544</v>
      </c>
      <c r="X57" s="3"/>
      <c r="Y57" s="3"/>
      <c r="Z57" s="73" t="s">
        <v>470</v>
      </c>
      <c r="AA57" s="931">
        <f>SUM(AC57:AC58)</f>
        <v>71350</v>
      </c>
      <c r="AC57" s="932">
        <v>42066</v>
      </c>
      <c r="AD57" s="933" t="s">
        <v>477</v>
      </c>
      <c r="AN57" s="202"/>
      <c r="AO57" s="202"/>
      <c r="AP57" s="202"/>
      <c r="AT57" s="202"/>
    </row>
    <row r="58" spans="21:54" x14ac:dyDescent="0.25">
      <c r="U58" s="891" t="s">
        <v>543</v>
      </c>
      <c r="X58" s="3"/>
      <c r="Y58" s="3"/>
      <c r="Z58" s="26"/>
      <c r="AC58" s="934">
        <v>29284</v>
      </c>
      <c r="AD58" s="933" t="s">
        <v>478</v>
      </c>
      <c r="AN58" s="202"/>
      <c r="AO58" s="202"/>
      <c r="AP58" s="12"/>
      <c r="AR58" s="12"/>
      <c r="AT58" s="202"/>
    </row>
    <row r="59" spans="21:54" x14ac:dyDescent="0.25">
      <c r="X59" s="3"/>
      <c r="Y59" s="3"/>
      <c r="Z59" s="73" t="s">
        <v>472</v>
      </c>
      <c r="AA59" s="935">
        <f>SUM(AC59:AC60)</f>
        <v>135725</v>
      </c>
      <c r="AC59" s="932">
        <v>57210</v>
      </c>
      <c r="AD59" s="936" t="s">
        <v>479</v>
      </c>
      <c r="AN59" s="202"/>
      <c r="AO59" s="202"/>
      <c r="AP59" s="937"/>
      <c r="AT59" s="202"/>
    </row>
    <row r="60" spans="21:54" x14ac:dyDescent="0.25">
      <c r="X60" s="61"/>
      <c r="Y60" s="3"/>
      <c r="Z60" s="938"/>
      <c r="AA60" s="2"/>
      <c r="AC60" s="934">
        <v>78515</v>
      </c>
      <c r="AD60" s="936" t="s">
        <v>480</v>
      </c>
      <c r="AE60" s="2"/>
      <c r="AN60" s="650"/>
      <c r="AO60" s="12"/>
      <c r="AP60" s="939"/>
      <c r="AT60" s="202"/>
    </row>
    <row r="61" spans="21:54" s="2" customFormat="1" x14ac:dyDescent="0.25">
      <c r="U61" s="281"/>
      <c r="V61" s="281"/>
      <c r="W61" s="281"/>
      <c r="X61" s="3"/>
      <c r="Y61" s="3"/>
      <c r="Z61" s="73" t="s">
        <v>474</v>
      </c>
      <c r="AA61" s="930">
        <v>688664</v>
      </c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650"/>
      <c r="AO61" s="12"/>
      <c r="AP61" s="281"/>
      <c r="AQ61" s="30"/>
      <c r="AR61" s="281"/>
      <c r="AS61" s="281"/>
      <c r="AT61" s="81"/>
      <c r="AU61" s="67"/>
      <c r="AV61" s="281"/>
      <c r="AW61" s="281"/>
      <c r="AX61" s="281"/>
      <c r="AY61" s="281"/>
      <c r="AZ61" s="281"/>
      <c r="BA61" s="281"/>
    </row>
    <row r="62" spans="21:54" x14ac:dyDescent="0.25">
      <c r="X62" s="3"/>
      <c r="Y62" s="3"/>
      <c r="Z62" s="216" t="s">
        <v>25</v>
      </c>
      <c r="AA62" s="940">
        <f>SUM(AC62:AC66)</f>
        <v>55505</v>
      </c>
      <c r="AC62" s="932">
        <v>2771</v>
      </c>
      <c r="AD62" s="941" t="s">
        <v>481</v>
      </c>
      <c r="AN62" s="939"/>
      <c r="AO62" s="939"/>
      <c r="AQ62" s="30"/>
      <c r="AT62" s="81"/>
    </row>
    <row r="63" spans="21:54" x14ac:dyDescent="0.25">
      <c r="U63" s="2"/>
      <c r="V63" s="2"/>
      <c r="W63" s="2"/>
      <c r="X63" s="119"/>
      <c r="Y63" s="119"/>
      <c r="AC63" s="942">
        <v>4894</v>
      </c>
      <c r="AD63" s="941" t="s">
        <v>482</v>
      </c>
      <c r="AF63" s="2"/>
      <c r="AG63" s="2"/>
      <c r="AH63" s="2"/>
      <c r="AI63" s="2"/>
      <c r="AK63" s="2"/>
      <c r="AL63" s="2"/>
      <c r="AM63" s="2"/>
      <c r="AN63" s="30"/>
      <c r="AO63" s="30"/>
      <c r="AT63" s="202"/>
    </row>
    <row r="64" spans="21:54" x14ac:dyDescent="0.25">
      <c r="X64" s="3"/>
      <c r="Y64" s="3"/>
      <c r="AC64" s="942">
        <v>92</v>
      </c>
      <c r="AD64" s="941" t="s">
        <v>25</v>
      </c>
      <c r="AE64" s="943" t="s">
        <v>483</v>
      </c>
      <c r="AN64" s="30"/>
      <c r="AO64" s="30"/>
      <c r="AP64" s="81"/>
      <c r="AQ64" s="145"/>
      <c r="AT64" s="202"/>
    </row>
    <row r="65" spans="21:46" x14ac:dyDescent="0.25">
      <c r="X65" s="3"/>
      <c r="Y65" s="3"/>
      <c r="AC65" s="942">
        <v>2589</v>
      </c>
      <c r="AE65" s="943" t="s">
        <v>484</v>
      </c>
      <c r="AP65" s="81"/>
      <c r="AQ65" s="145"/>
      <c r="AT65" s="202"/>
    </row>
    <row r="66" spans="21:46" x14ac:dyDescent="0.25">
      <c r="X66" s="3"/>
      <c r="Y66" s="3"/>
      <c r="AB66" s="939"/>
      <c r="AC66" s="934">
        <v>45159</v>
      </c>
      <c r="AE66" s="943" t="s">
        <v>485</v>
      </c>
      <c r="AN66" s="81"/>
      <c r="AO66" s="81"/>
      <c r="AP66" s="81"/>
      <c r="AQ66" s="145"/>
      <c r="AT66" s="202"/>
    </row>
    <row r="67" spans="21:46" x14ac:dyDescent="0.25">
      <c r="X67" s="3"/>
      <c r="Y67" s="3"/>
      <c r="Z67" s="944" t="s">
        <v>17</v>
      </c>
      <c r="AA67" s="945">
        <f>AA55+AA56+AA57+AA59+AA61+AA62</f>
        <v>6902101</v>
      </c>
      <c r="AC67" s="215"/>
      <c r="AN67" s="81"/>
      <c r="AO67" s="81"/>
      <c r="AP67" s="81"/>
      <c r="AQ67" s="145"/>
      <c r="AT67" s="202"/>
    </row>
    <row r="68" spans="21:46" x14ac:dyDescent="0.25">
      <c r="X68" s="120"/>
      <c r="Y68" s="3"/>
      <c r="AN68" s="81"/>
      <c r="AO68" s="81"/>
      <c r="AP68" s="81"/>
      <c r="AQ68" s="145"/>
      <c r="AT68" s="202"/>
    </row>
    <row r="69" spans="21:46" x14ac:dyDescent="0.25">
      <c r="X69" s="120"/>
      <c r="Y69" s="3"/>
      <c r="AN69" s="81"/>
      <c r="AO69" s="81"/>
      <c r="AP69" s="81"/>
      <c r="AQ69" s="81"/>
      <c r="AT69" s="202"/>
    </row>
    <row r="70" spans="21:46" x14ac:dyDescent="0.25">
      <c r="X70" s="3"/>
      <c r="Y70" s="3"/>
      <c r="AN70" s="81"/>
      <c r="AO70" s="81"/>
      <c r="AT70" s="281"/>
    </row>
    <row r="71" spans="21:46" x14ac:dyDescent="0.25">
      <c r="U71" s="281" t="s">
        <v>50</v>
      </c>
      <c r="V71" s="281" t="s">
        <v>93</v>
      </c>
      <c r="X71" s="3" t="s">
        <v>147</v>
      </c>
      <c r="Y71" s="3"/>
      <c r="AN71" s="81"/>
      <c r="AO71" s="81"/>
      <c r="AT71" s="281"/>
    </row>
    <row r="72" spans="21:46" x14ac:dyDescent="0.25">
      <c r="U72" s="281" t="s">
        <v>448</v>
      </c>
      <c r="X72" s="281" t="s">
        <v>449</v>
      </c>
      <c r="AT72" s="281"/>
    </row>
    <row r="73" spans="21:46" x14ac:dyDescent="0.25">
      <c r="U73" s="281" t="s">
        <v>637</v>
      </c>
      <c r="X73" s="281">
        <v>131</v>
      </c>
      <c r="AT73" s="281"/>
    </row>
    <row r="74" spans="21:46" x14ac:dyDescent="0.25">
      <c r="U74" s="281" t="s">
        <v>642</v>
      </c>
      <c r="X74" s="281">
        <v>42</v>
      </c>
      <c r="AT74" s="281"/>
    </row>
    <row r="75" spans="21:46" x14ac:dyDescent="0.25">
      <c r="U75" s="281" t="s">
        <v>636</v>
      </c>
      <c r="X75" s="281">
        <v>33</v>
      </c>
      <c r="AT75" s="281"/>
    </row>
    <row r="76" spans="21:46" x14ac:dyDescent="0.25">
      <c r="U76" s="281" t="s">
        <v>649</v>
      </c>
      <c r="X76" s="281">
        <v>31</v>
      </c>
      <c r="Z76" s="67"/>
      <c r="AT76" s="281"/>
    </row>
    <row r="77" spans="21:46" x14ac:dyDescent="0.25">
      <c r="U77" s="281" t="s">
        <v>638</v>
      </c>
      <c r="X77" s="281">
        <v>18</v>
      </c>
      <c r="Z77" s="67"/>
      <c r="AT77" s="281"/>
    </row>
    <row r="78" spans="21:46" x14ac:dyDescent="0.25">
      <c r="U78" s="281" t="s">
        <v>641</v>
      </c>
      <c r="X78" s="281">
        <v>16</v>
      </c>
      <c r="Z78" s="67"/>
      <c r="AT78" s="281"/>
    </row>
    <row r="79" spans="21:46" x14ac:dyDescent="0.25">
      <c r="U79" s="281" t="s">
        <v>640</v>
      </c>
      <c r="X79" s="281">
        <v>15</v>
      </c>
      <c r="AA79" s="30"/>
      <c r="AT79" s="281"/>
    </row>
    <row r="80" spans="21:46" x14ac:dyDescent="0.25">
      <c r="U80" s="281" t="s">
        <v>639</v>
      </c>
      <c r="X80" s="281">
        <v>14</v>
      </c>
      <c r="AT80" s="281"/>
    </row>
    <row r="81" spans="21:46" x14ac:dyDescent="0.25">
      <c r="U81" s="281" t="s">
        <v>645</v>
      </c>
      <c r="X81" s="281">
        <v>11</v>
      </c>
      <c r="AT81" s="281"/>
    </row>
    <row r="82" spans="21:46" x14ac:dyDescent="0.25">
      <c r="U82" s="281" t="s">
        <v>647</v>
      </c>
      <c r="X82" s="281">
        <v>7</v>
      </c>
      <c r="AT82" s="281"/>
    </row>
    <row r="83" spans="21:46" x14ac:dyDescent="0.25">
      <c r="U83" s="281" t="s">
        <v>646</v>
      </c>
      <c r="X83" s="281">
        <v>2</v>
      </c>
    </row>
    <row r="84" spans="21:46" x14ac:dyDescent="0.25">
      <c r="U84" s="891" t="s">
        <v>643</v>
      </c>
      <c r="X84" s="281">
        <v>1</v>
      </c>
    </row>
    <row r="85" spans="21:46" x14ac:dyDescent="0.25">
      <c r="U85" s="281" t="s">
        <v>551</v>
      </c>
      <c r="X85" s="281">
        <v>1</v>
      </c>
    </row>
    <row r="87" spans="21:46" x14ac:dyDescent="0.25">
      <c r="U87" s="281" t="s">
        <v>644</v>
      </c>
      <c r="X87" s="281">
        <v>0</v>
      </c>
    </row>
    <row r="88" spans="21:46" x14ac:dyDescent="0.25">
      <c r="U88" s="891" t="s">
        <v>648</v>
      </c>
      <c r="X88" s="281">
        <v>0</v>
      </c>
    </row>
    <row r="89" spans="21:46" x14ac:dyDescent="0.25">
      <c r="U89" s="281" t="s">
        <v>456</v>
      </c>
      <c r="X89" s="281">
        <f>1+1+13+1</f>
        <v>16</v>
      </c>
    </row>
    <row r="90" spans="21:46" x14ac:dyDescent="0.25">
      <c r="X90" s="281">
        <f>SUM(X73:X89)</f>
        <v>338</v>
      </c>
    </row>
    <row r="92" spans="21:46" x14ac:dyDescent="0.25">
      <c r="U92" s="281" t="s">
        <v>3</v>
      </c>
    </row>
  </sheetData>
  <mergeCells count="1">
    <mergeCell ref="A34:R34"/>
  </mergeCells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&amp;R&amp;10
&amp;"-,Itálico"&amp;KFF0000Acidentes de trânsito  fatais em São Paulo - 2014
&amp;"-,Regular"&amp;K01+000  </oddHeader>
    <oddFooter>&amp;C&amp;KFF000016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3"/>
  <sheetViews>
    <sheetView view="pageLayout" topLeftCell="D1" zoomScaleNormal="100" workbookViewId="0">
      <selection activeCell="N16" sqref="N16"/>
    </sheetView>
  </sheetViews>
  <sheetFormatPr defaultColWidth="9.140625" defaultRowHeight="15" x14ac:dyDescent="0.25"/>
  <cols>
    <col min="1" max="15" width="4.5703125" style="486" customWidth="1"/>
    <col min="16" max="16" width="5.7109375" style="486" customWidth="1"/>
    <col min="17" max="21" width="4.5703125" style="486" customWidth="1"/>
    <col min="22" max="22" width="4.42578125" style="486" customWidth="1"/>
    <col min="23" max="29" width="4.5703125" style="486" customWidth="1"/>
    <col min="30" max="30" width="4" style="486" customWidth="1"/>
    <col min="31" max="31" width="4.5703125" style="174" customWidth="1"/>
    <col min="32" max="32" width="11.140625" style="174" customWidth="1"/>
    <col min="33" max="33" width="18" style="50" customWidth="1"/>
    <col min="34" max="34" width="9.7109375" style="50" bestFit="1" customWidth="1"/>
    <col min="35" max="35" width="11.28515625" style="50" customWidth="1"/>
    <col min="36" max="36" width="9.5703125" style="50" customWidth="1"/>
    <col min="37" max="37" width="9" style="50" customWidth="1"/>
    <col min="38" max="38" width="14.42578125" style="50" customWidth="1"/>
    <col min="39" max="39" width="8.28515625" style="50" customWidth="1"/>
    <col min="40" max="40" width="10.28515625" style="50" customWidth="1"/>
    <col min="41" max="41" width="11" style="50" customWidth="1"/>
    <col min="42" max="42" width="8.140625" style="50" customWidth="1"/>
    <col min="43" max="43" width="6.42578125" style="50" customWidth="1"/>
    <col min="44" max="44" width="9.140625" style="50"/>
    <col min="45" max="45" width="9.28515625" style="174" customWidth="1"/>
    <col min="46" max="46" width="13.85546875" style="174" customWidth="1"/>
    <col min="47" max="47" width="9.140625" style="174"/>
    <col min="48" max="48" width="10.42578125" style="174" customWidth="1"/>
    <col min="49" max="49" width="12.28515625" style="174" bestFit="1" customWidth="1"/>
    <col min="50" max="55" width="9.140625" style="174"/>
    <col min="56" max="57" width="7.140625" style="174" bestFit="1" customWidth="1"/>
    <col min="58" max="58" width="11.5703125" style="174" bestFit="1" customWidth="1"/>
    <col min="59" max="16384" width="9.140625" style="174"/>
  </cols>
  <sheetData>
    <row r="1" spans="1:60" ht="6.95" customHeight="1" x14ac:dyDescent="0.25">
      <c r="A1" s="669"/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</row>
    <row r="2" spans="1:60" ht="15" customHeight="1" x14ac:dyDescent="0.3">
      <c r="A2" s="531" t="s">
        <v>381</v>
      </c>
      <c r="AF2" s="219" t="s">
        <v>93</v>
      </c>
      <c r="AH2" s="122" t="s">
        <v>598</v>
      </c>
      <c r="AI2" s="122" t="s">
        <v>599</v>
      </c>
      <c r="AJ2" s="142" t="s">
        <v>3</v>
      </c>
      <c r="AN2" s="110" t="s">
        <v>147</v>
      </c>
      <c r="AT2" s="220" t="s">
        <v>50</v>
      </c>
      <c r="BA2" s="11"/>
    </row>
    <row r="3" spans="1:60" ht="15" customHeight="1" x14ac:dyDescent="0.25">
      <c r="K3" s="688" t="s">
        <v>86</v>
      </c>
      <c r="AG3" s="50" t="s">
        <v>23</v>
      </c>
      <c r="AH3" s="110">
        <v>401</v>
      </c>
      <c r="AI3" s="110">
        <v>154</v>
      </c>
      <c r="AJ3" s="139">
        <f>SUM(AH3:AI3)</f>
        <v>555</v>
      </c>
      <c r="AL3" s="417" t="s">
        <v>600</v>
      </c>
      <c r="AM3" s="263">
        <f>AN3/AN7</f>
        <v>0.44435548438750999</v>
      </c>
      <c r="AN3" s="317">
        <v>555</v>
      </c>
    </row>
    <row r="4" spans="1:60" ht="15" customHeight="1" x14ac:dyDescent="0.3">
      <c r="A4" s="531" t="s">
        <v>399</v>
      </c>
      <c r="Q4" s="531" t="s">
        <v>249</v>
      </c>
      <c r="AG4" s="50" t="s">
        <v>139</v>
      </c>
      <c r="AH4" s="110">
        <v>175</v>
      </c>
      <c r="AI4" s="110">
        <v>32</v>
      </c>
      <c r="AJ4" s="139">
        <f>SUM(AH4:AI4)</f>
        <v>207</v>
      </c>
      <c r="AL4" s="417" t="s">
        <v>601</v>
      </c>
      <c r="AM4" s="263">
        <f>AN4/AN7</f>
        <v>0.16573258606885508</v>
      </c>
      <c r="AN4" s="318">
        <v>207</v>
      </c>
      <c r="AT4" s="207" t="s">
        <v>106</v>
      </c>
      <c r="AU4" s="36" t="s">
        <v>105</v>
      </c>
      <c r="AV4" s="77"/>
      <c r="AW4" s="13" t="s">
        <v>17</v>
      </c>
      <c r="AX4" s="10"/>
      <c r="BA4" s="650"/>
      <c r="BB4" s="638"/>
      <c r="BC4" s="707"/>
      <c r="BD4" s="650"/>
      <c r="BE4" s="650"/>
      <c r="BF4" s="650"/>
      <c r="BG4" s="707"/>
      <c r="BH4" s="10"/>
    </row>
    <row r="5" spans="1:60" ht="15" customHeight="1" x14ac:dyDescent="0.25">
      <c r="AG5" s="50" t="s">
        <v>4</v>
      </c>
      <c r="AH5" s="110">
        <v>395</v>
      </c>
      <c r="AI5" s="110">
        <v>45</v>
      </c>
      <c r="AJ5" s="139">
        <f>SUM(AH5:AI5)</f>
        <v>440</v>
      </c>
      <c r="AL5" s="417" t="s">
        <v>602</v>
      </c>
      <c r="AM5" s="263">
        <f>AN5/AN7</f>
        <v>0.35228182546036829</v>
      </c>
      <c r="AN5" s="318">
        <v>440</v>
      </c>
      <c r="AT5" s="33">
        <v>0</v>
      </c>
      <c r="AU5" s="208">
        <f t="shared" ref="AU5:AU15" si="0">AW5*100</f>
        <v>0</v>
      </c>
      <c r="AV5" s="3"/>
      <c r="AW5" s="14">
        <f t="shared" ref="AW5:AW15" si="1">BH5</f>
        <v>0</v>
      </c>
      <c r="BA5" s="650"/>
      <c r="BB5" s="650"/>
      <c r="BC5" s="53"/>
      <c r="BD5" s="650"/>
      <c r="BE5" s="650"/>
      <c r="BF5" s="650"/>
      <c r="BG5" s="650"/>
    </row>
    <row r="6" spans="1:60" ht="15" customHeight="1" x14ac:dyDescent="0.25">
      <c r="AG6" s="123" t="s">
        <v>21</v>
      </c>
      <c r="AH6" s="124">
        <v>43</v>
      </c>
      <c r="AI6" s="124">
        <v>4</v>
      </c>
      <c r="AJ6" s="140">
        <f>SUM(AH6:AI6)</f>
        <v>47</v>
      </c>
      <c r="AL6" s="417" t="s">
        <v>603</v>
      </c>
      <c r="AM6" s="263">
        <f>AN6/AN7</f>
        <v>3.7630104083266613E-2</v>
      </c>
      <c r="AN6" s="136">
        <v>47</v>
      </c>
      <c r="AT6" s="33">
        <v>1</v>
      </c>
      <c r="AU6" s="208">
        <f t="shared" si="0"/>
        <v>0</v>
      </c>
      <c r="AV6" s="3"/>
      <c r="AW6" s="14">
        <f t="shared" si="1"/>
        <v>0</v>
      </c>
      <c r="BA6" s="650"/>
      <c r="BB6" s="650"/>
      <c r="BC6" s="53"/>
      <c r="BD6" s="650"/>
      <c r="BE6" s="650"/>
      <c r="BF6" s="650"/>
      <c r="BG6" s="650"/>
    </row>
    <row r="7" spans="1:60" ht="15" customHeight="1" x14ac:dyDescent="0.25">
      <c r="AG7" s="50" t="s">
        <v>27</v>
      </c>
      <c r="AH7" s="110">
        <f>SUM(AH3:AH6)</f>
        <v>1014</v>
      </c>
      <c r="AI7" s="110">
        <f>SUM(AI3:AI6)</f>
        <v>235</v>
      </c>
      <c r="AJ7" s="139">
        <f>SUM(AH7:AI7)</f>
        <v>1249</v>
      </c>
      <c r="AL7" s="50" t="s">
        <v>3</v>
      </c>
      <c r="AN7" s="110">
        <f>SUM(AN3:AN6)</f>
        <v>1249</v>
      </c>
      <c r="AT7" s="33">
        <v>2</v>
      </c>
      <c r="AU7" s="208">
        <f t="shared" si="0"/>
        <v>0</v>
      </c>
      <c r="AV7" s="3"/>
      <c r="AW7" s="14">
        <f t="shared" si="1"/>
        <v>0</v>
      </c>
      <c r="BA7" s="650"/>
      <c r="BB7" s="650"/>
      <c r="BC7" s="53"/>
      <c r="BD7" s="650"/>
      <c r="BE7" s="650"/>
      <c r="BF7" s="650"/>
      <c r="BG7" s="650"/>
    </row>
    <row r="8" spans="1:60" ht="15" customHeight="1" x14ac:dyDescent="0.25">
      <c r="AG8" s="110">
        <f>SUM(AH7:AI7)</f>
        <v>1249</v>
      </c>
      <c r="AH8" s="335">
        <f>AH7/AG8</f>
        <v>0.81184947958366693</v>
      </c>
      <c r="AI8" s="336">
        <f>AI7/AG8</f>
        <v>0.18815052041633307</v>
      </c>
      <c r="AJ8" s="50" t="s">
        <v>199</v>
      </c>
      <c r="AT8" s="33">
        <v>3</v>
      </c>
      <c r="AU8" s="208">
        <f t="shared" si="0"/>
        <v>0</v>
      </c>
      <c r="AV8" s="3"/>
      <c r="AW8" s="14">
        <f t="shared" si="1"/>
        <v>0</v>
      </c>
      <c r="AX8" s="8"/>
      <c r="BA8" s="650"/>
      <c r="BB8" s="650"/>
      <c r="BC8" s="53"/>
      <c r="BD8" s="650"/>
      <c r="BE8" s="650"/>
      <c r="BF8" s="650"/>
      <c r="BG8" s="650"/>
    </row>
    <row r="9" spans="1:60" ht="15" customHeight="1" x14ac:dyDescent="0.25">
      <c r="AT9" s="33">
        <v>4</v>
      </c>
      <c r="AU9" s="208">
        <f t="shared" si="0"/>
        <v>0</v>
      </c>
      <c r="AV9" s="3"/>
      <c r="AW9" s="14">
        <f t="shared" si="1"/>
        <v>0</v>
      </c>
      <c r="BA9" s="650"/>
      <c r="BB9" s="650"/>
      <c r="BC9" s="53"/>
      <c r="BD9" s="650"/>
      <c r="BE9" s="650"/>
      <c r="BF9" s="650"/>
      <c r="BG9" s="650"/>
    </row>
    <row r="10" spans="1:60" ht="15" customHeight="1" x14ac:dyDescent="0.25">
      <c r="AR10" s="125"/>
      <c r="AT10" s="33">
        <v>5</v>
      </c>
      <c r="AU10" s="208">
        <f t="shared" si="0"/>
        <v>0</v>
      </c>
      <c r="AV10" s="3"/>
      <c r="AW10" s="14">
        <f t="shared" si="1"/>
        <v>0</v>
      </c>
      <c r="BA10" s="650"/>
      <c r="BB10" s="650"/>
      <c r="BC10" s="53"/>
      <c r="BD10" s="650"/>
      <c r="BE10" s="650"/>
      <c r="BF10" s="650"/>
      <c r="BG10" s="650"/>
    </row>
    <row r="11" spans="1:60" ht="15" customHeight="1" x14ac:dyDescent="0.25">
      <c r="AF11" s="219" t="s">
        <v>93</v>
      </c>
      <c r="AG11" s="137"/>
      <c r="AH11" s="122" t="s">
        <v>183</v>
      </c>
      <c r="AI11" s="126" t="s">
        <v>43</v>
      </c>
      <c r="AJ11" s="122" t="s">
        <v>44</v>
      </c>
      <c r="AK11" s="122" t="s">
        <v>45</v>
      </c>
      <c r="AL11" s="122" t="s">
        <v>46</v>
      </c>
      <c r="AM11" s="122" t="s">
        <v>47</v>
      </c>
      <c r="AN11" s="122" t="s">
        <v>48</v>
      </c>
      <c r="AO11" s="122" t="s">
        <v>160</v>
      </c>
      <c r="AP11" s="254" t="s">
        <v>184</v>
      </c>
      <c r="AQ11" s="127" t="s">
        <v>39</v>
      </c>
      <c r="AR11" s="138" t="s">
        <v>3</v>
      </c>
      <c r="AT11" s="33">
        <v>6</v>
      </c>
      <c r="AU11" s="208">
        <f t="shared" si="0"/>
        <v>0</v>
      </c>
      <c r="AV11" s="18"/>
      <c r="AW11" s="14">
        <f t="shared" si="1"/>
        <v>0</v>
      </c>
      <c r="AX11" s="67"/>
      <c r="AY11" s="67"/>
      <c r="BA11" s="650"/>
      <c r="BB11" s="650"/>
      <c r="BC11" s="53"/>
      <c r="BD11" s="53"/>
      <c r="BE11" s="53"/>
      <c r="BF11" s="650"/>
      <c r="BG11" s="650"/>
    </row>
    <row r="12" spans="1:60" ht="15" customHeight="1" x14ac:dyDescent="0.25">
      <c r="AG12" s="50" t="s">
        <v>23</v>
      </c>
      <c r="AH12" s="110">
        <v>15</v>
      </c>
      <c r="AI12" s="110">
        <v>33</v>
      </c>
      <c r="AJ12" s="110">
        <v>54</v>
      </c>
      <c r="AK12" s="110">
        <v>76</v>
      </c>
      <c r="AL12" s="110">
        <v>91</v>
      </c>
      <c r="AM12" s="110">
        <v>79</v>
      </c>
      <c r="AN12" s="110">
        <v>75</v>
      </c>
      <c r="AO12" s="110">
        <v>68</v>
      </c>
      <c r="AP12" s="110">
        <v>52</v>
      </c>
      <c r="AQ12" s="110">
        <v>12</v>
      </c>
      <c r="AR12" s="141">
        <f>SUM(AH12:AQ12)</f>
        <v>555</v>
      </c>
      <c r="AT12" s="33">
        <v>7</v>
      </c>
      <c r="AU12" s="208">
        <f t="shared" si="0"/>
        <v>0</v>
      </c>
      <c r="AV12" s="3"/>
      <c r="AW12" s="14">
        <f t="shared" si="1"/>
        <v>0</v>
      </c>
      <c r="AX12" s="67"/>
      <c r="AY12" s="67"/>
      <c r="BA12" s="650"/>
      <c r="BB12" s="650"/>
      <c r="BC12" s="53"/>
      <c r="BD12" s="650"/>
      <c r="BE12" s="650"/>
      <c r="BF12" s="650"/>
      <c r="BG12" s="650"/>
    </row>
    <row r="13" spans="1:60" ht="15" customHeight="1" x14ac:dyDescent="0.25">
      <c r="AG13" s="50" t="s">
        <v>26</v>
      </c>
      <c r="AH13" s="110">
        <v>2</v>
      </c>
      <c r="AI13" s="110">
        <v>37</v>
      </c>
      <c r="AJ13" s="110">
        <v>66</v>
      </c>
      <c r="AK13" s="110">
        <v>48</v>
      </c>
      <c r="AL13" s="110">
        <v>16</v>
      </c>
      <c r="AM13" s="110">
        <v>15</v>
      </c>
      <c r="AN13" s="110">
        <v>14</v>
      </c>
      <c r="AO13" s="110">
        <v>7</v>
      </c>
      <c r="AP13" s="110">
        <v>2</v>
      </c>
      <c r="AQ13" s="110">
        <v>0</v>
      </c>
      <c r="AR13" s="141">
        <f>SUM(AH13:AQ13)</f>
        <v>207</v>
      </c>
      <c r="AT13" s="33">
        <v>15</v>
      </c>
      <c r="AU13" s="208">
        <f t="shared" si="0"/>
        <v>0</v>
      </c>
      <c r="AV13" s="3"/>
      <c r="AW13" s="14">
        <f t="shared" si="1"/>
        <v>0</v>
      </c>
      <c r="BA13" s="650"/>
      <c r="BB13" s="650"/>
      <c r="BC13" s="639"/>
      <c r="BD13" s="639"/>
      <c r="BE13" s="639"/>
      <c r="BF13" s="639"/>
      <c r="BG13" s="650"/>
    </row>
    <row r="14" spans="1:60" ht="15" customHeight="1" x14ac:dyDescent="0.25">
      <c r="AG14" s="129" t="s">
        <v>20</v>
      </c>
      <c r="AH14" s="128">
        <v>0</v>
      </c>
      <c r="AI14" s="128">
        <v>93</v>
      </c>
      <c r="AJ14" s="128">
        <v>187</v>
      </c>
      <c r="AK14" s="128">
        <v>90</v>
      </c>
      <c r="AL14" s="128">
        <v>45</v>
      </c>
      <c r="AM14" s="128">
        <v>20</v>
      </c>
      <c r="AN14" s="128">
        <v>4</v>
      </c>
      <c r="AO14" s="128">
        <v>0</v>
      </c>
      <c r="AP14" s="128">
        <v>0</v>
      </c>
      <c r="AQ14" s="121">
        <v>1</v>
      </c>
      <c r="AR14" s="141">
        <f>SUM(AH14:AQ14)</f>
        <v>440</v>
      </c>
      <c r="AT14" s="33">
        <v>30</v>
      </c>
      <c r="AU14" s="208">
        <f t="shared" si="0"/>
        <v>0</v>
      </c>
      <c r="AV14" s="3"/>
      <c r="AW14" s="14">
        <f t="shared" si="1"/>
        <v>0</v>
      </c>
      <c r="BA14" s="650"/>
      <c r="BB14" s="650"/>
      <c r="BC14" s="53"/>
      <c r="BD14" s="53"/>
      <c r="BE14" s="53"/>
      <c r="BF14" s="53"/>
      <c r="BG14" s="650"/>
    </row>
    <row r="15" spans="1:60" ht="15" customHeight="1" x14ac:dyDescent="0.25">
      <c r="AG15" s="123" t="s">
        <v>21</v>
      </c>
      <c r="AH15" s="124">
        <v>0</v>
      </c>
      <c r="AI15" s="124">
        <v>16</v>
      </c>
      <c r="AJ15" s="124">
        <v>4</v>
      </c>
      <c r="AK15" s="124">
        <v>9</v>
      </c>
      <c r="AL15" s="124">
        <v>10</v>
      </c>
      <c r="AM15" s="124">
        <v>6</v>
      </c>
      <c r="AN15" s="124">
        <v>2</v>
      </c>
      <c r="AO15" s="124">
        <v>0</v>
      </c>
      <c r="AP15" s="124">
        <v>0</v>
      </c>
      <c r="AQ15" s="130">
        <v>0</v>
      </c>
      <c r="AR15" s="140">
        <f>SUM(AH15:AQ15)</f>
        <v>47</v>
      </c>
      <c r="AT15" s="34" t="s">
        <v>110</v>
      </c>
      <c r="AU15" s="209">
        <f t="shared" si="0"/>
        <v>0</v>
      </c>
      <c r="AV15" s="21"/>
      <c r="AW15" s="80">
        <f t="shared" si="1"/>
        <v>0</v>
      </c>
      <c r="BA15" s="650"/>
      <c r="BB15" s="650"/>
      <c r="BC15" s="53"/>
      <c r="BD15" s="53"/>
      <c r="BE15" s="53"/>
      <c r="BF15" s="53"/>
      <c r="BG15" s="650"/>
      <c r="BH15" s="223"/>
    </row>
    <row r="16" spans="1:60" ht="15" customHeight="1" x14ac:dyDescent="0.25">
      <c r="AG16" s="135" t="s">
        <v>14</v>
      </c>
      <c r="AH16" s="110">
        <f>SUM(AH12:AH15)</f>
        <v>17</v>
      </c>
      <c r="AI16" s="110">
        <f t="shared" ref="AI16:AQ16" si="2">SUM(AI12:AI15)</f>
        <v>179</v>
      </c>
      <c r="AJ16" s="110">
        <f t="shared" si="2"/>
        <v>311</v>
      </c>
      <c r="AK16" s="110">
        <f t="shared" si="2"/>
        <v>223</v>
      </c>
      <c r="AL16" s="110">
        <f t="shared" si="2"/>
        <v>162</v>
      </c>
      <c r="AM16" s="110">
        <f t="shared" si="2"/>
        <v>120</v>
      </c>
      <c r="AN16" s="110">
        <f t="shared" si="2"/>
        <v>95</v>
      </c>
      <c r="AO16" s="110">
        <f t="shared" si="2"/>
        <v>75</v>
      </c>
      <c r="AP16" s="110">
        <f>SUM(AP12:AP15)</f>
        <v>54</v>
      </c>
      <c r="AQ16" s="110">
        <f t="shared" si="2"/>
        <v>13</v>
      </c>
      <c r="AR16" s="141">
        <f>SUM(AH16:AQ16)</f>
        <v>1249</v>
      </c>
      <c r="AT16" s="67"/>
      <c r="AU16" s="67"/>
      <c r="BA16" s="650"/>
      <c r="BB16" s="650"/>
      <c r="BC16" s="53"/>
      <c r="BD16" s="53"/>
      <c r="BE16" s="53"/>
      <c r="BF16" s="53"/>
      <c r="BG16" s="53"/>
    </row>
    <row r="17" spans="1:59" ht="13.5" customHeight="1" x14ac:dyDescent="0.25">
      <c r="I17" s="363"/>
      <c r="AG17" s="136">
        <f>SUM(AH16:AQ16)</f>
        <v>1249</v>
      </c>
      <c r="AH17" s="110"/>
      <c r="AI17" s="110"/>
      <c r="AJ17" s="110"/>
      <c r="AK17" s="110"/>
      <c r="AL17" s="110"/>
      <c r="AM17" s="110"/>
      <c r="AN17" s="110"/>
      <c r="AO17" s="110"/>
      <c r="AP17" s="110"/>
      <c r="AR17" s="125"/>
      <c r="AT17" s="67"/>
      <c r="AU17" s="67"/>
      <c r="BA17" s="650"/>
      <c r="BB17" s="53"/>
      <c r="BC17" s="53"/>
      <c r="BD17" s="53"/>
      <c r="BE17" s="53"/>
      <c r="BF17" s="53"/>
      <c r="BG17" s="53"/>
    </row>
    <row r="18" spans="1:59" ht="15" customHeight="1" thickBot="1" x14ac:dyDescent="0.35">
      <c r="A18" s="531" t="s">
        <v>398</v>
      </c>
      <c r="AT18" s="67"/>
      <c r="AU18" s="67"/>
      <c r="BA18" s="650"/>
      <c r="BB18" s="53"/>
      <c r="BC18" s="53"/>
      <c r="BD18" s="650"/>
      <c r="BE18" s="650"/>
      <c r="BF18" s="53"/>
      <c r="BG18" s="53"/>
    </row>
    <row r="19" spans="1:59" s="203" customFormat="1" ht="15" customHeight="1" thickBot="1" x14ac:dyDescent="0.3">
      <c r="A19" s="486"/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1321" t="s">
        <v>143</v>
      </c>
      <c r="M19" s="1322"/>
      <c r="N19" s="1322"/>
      <c r="O19" s="1322"/>
      <c r="P19" s="1323"/>
      <c r="Q19" s="1324" t="s">
        <v>605</v>
      </c>
      <c r="R19" s="1325"/>
      <c r="S19" s="1326"/>
      <c r="T19" s="1324" t="s">
        <v>606</v>
      </c>
      <c r="U19" s="1322"/>
      <c r="V19" s="1322"/>
      <c r="W19" s="1323"/>
      <c r="X19" s="1324" t="s">
        <v>607</v>
      </c>
      <c r="Y19" s="1325"/>
      <c r="Z19" s="1325"/>
      <c r="AA19" s="1326"/>
      <c r="AB19" s="1324" t="s">
        <v>608</v>
      </c>
      <c r="AC19" s="1322"/>
      <c r="AD19" s="1327"/>
      <c r="AG19" s="41" t="s">
        <v>141</v>
      </c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BA19" s="650"/>
      <c r="BB19" s="53"/>
      <c r="BC19" s="53"/>
      <c r="BD19" s="650"/>
      <c r="BE19" s="650"/>
      <c r="BF19" s="53"/>
      <c r="BG19" s="53"/>
    </row>
    <row r="20" spans="1:59" ht="15" customHeight="1" x14ac:dyDescent="0.25">
      <c r="A20" s="395"/>
      <c r="I20" s="395"/>
      <c r="AG20" s="131"/>
      <c r="AH20" s="132"/>
      <c r="AI20" s="132"/>
      <c r="AJ20" s="132"/>
      <c r="AK20" s="133"/>
      <c r="AL20" s="133"/>
      <c r="AM20" s="133"/>
      <c r="BA20" s="371"/>
      <c r="BB20" s="53"/>
      <c r="BC20" s="53"/>
      <c r="BD20" s="650"/>
      <c r="BE20" s="215"/>
      <c r="BF20" s="639"/>
      <c r="BG20" s="53"/>
    </row>
    <row r="21" spans="1:59" ht="15" customHeight="1" x14ac:dyDescent="0.25">
      <c r="AG21" s="125"/>
      <c r="AH21" s="128"/>
      <c r="AI21" s="128"/>
      <c r="AJ21" s="128"/>
      <c r="AK21" s="128"/>
      <c r="AL21" s="121"/>
      <c r="AM21" s="180"/>
      <c r="BA21" s="53"/>
      <c r="BB21" s="53"/>
      <c r="BC21" s="53"/>
      <c r="BD21" s="650"/>
      <c r="BE21" s="215"/>
      <c r="BF21" s="53"/>
      <c r="BG21" s="53"/>
    </row>
    <row r="22" spans="1:59" ht="15" customHeight="1" x14ac:dyDescent="0.25">
      <c r="A22" s="689"/>
      <c r="B22" s="689"/>
      <c r="C22" s="689"/>
      <c r="D22" s="689"/>
      <c r="E22" s="689"/>
      <c r="F22" s="689"/>
      <c r="G22" s="689"/>
      <c r="H22" s="689"/>
      <c r="I22" s="689"/>
      <c r="J22" s="689"/>
      <c r="K22" s="689"/>
      <c r="AG22" s="125"/>
      <c r="AH22" s="128"/>
      <c r="AI22" s="128"/>
      <c r="AJ22" s="128"/>
      <c r="AK22" s="128"/>
      <c r="AL22" s="128"/>
      <c r="AM22" s="141"/>
      <c r="BA22" s="371"/>
      <c r="BB22" s="650"/>
      <c r="BC22" s="334"/>
      <c r="BD22" s="53"/>
      <c r="BE22" s="656"/>
      <c r="BF22" s="53"/>
      <c r="BG22" s="53"/>
    </row>
    <row r="23" spans="1:59" ht="15" customHeight="1" x14ac:dyDescent="0.25">
      <c r="A23" s="689"/>
      <c r="B23" s="689"/>
      <c r="C23" s="689"/>
      <c r="D23" s="689"/>
      <c r="E23" s="690"/>
      <c r="F23" s="690"/>
      <c r="G23" s="690"/>
      <c r="H23" s="690"/>
      <c r="I23" s="690"/>
      <c r="J23" s="690"/>
      <c r="K23" s="690"/>
      <c r="L23" s="690"/>
      <c r="M23" s="690"/>
      <c r="N23" s="690"/>
      <c r="O23" s="202"/>
      <c r="P23" s="691"/>
      <c r="Q23" s="691"/>
      <c r="R23" s="691"/>
      <c r="S23" s="691"/>
      <c r="T23" s="691"/>
      <c r="U23" s="691"/>
      <c r="V23" s="691"/>
      <c r="W23" s="691"/>
      <c r="X23" s="691"/>
      <c r="Y23" s="691"/>
      <c r="Z23" s="691"/>
      <c r="AA23" s="691"/>
      <c r="AB23" s="691"/>
      <c r="AC23" s="691"/>
      <c r="AD23" s="691"/>
      <c r="AF23" s="3"/>
      <c r="AG23" s="125"/>
      <c r="AH23" s="128"/>
      <c r="AI23" s="128"/>
      <c r="AJ23" s="128"/>
      <c r="AK23" s="128"/>
      <c r="AL23" s="128"/>
      <c r="AM23" s="221"/>
      <c r="AN23" s="125"/>
      <c r="AO23" s="134"/>
      <c r="AP23" s="134"/>
      <c r="AQ23" s="289"/>
      <c r="AR23" s="125"/>
      <c r="AS23" s="3"/>
      <c r="AT23" s="3"/>
      <c r="AU23" s="3"/>
      <c r="AV23" s="3"/>
      <c r="BA23" s="371"/>
      <c r="BB23" s="859"/>
      <c r="BC23" s="53"/>
      <c r="BD23" s="650"/>
      <c r="BE23" s="656"/>
      <c r="BF23" s="860"/>
      <c r="BG23" s="53"/>
    </row>
    <row r="24" spans="1:59" ht="15" customHeight="1" x14ac:dyDescent="0.25">
      <c r="A24" s="692"/>
      <c r="B24" s="693"/>
      <c r="C24" s="693"/>
      <c r="D24" s="693"/>
      <c r="E24" s="694"/>
      <c r="F24" s="694"/>
      <c r="G24" s="694"/>
      <c r="H24" s="694"/>
      <c r="I24" s="694"/>
      <c r="J24" s="694"/>
      <c r="K24" s="694"/>
      <c r="L24" s="694"/>
      <c r="M24" s="694"/>
      <c r="N24" s="694"/>
      <c r="O24" s="202"/>
      <c r="P24" s="395"/>
      <c r="Q24" s="691"/>
      <c r="R24" s="691"/>
      <c r="S24" s="691"/>
      <c r="T24" s="691"/>
      <c r="U24" s="691"/>
      <c r="V24" s="691"/>
      <c r="W24" s="691"/>
      <c r="X24" s="691"/>
      <c r="Y24" s="691"/>
      <c r="Z24" s="691"/>
      <c r="AA24" s="691"/>
      <c r="AB24" s="691"/>
      <c r="AC24" s="691"/>
      <c r="AD24" s="691"/>
      <c r="AF24" s="290"/>
      <c r="AG24" s="125"/>
      <c r="AH24" s="128"/>
      <c r="AI24" s="128"/>
      <c r="AJ24" s="128"/>
      <c r="AK24" s="128"/>
      <c r="AL24" s="128"/>
      <c r="AM24" s="221"/>
      <c r="AN24" s="128"/>
      <c r="AO24" s="128"/>
      <c r="AP24" s="128"/>
      <c r="AQ24" s="128"/>
      <c r="AR24" s="125"/>
      <c r="AS24" s="3"/>
      <c r="AT24" s="3"/>
      <c r="AU24" s="3"/>
      <c r="AV24" s="3"/>
      <c r="BA24" s="53"/>
      <c r="BB24" s="53"/>
      <c r="BC24" s="53"/>
      <c r="BD24" s="650"/>
      <c r="BE24" s="656"/>
      <c r="BF24" s="53"/>
      <c r="BG24" s="53"/>
    </row>
    <row r="25" spans="1:59" ht="10.5" customHeight="1" x14ac:dyDescent="0.25">
      <c r="A25" s="693"/>
      <c r="B25" s="693"/>
      <c r="C25" s="693"/>
      <c r="D25" s="693"/>
      <c r="E25" s="694"/>
      <c r="F25" s="694"/>
      <c r="G25" s="694"/>
      <c r="H25" s="694"/>
      <c r="I25" s="694"/>
      <c r="J25" s="694"/>
      <c r="K25" s="694"/>
      <c r="L25" s="694"/>
      <c r="M25" s="694"/>
      <c r="N25" s="694"/>
      <c r="O25" s="202"/>
      <c r="P25" s="691"/>
      <c r="Q25" s="691"/>
      <c r="R25" s="691"/>
      <c r="S25" s="691"/>
      <c r="T25" s="691"/>
      <c r="U25" s="691"/>
      <c r="V25" s="691"/>
      <c r="W25" s="691"/>
      <c r="X25" s="691"/>
      <c r="Y25" s="691"/>
      <c r="Z25" s="691"/>
      <c r="AA25" s="691"/>
      <c r="AB25" s="691"/>
      <c r="AC25" s="691"/>
      <c r="AD25" s="691"/>
      <c r="AF25" s="3"/>
      <c r="AG25" s="221"/>
      <c r="AH25" s="128"/>
      <c r="AI25" s="128"/>
      <c r="AJ25" s="128"/>
      <c r="AK25" s="128"/>
      <c r="AL25" s="228"/>
      <c r="AM25" s="221"/>
      <c r="AN25" s="128"/>
      <c r="AO25" s="128"/>
      <c r="AP25" s="128"/>
      <c r="AQ25" s="128"/>
      <c r="AR25" s="125"/>
      <c r="AS25" s="3"/>
      <c r="AT25" s="3"/>
      <c r="AU25" s="3"/>
      <c r="AV25" s="3"/>
      <c r="BD25" s="67"/>
      <c r="BE25" s="69"/>
    </row>
    <row r="26" spans="1:59" ht="12" customHeight="1" x14ac:dyDescent="0.25">
      <c r="A26" s="693"/>
      <c r="B26" s="693"/>
      <c r="C26" s="693"/>
      <c r="D26" s="693"/>
      <c r="E26" s="694"/>
      <c r="F26" s="694"/>
      <c r="G26" s="694"/>
      <c r="H26" s="694"/>
      <c r="I26" s="694"/>
      <c r="J26" s="694"/>
      <c r="K26" s="694"/>
      <c r="L26" s="694"/>
      <c r="M26" s="694"/>
      <c r="N26" s="694"/>
      <c r="O26" s="202"/>
      <c r="P26" s="691"/>
      <c r="Q26" s="691"/>
      <c r="R26" s="691"/>
      <c r="S26" s="691"/>
      <c r="T26" s="691"/>
      <c r="U26" s="691"/>
      <c r="V26" s="691"/>
      <c r="W26" s="691"/>
      <c r="X26" s="691"/>
      <c r="Y26" s="691"/>
      <c r="Z26" s="691"/>
      <c r="AA26" s="691"/>
      <c r="AB26" s="691"/>
      <c r="AC26" s="691"/>
      <c r="AD26" s="691"/>
      <c r="AF26" s="3"/>
      <c r="AG26" s="221"/>
      <c r="AH26" s="128"/>
      <c r="AI26" s="128"/>
      <c r="AJ26" s="128"/>
      <c r="AK26" s="128"/>
      <c r="AL26" s="128"/>
      <c r="AM26" s="221"/>
      <c r="AN26" s="128"/>
      <c r="AO26" s="128"/>
      <c r="AP26" s="128"/>
      <c r="AQ26" s="128"/>
      <c r="AR26" s="125"/>
      <c r="AS26" s="3"/>
      <c r="AT26" s="3"/>
      <c r="AU26" s="3"/>
      <c r="AV26" s="3"/>
      <c r="BD26" s="67"/>
      <c r="BE26" s="67"/>
    </row>
    <row r="27" spans="1:59" ht="15" customHeight="1" x14ac:dyDescent="0.25">
      <c r="A27" s="693"/>
      <c r="B27" s="693"/>
      <c r="C27" s="693"/>
      <c r="D27" s="693"/>
      <c r="E27" s="694"/>
      <c r="F27" s="694"/>
      <c r="G27" s="694"/>
      <c r="H27" s="694"/>
      <c r="I27" s="694"/>
      <c r="J27" s="694"/>
      <c r="K27" s="694"/>
      <c r="L27" s="694"/>
      <c r="M27" s="694"/>
      <c r="N27" s="694"/>
      <c r="O27" s="202"/>
      <c r="P27" s="691"/>
      <c r="Q27" s="691"/>
      <c r="R27" s="691"/>
      <c r="S27" s="691"/>
      <c r="T27" s="691"/>
      <c r="U27" s="691"/>
      <c r="V27" s="691"/>
      <c r="W27" s="691"/>
      <c r="X27" s="691"/>
      <c r="Y27" s="691"/>
      <c r="Z27" s="691"/>
      <c r="AA27" s="691"/>
      <c r="AB27" s="691"/>
      <c r="AC27" s="691"/>
      <c r="AD27" s="691"/>
      <c r="AF27" s="3"/>
      <c r="AG27" s="221"/>
      <c r="AH27" s="128"/>
      <c r="AI27" s="128"/>
      <c r="AJ27" s="128"/>
      <c r="AK27" s="128"/>
      <c r="AL27" s="125"/>
      <c r="AM27" s="221"/>
      <c r="AN27" s="128"/>
      <c r="AO27" s="128"/>
      <c r="AP27" s="128"/>
      <c r="AQ27" s="128"/>
      <c r="AR27" s="125"/>
      <c r="AS27" s="3"/>
      <c r="AT27" s="3"/>
      <c r="AU27" s="3"/>
      <c r="AV27" s="3"/>
      <c r="BD27" s="67"/>
      <c r="BE27" s="67"/>
    </row>
    <row r="28" spans="1:59" ht="15" customHeight="1" x14ac:dyDescent="0.25">
      <c r="A28" s="693"/>
      <c r="B28" s="693"/>
      <c r="C28" s="693"/>
      <c r="D28" s="693"/>
      <c r="E28" s="694"/>
      <c r="F28" s="694"/>
      <c r="G28" s="694"/>
      <c r="H28" s="694"/>
      <c r="I28" s="694"/>
      <c r="J28" s="694"/>
      <c r="K28" s="694"/>
      <c r="L28" s="694"/>
      <c r="M28" s="694"/>
      <c r="N28" s="694"/>
      <c r="O28" s="202"/>
      <c r="P28" s="691"/>
      <c r="Q28" s="691"/>
      <c r="R28" s="691"/>
      <c r="S28" s="691"/>
      <c r="T28" s="691"/>
      <c r="U28" s="691"/>
      <c r="V28" s="691"/>
      <c r="W28" s="691"/>
      <c r="X28" s="691"/>
      <c r="Y28" s="691"/>
      <c r="Z28" s="691"/>
      <c r="AA28" s="691"/>
      <c r="AB28" s="691"/>
      <c r="AC28" s="691"/>
      <c r="AD28" s="691"/>
      <c r="AF28" s="3"/>
      <c r="AG28" s="221"/>
      <c r="AH28" s="128"/>
      <c r="AI28" s="128"/>
      <c r="AJ28" s="128"/>
      <c r="AK28" s="128"/>
      <c r="AL28" s="125"/>
      <c r="AM28" s="221"/>
      <c r="AN28" s="128"/>
      <c r="AO28" s="128"/>
      <c r="AP28" s="128"/>
      <c r="AQ28" s="128"/>
      <c r="AR28" s="125"/>
      <c r="AS28" s="3"/>
      <c r="AT28" s="3"/>
      <c r="AU28" s="3"/>
      <c r="AV28" s="3"/>
      <c r="BD28" s="67"/>
      <c r="BE28" s="67"/>
    </row>
    <row r="29" spans="1:59" ht="15" customHeight="1" x14ac:dyDescent="0.25">
      <c r="A29" s="693"/>
      <c r="B29" s="693"/>
      <c r="C29" s="693"/>
      <c r="D29" s="693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202"/>
      <c r="P29" s="691"/>
      <c r="Q29" s="691"/>
      <c r="R29" s="691"/>
      <c r="S29" s="691"/>
      <c r="T29" s="691"/>
      <c r="U29" s="691"/>
      <c r="V29" s="691"/>
      <c r="W29" s="691"/>
      <c r="X29" s="691"/>
      <c r="Y29" s="691"/>
      <c r="Z29" s="691"/>
      <c r="AA29" s="691"/>
      <c r="AB29" s="691"/>
      <c r="AC29" s="691"/>
      <c r="AD29" s="691"/>
      <c r="AF29" s="3"/>
      <c r="AG29" s="221"/>
      <c r="AH29" s="128"/>
      <c r="AI29" s="128"/>
      <c r="AJ29" s="128"/>
      <c r="AK29" s="128"/>
      <c r="AL29" s="125"/>
      <c r="AM29" s="221"/>
      <c r="AN29" s="128"/>
      <c r="AO29" s="128"/>
      <c r="AP29" s="128"/>
      <c r="AQ29" s="128"/>
      <c r="AR29" s="125"/>
      <c r="AS29" s="3"/>
      <c r="AT29" s="3"/>
      <c r="AU29" s="3"/>
      <c r="AV29" s="3"/>
      <c r="BD29" s="67"/>
      <c r="BE29" s="67"/>
    </row>
    <row r="30" spans="1:59" ht="15" customHeight="1" x14ac:dyDescent="0.25">
      <c r="A30" s="693"/>
      <c r="B30" s="693"/>
      <c r="C30" s="693"/>
      <c r="D30" s="693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202"/>
      <c r="P30" s="691"/>
      <c r="Q30" s="691"/>
      <c r="R30" s="691"/>
      <c r="S30" s="691"/>
      <c r="T30" s="691"/>
      <c r="U30" s="691"/>
      <c r="V30" s="691"/>
      <c r="W30" s="691"/>
      <c r="X30" s="691"/>
      <c r="Y30" s="691"/>
      <c r="Z30" s="691"/>
      <c r="AA30" s="691"/>
      <c r="AB30" s="691"/>
      <c r="AC30" s="691"/>
      <c r="AD30" s="691"/>
      <c r="AF30" s="3"/>
      <c r="AG30" s="221"/>
      <c r="AH30" s="128"/>
      <c r="AI30" s="128"/>
      <c r="AJ30" s="128"/>
      <c r="AK30" s="128"/>
      <c r="AL30" s="125"/>
      <c r="AM30" s="221"/>
      <c r="AN30" s="128"/>
      <c r="AO30" s="128"/>
      <c r="AP30" s="128"/>
      <c r="AQ30" s="128"/>
      <c r="AR30" s="125"/>
      <c r="AS30" s="3"/>
      <c r="AT30" s="3"/>
      <c r="AU30" s="3"/>
      <c r="AV30" s="3"/>
      <c r="BD30" s="67"/>
      <c r="BE30" s="67"/>
    </row>
    <row r="31" spans="1:59" ht="15" customHeight="1" x14ac:dyDescent="0.25">
      <c r="A31" s="693"/>
      <c r="B31" s="693"/>
      <c r="C31" s="693"/>
      <c r="D31" s="693"/>
      <c r="E31" s="694"/>
      <c r="F31" s="694"/>
      <c r="G31" s="694"/>
      <c r="H31" s="694"/>
      <c r="I31" s="694"/>
      <c r="J31" s="694"/>
      <c r="K31" s="694"/>
      <c r="L31" s="694"/>
      <c r="M31" s="694"/>
      <c r="N31" s="694"/>
      <c r="O31" s="202"/>
      <c r="P31" s="691"/>
      <c r="Q31" s="691"/>
      <c r="R31" s="691"/>
      <c r="S31" s="691"/>
      <c r="T31" s="691"/>
      <c r="U31" s="691"/>
      <c r="V31" s="691"/>
      <c r="W31" s="691"/>
      <c r="X31" s="691"/>
      <c r="Y31" s="691"/>
      <c r="Z31" s="691"/>
      <c r="AA31" s="691"/>
      <c r="AB31" s="691"/>
      <c r="AC31" s="691"/>
      <c r="AD31" s="691"/>
      <c r="AF31" s="3"/>
      <c r="AG31" s="221"/>
      <c r="AH31" s="128"/>
      <c r="AI31" s="128"/>
      <c r="AJ31" s="128"/>
      <c r="AK31" s="128"/>
      <c r="AL31" s="125"/>
      <c r="AM31" s="221"/>
      <c r="AN31" s="128"/>
      <c r="AO31" s="128"/>
      <c r="AP31" s="128"/>
      <c r="AQ31" s="128"/>
      <c r="AR31" s="125"/>
      <c r="AS31" s="3"/>
      <c r="AT31" s="3"/>
      <c r="AU31" s="3"/>
      <c r="AV31" s="3"/>
    </row>
    <row r="32" spans="1:59" ht="15" customHeight="1" x14ac:dyDescent="0.25">
      <c r="A32" s="693"/>
      <c r="B32" s="693"/>
      <c r="C32" s="693"/>
      <c r="D32" s="693"/>
      <c r="E32" s="694"/>
      <c r="F32" s="694"/>
      <c r="G32" s="694"/>
      <c r="H32" s="694"/>
      <c r="I32" s="694"/>
      <c r="J32" s="694"/>
      <c r="K32" s="694"/>
      <c r="L32" s="694"/>
      <c r="M32" s="694"/>
      <c r="N32" s="694"/>
      <c r="O32" s="202"/>
      <c r="P32" s="691"/>
      <c r="Q32" s="691"/>
      <c r="R32" s="691"/>
      <c r="S32" s="691"/>
      <c r="T32" s="691"/>
      <c r="U32" s="691"/>
      <c r="V32" s="691"/>
      <c r="W32" s="691"/>
      <c r="X32" s="691"/>
      <c r="Y32" s="691"/>
      <c r="Z32" s="691"/>
      <c r="AA32" s="691"/>
      <c r="AB32" s="691"/>
      <c r="AC32" s="691"/>
      <c r="AD32" s="691"/>
      <c r="AF32" s="3"/>
      <c r="AG32" s="221"/>
      <c r="AH32" s="128"/>
      <c r="AI32" s="128"/>
      <c r="AJ32" s="128"/>
      <c r="AK32" s="128"/>
      <c r="AL32" s="125"/>
      <c r="AM32" s="221"/>
      <c r="AN32" s="128"/>
      <c r="AO32" s="128"/>
      <c r="AP32" s="128"/>
      <c r="AQ32" s="128"/>
      <c r="AR32" s="125"/>
      <c r="AS32" s="3"/>
      <c r="AT32" s="3"/>
      <c r="AU32" s="3"/>
      <c r="AV32" s="3"/>
    </row>
    <row r="33" spans="1:48" ht="15.75" customHeight="1" x14ac:dyDescent="0.25">
      <c r="T33" s="691"/>
      <c r="U33" s="691"/>
      <c r="V33" s="691"/>
      <c r="W33" s="691"/>
      <c r="X33" s="691"/>
      <c r="Y33" s="691"/>
      <c r="Z33" s="691"/>
      <c r="AA33" s="691"/>
      <c r="AB33" s="691"/>
      <c r="AC33" s="691"/>
      <c r="AD33" s="691"/>
      <c r="AF33" s="3"/>
      <c r="AG33" s="221"/>
      <c r="AH33" s="128"/>
      <c r="AI33" s="128"/>
      <c r="AJ33" s="128"/>
      <c r="AK33" s="128"/>
      <c r="AL33" s="125"/>
      <c r="AM33" s="221"/>
      <c r="AN33" s="128"/>
      <c r="AO33" s="128"/>
      <c r="AP33" s="128"/>
      <c r="AQ33" s="128"/>
      <c r="AR33" s="125"/>
      <c r="AS33" s="3"/>
      <c r="AT33" s="3"/>
      <c r="AU33" s="3"/>
      <c r="AV33" s="3"/>
    </row>
    <row r="34" spans="1:48" s="281" customFormat="1" ht="14.85" customHeight="1" x14ac:dyDescent="0.25">
      <c r="A34" s="486"/>
      <c r="B34" s="872" t="s">
        <v>604</v>
      </c>
      <c r="C34" s="486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6"/>
      <c r="S34" s="486"/>
      <c r="T34" s="691"/>
      <c r="U34" s="691"/>
      <c r="V34" s="691"/>
      <c r="W34" s="691"/>
      <c r="X34" s="691"/>
      <c r="Y34" s="691"/>
      <c r="Z34" s="691"/>
      <c r="AA34" s="691"/>
      <c r="AB34" s="691"/>
      <c r="AC34" s="691"/>
      <c r="AD34" s="691"/>
      <c r="AF34" s="3"/>
      <c r="AG34" s="221"/>
      <c r="AH34" s="128"/>
      <c r="AI34" s="128"/>
      <c r="AJ34" s="128"/>
      <c r="AK34" s="128"/>
      <c r="AL34" s="125"/>
      <c r="AM34" s="221"/>
      <c r="AN34" s="128"/>
      <c r="AO34" s="128"/>
      <c r="AP34" s="128"/>
      <c r="AQ34" s="128"/>
      <c r="AR34" s="125"/>
      <c r="AS34" s="3"/>
      <c r="AT34" s="3"/>
      <c r="AU34" s="3"/>
      <c r="AV34" s="3"/>
    </row>
    <row r="35" spans="1:48" ht="6.75" customHeight="1" thickBot="1" x14ac:dyDescent="0.3">
      <c r="A35" s="696"/>
      <c r="B35" s="861"/>
      <c r="C35" s="696"/>
      <c r="D35" s="696"/>
      <c r="E35" s="696"/>
      <c r="F35" s="696"/>
      <c r="G35" s="696"/>
      <c r="H35" s="696"/>
      <c r="I35" s="697"/>
      <c r="J35" s="697"/>
      <c r="K35" s="674"/>
      <c r="L35" s="674"/>
      <c r="M35" s="674"/>
      <c r="N35" s="674"/>
      <c r="O35" s="674"/>
      <c r="P35" s="696"/>
      <c r="Q35" s="696"/>
      <c r="R35" s="696"/>
      <c r="S35" s="696"/>
      <c r="T35" s="696"/>
      <c r="U35" s="696"/>
      <c r="V35" s="696"/>
      <c r="W35" s="696"/>
      <c r="X35" s="696"/>
      <c r="Y35" s="696"/>
      <c r="Z35" s="696"/>
      <c r="AA35" s="696"/>
      <c r="AB35" s="696"/>
      <c r="AC35" s="696"/>
      <c r="AD35" s="696"/>
      <c r="AF35" s="3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3"/>
      <c r="AT35" s="3"/>
      <c r="AU35" s="3"/>
      <c r="AV35" s="3"/>
    </row>
    <row r="36" spans="1:48" s="281" customFormat="1" ht="18" customHeight="1" x14ac:dyDescent="0.25">
      <c r="A36" s="313"/>
      <c r="B36" s="695"/>
      <c r="C36" s="313"/>
      <c r="D36" s="313"/>
      <c r="E36" s="313"/>
      <c r="F36" s="313"/>
      <c r="G36" s="313"/>
      <c r="H36" s="313"/>
      <c r="I36" s="354"/>
      <c r="J36" s="354"/>
      <c r="K36" s="202"/>
      <c r="L36" s="202"/>
      <c r="M36" s="202"/>
      <c r="N36" s="202"/>
      <c r="O36" s="202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F36" s="3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3"/>
      <c r="AT36" s="3"/>
      <c r="AU36" s="3"/>
      <c r="AV36" s="3"/>
    </row>
    <row r="37" spans="1:48" x14ac:dyDescent="0.25">
      <c r="H37" s="81"/>
      <c r="I37" s="354"/>
      <c r="J37" s="354"/>
      <c r="K37" s="81"/>
      <c r="L37" s="81"/>
      <c r="AF37" s="275"/>
      <c r="AG37" s="243"/>
      <c r="AH37" s="286"/>
      <c r="AI37" s="286"/>
      <c r="AJ37" s="286"/>
      <c r="AK37" s="286"/>
      <c r="AL37" s="286"/>
      <c r="AN37" s="125"/>
      <c r="AO37" s="243"/>
      <c r="AP37" s="243"/>
      <c r="AQ37" s="125"/>
    </row>
    <row r="38" spans="1:48" x14ac:dyDescent="0.25">
      <c r="H38" s="81"/>
      <c r="I38" s="354"/>
      <c r="J38" s="354"/>
      <c r="K38" s="81"/>
      <c r="L38" s="81"/>
      <c r="AF38" s="278"/>
      <c r="AG38" s="243"/>
      <c r="AH38" s="286"/>
      <c r="AI38" s="286"/>
      <c r="AJ38" s="286"/>
      <c r="AK38" s="286"/>
      <c r="AL38" s="286"/>
      <c r="AN38" s="125"/>
      <c r="AO38" s="243"/>
      <c r="AP38" s="243"/>
      <c r="AQ38" s="125"/>
    </row>
    <row r="39" spans="1:48" ht="15" customHeight="1" x14ac:dyDescent="0.25">
      <c r="H39" s="81"/>
      <c r="I39" s="354"/>
      <c r="J39" s="354"/>
      <c r="K39" s="81"/>
      <c r="L39" s="81"/>
      <c r="AF39" s="275"/>
      <c r="AG39" s="243"/>
      <c r="AH39" s="285"/>
      <c r="AI39" s="285"/>
      <c r="AJ39" s="285"/>
      <c r="AK39" s="285"/>
      <c r="AL39" s="285"/>
      <c r="AN39" s="125"/>
      <c r="AO39" s="243"/>
      <c r="AP39" s="243"/>
      <c r="AQ39" s="125"/>
    </row>
    <row r="40" spans="1:48" x14ac:dyDescent="0.25">
      <c r="H40" s="81"/>
      <c r="I40" s="354"/>
      <c r="J40" s="354"/>
      <c r="K40" s="81"/>
      <c r="L40" s="81"/>
      <c r="AF40" s="278"/>
      <c r="AG40" s="243"/>
      <c r="AH40" s="285"/>
      <c r="AI40" s="285"/>
      <c r="AJ40" s="285"/>
      <c r="AK40" s="285"/>
      <c r="AL40" s="285"/>
      <c r="AN40" s="125"/>
      <c r="AO40" s="243"/>
      <c r="AP40" s="243"/>
      <c r="AQ40" s="125"/>
      <c r="AT40" s="67">
        <v>0</v>
      </c>
      <c r="AU40" s="174">
        <v>72</v>
      </c>
    </row>
    <row r="41" spans="1:48" x14ac:dyDescent="0.25">
      <c r="H41" s="81"/>
      <c r="I41" s="354"/>
      <c r="J41" s="354"/>
      <c r="K41" s="81"/>
      <c r="L41" s="81"/>
      <c r="AF41" s="275"/>
      <c r="AG41" s="243"/>
      <c r="AH41" s="285"/>
      <c r="AI41" s="285"/>
      <c r="AJ41" s="285"/>
      <c r="AK41" s="285"/>
      <c r="AL41" s="285"/>
      <c r="AN41" s="125"/>
      <c r="AO41" s="243"/>
      <c r="AP41" s="243"/>
      <c r="AQ41" s="125"/>
      <c r="AT41" s="67">
        <v>1</v>
      </c>
      <c r="AU41" s="174">
        <v>9</v>
      </c>
    </row>
    <row r="42" spans="1:48" x14ac:dyDescent="0.25">
      <c r="H42" s="81"/>
      <c r="I42" s="354"/>
      <c r="J42" s="354"/>
      <c r="K42" s="81"/>
      <c r="L42" s="81"/>
      <c r="AF42" s="278"/>
      <c r="AG42" s="243"/>
      <c r="AH42" s="285"/>
      <c r="AI42" s="285"/>
      <c r="AJ42" s="285"/>
      <c r="AK42" s="285"/>
      <c r="AL42" s="285"/>
      <c r="AN42" s="125"/>
      <c r="AO42" s="243"/>
      <c r="AP42" s="243"/>
      <c r="AQ42" s="125"/>
      <c r="AT42" s="67">
        <v>2</v>
      </c>
      <c r="AU42" s="174">
        <v>4</v>
      </c>
    </row>
    <row r="43" spans="1:48" x14ac:dyDescent="0.25">
      <c r="H43" s="81"/>
      <c r="I43" s="354"/>
      <c r="J43" s="354"/>
      <c r="K43" s="81"/>
      <c r="L43" s="81"/>
      <c r="AF43" s="275"/>
      <c r="AG43" s="61"/>
      <c r="AH43" s="285"/>
      <c r="AI43" s="285"/>
      <c r="AJ43" s="285"/>
      <c r="AK43" s="285"/>
      <c r="AL43" s="285"/>
      <c r="AN43" s="125"/>
      <c r="AO43" s="240"/>
      <c r="AP43" s="240"/>
      <c r="AQ43" s="125"/>
      <c r="AT43" s="67">
        <v>3</v>
      </c>
      <c r="AU43" s="174">
        <v>2</v>
      </c>
    </row>
    <row r="44" spans="1:48" x14ac:dyDescent="0.25">
      <c r="H44" s="81"/>
      <c r="I44" s="354"/>
      <c r="J44" s="354"/>
      <c r="K44" s="81"/>
      <c r="L44" s="81"/>
      <c r="AF44" s="278"/>
      <c r="AG44" s="240"/>
      <c r="AH44" s="285"/>
      <c r="AI44" s="285"/>
      <c r="AJ44" s="285"/>
      <c r="AK44" s="285"/>
      <c r="AL44" s="285"/>
      <c r="AN44" s="125"/>
      <c r="AO44" s="240"/>
      <c r="AP44" s="240"/>
      <c r="AQ44" s="125"/>
      <c r="AT44" s="67">
        <v>4</v>
      </c>
      <c r="AU44" s="174">
        <v>1</v>
      </c>
    </row>
    <row r="45" spans="1:48" ht="17.25" customHeight="1" x14ac:dyDescent="0.4">
      <c r="H45" s="698"/>
      <c r="I45" s="354">
        <v>2013</v>
      </c>
      <c r="J45" s="354"/>
      <c r="K45" s="81"/>
      <c r="L45" s="81"/>
      <c r="AF45" s="275"/>
      <c r="AG45" s="61"/>
      <c r="AH45" s="285"/>
      <c r="AI45" s="285"/>
      <c r="AJ45" s="285"/>
      <c r="AK45" s="285"/>
      <c r="AL45" s="285"/>
      <c r="AN45" s="125"/>
      <c r="AO45" s="243"/>
      <c r="AP45" s="243"/>
      <c r="AQ45" s="125"/>
      <c r="AT45" s="67">
        <v>5</v>
      </c>
      <c r="AU45" s="174">
        <v>4</v>
      </c>
    </row>
    <row r="46" spans="1:48" ht="15" customHeight="1" x14ac:dyDescent="0.4">
      <c r="H46" s="698"/>
      <c r="I46" s="354"/>
      <c r="J46" s="354"/>
      <c r="K46" s="81"/>
      <c r="L46" s="81"/>
      <c r="AF46" s="278"/>
      <c r="AG46" s="61"/>
      <c r="AH46" s="285"/>
      <c r="AI46" s="285"/>
      <c r="AJ46" s="285"/>
      <c r="AK46" s="285"/>
      <c r="AL46" s="285"/>
      <c r="AN46" s="125"/>
      <c r="AO46" s="240"/>
      <c r="AP46" s="240"/>
      <c r="AQ46" s="125"/>
      <c r="AT46" s="67">
        <v>6</v>
      </c>
      <c r="AU46" s="174">
        <v>2</v>
      </c>
    </row>
    <row r="47" spans="1:48" x14ac:dyDescent="0.25"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3"/>
      <c r="AF47" s="3"/>
      <c r="AG47" s="125"/>
      <c r="AH47" s="128"/>
      <c r="AI47" s="128"/>
      <c r="AJ47" s="128"/>
      <c r="AK47" s="128"/>
      <c r="AL47" s="128"/>
      <c r="AM47" s="125"/>
      <c r="AN47" s="125"/>
      <c r="AO47" s="125"/>
      <c r="AP47" s="125"/>
      <c r="AQ47" s="125"/>
      <c r="AT47" s="67">
        <v>7</v>
      </c>
      <c r="AU47" s="174">
        <v>0</v>
      </c>
    </row>
    <row r="48" spans="1:48" x14ac:dyDescent="0.25"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3"/>
      <c r="AF48" s="3"/>
      <c r="AG48" s="125"/>
      <c r="AH48" s="128"/>
      <c r="AI48" s="128"/>
      <c r="AJ48" s="128"/>
      <c r="AK48" s="128"/>
      <c r="AL48" s="128"/>
      <c r="AM48" s="125"/>
      <c r="AN48" s="125"/>
      <c r="AO48" s="125"/>
      <c r="AP48" s="125"/>
      <c r="AQ48" s="125"/>
      <c r="AT48" s="67">
        <v>15</v>
      </c>
      <c r="AU48" s="174">
        <v>11</v>
      </c>
    </row>
    <row r="49" spans="16:49" x14ac:dyDescent="0.25"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3"/>
      <c r="AF49" s="3"/>
      <c r="AG49" s="125"/>
      <c r="AH49" s="128"/>
      <c r="AI49" s="128"/>
      <c r="AJ49" s="128"/>
      <c r="AK49" s="128"/>
      <c r="AL49" s="128"/>
      <c r="AM49" s="125"/>
      <c r="AN49" s="125"/>
      <c r="AT49" s="67">
        <v>30</v>
      </c>
      <c r="AU49" s="174">
        <v>3</v>
      </c>
    </row>
    <row r="50" spans="16:49" x14ac:dyDescent="0.25"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3"/>
      <c r="AF50" s="3"/>
      <c r="AG50" s="239"/>
      <c r="AH50" s="18"/>
      <c r="AI50" s="18"/>
      <c r="AJ50" s="18"/>
      <c r="AK50" s="18"/>
      <c r="AL50" s="18"/>
      <c r="AM50" s="3"/>
      <c r="AN50" s="125"/>
      <c r="AT50" s="67" t="s">
        <v>110</v>
      </c>
      <c r="AU50" s="174">
        <v>6</v>
      </c>
    </row>
    <row r="51" spans="16:49" x14ac:dyDescent="0.25"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3"/>
      <c r="AF51" s="3"/>
      <c r="AG51" s="240"/>
      <c r="AH51" s="18"/>
      <c r="AI51" s="18"/>
      <c r="AJ51" s="18"/>
      <c r="AK51" s="18"/>
      <c r="AL51" s="18"/>
      <c r="AM51" s="18"/>
      <c r="AN51" s="125"/>
    </row>
    <row r="52" spans="16:49" x14ac:dyDescent="0.25"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3"/>
      <c r="AF52" s="3"/>
      <c r="AG52" s="11"/>
      <c r="AH52" s="67"/>
      <c r="AI52" s="67"/>
      <c r="AJ52" s="67"/>
      <c r="AK52" s="67"/>
      <c r="AL52" s="67"/>
      <c r="AM52" s="71"/>
      <c r="AN52" s="125"/>
    </row>
    <row r="53" spans="16:49" x14ac:dyDescent="0.25"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3"/>
      <c r="AF53" s="3"/>
      <c r="AG53" s="11"/>
      <c r="AH53" s="67"/>
      <c r="AI53" s="67"/>
      <c r="AJ53" s="67"/>
      <c r="AK53" s="67"/>
      <c r="AL53" s="67"/>
      <c r="AM53" s="71"/>
      <c r="AN53" s="125"/>
    </row>
    <row r="54" spans="16:49" x14ac:dyDescent="0.25"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3"/>
      <c r="AF54" s="3"/>
      <c r="AG54" s="11"/>
      <c r="AH54" s="67"/>
      <c r="AI54" s="67"/>
      <c r="AJ54" s="67"/>
      <c r="AK54" s="67"/>
      <c r="AL54" s="67"/>
      <c r="AM54" s="71"/>
      <c r="AN54" s="125"/>
      <c r="AW54" s="222"/>
    </row>
    <row r="55" spans="16:49" x14ac:dyDescent="0.25"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3"/>
      <c r="AF55" s="3"/>
      <c r="AG55" s="11"/>
      <c r="AH55" s="67"/>
      <c r="AI55" s="67"/>
      <c r="AJ55" s="67"/>
      <c r="AK55" s="67"/>
      <c r="AL55" s="67"/>
      <c r="AM55" s="71"/>
      <c r="AN55" s="125"/>
    </row>
    <row r="56" spans="16:49" x14ac:dyDescent="0.25">
      <c r="AF56" s="3"/>
      <c r="AG56" s="11"/>
      <c r="AH56" s="67"/>
      <c r="AI56" s="67"/>
      <c r="AJ56" s="67"/>
      <c r="AK56" s="67"/>
      <c r="AL56" s="67"/>
      <c r="AM56" s="71"/>
      <c r="AN56" s="125"/>
    </row>
    <row r="57" spans="16:49" x14ac:dyDescent="0.25">
      <c r="AF57" s="3"/>
      <c r="AG57" s="11"/>
      <c r="AH57" s="67"/>
      <c r="AI57" s="67"/>
      <c r="AJ57" s="67"/>
      <c r="AK57" s="67"/>
      <c r="AL57" s="67"/>
      <c r="AM57" s="71"/>
      <c r="AN57" s="125"/>
    </row>
    <row r="58" spans="16:49" x14ac:dyDescent="0.25">
      <c r="AF58" s="3"/>
      <c r="AG58" s="11"/>
      <c r="AH58" s="67"/>
      <c r="AI58" s="67"/>
      <c r="AJ58" s="67"/>
      <c r="AK58" s="67"/>
      <c r="AL58" s="67"/>
      <c r="AM58" s="71"/>
      <c r="AN58" s="125"/>
    </row>
    <row r="59" spans="16:49" x14ac:dyDescent="0.25">
      <c r="AF59" s="3"/>
      <c r="AG59" s="11"/>
      <c r="AH59" s="67"/>
      <c r="AI59" s="67"/>
      <c r="AJ59" s="67"/>
      <c r="AK59" s="67"/>
      <c r="AL59" s="67"/>
      <c r="AM59" s="71"/>
      <c r="AN59" s="125"/>
    </row>
    <row r="60" spans="16:49" x14ac:dyDescent="0.25">
      <c r="AF60" s="3"/>
      <c r="AG60" s="11"/>
      <c r="AH60" s="67"/>
      <c r="AI60" s="67"/>
      <c r="AJ60" s="67"/>
      <c r="AK60" s="67"/>
      <c r="AL60" s="67"/>
      <c r="AM60" s="71"/>
      <c r="AN60" s="125"/>
    </row>
    <row r="61" spans="16:49" x14ac:dyDescent="0.25">
      <c r="AF61" s="3"/>
      <c r="AG61" s="11"/>
      <c r="AH61" s="67"/>
      <c r="AI61" s="67"/>
      <c r="AJ61" s="67"/>
      <c r="AK61" s="67"/>
      <c r="AL61" s="67"/>
      <c r="AM61" s="71"/>
      <c r="AN61" s="125"/>
    </row>
    <row r="62" spans="16:49" x14ac:dyDescent="0.25">
      <c r="AG62" s="241"/>
      <c r="AH62" s="67"/>
      <c r="AI62" s="67"/>
      <c r="AJ62" s="67"/>
      <c r="AK62" s="67"/>
      <c r="AL62" s="67"/>
      <c r="AM62" s="71"/>
    </row>
    <row r="63" spans="16:49" x14ac:dyDescent="0.25">
      <c r="AG63" s="241"/>
      <c r="AH63" s="67"/>
      <c r="AI63" s="67"/>
      <c r="AJ63" s="67"/>
      <c r="AK63" s="67"/>
      <c r="AL63" s="67"/>
      <c r="AM63" s="71"/>
    </row>
  </sheetData>
  <mergeCells count="5">
    <mergeCell ref="L19:P19"/>
    <mergeCell ref="Q19:S19"/>
    <mergeCell ref="T19:W19"/>
    <mergeCell ref="X19:AA19"/>
    <mergeCell ref="AB19:AD19"/>
  </mergeCells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&amp;R&amp;"-,Itálico"&amp;10&amp;KFF0000
Acidentes de trânsito  fatais em São Paulo - 2014&amp;"-,Regular"&amp;K01+000  </oddHeader>
    <oddFooter>&amp;C&amp;KFF000017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view="pageLayout" zoomScaleNormal="100" workbookViewId="0">
      <selection activeCell="N2" sqref="N2"/>
    </sheetView>
  </sheetViews>
  <sheetFormatPr defaultColWidth="9.140625" defaultRowHeight="15" x14ac:dyDescent="0.25"/>
  <cols>
    <col min="1" max="1" width="4" style="281" customWidth="1"/>
    <col min="2" max="2" width="18.85546875" style="20" bestFit="1" customWidth="1"/>
    <col min="3" max="6" width="6.7109375" style="67" customWidth="1"/>
    <col min="7" max="8" width="5.5703125" style="67" customWidth="1"/>
    <col min="9" max="9" width="7.140625" style="281" customWidth="1"/>
    <col min="10" max="10" width="5.28515625" style="281" customWidth="1"/>
    <col min="11" max="15" width="4.5703125" style="281" customWidth="1"/>
    <col min="16" max="16" width="4.42578125" style="281" customWidth="1"/>
    <col min="17" max="17" width="4.5703125" style="281" customWidth="1"/>
    <col min="18" max="18" width="4.28515625" style="281" customWidth="1"/>
    <col min="19" max="19" width="4.5703125" style="281" customWidth="1"/>
    <col min="20" max="20" width="4.140625" style="281" customWidth="1"/>
    <col min="21" max="25" width="4.5703125" style="281" customWidth="1"/>
    <col min="26" max="26" width="3.42578125" style="281" customWidth="1"/>
    <col min="27" max="28" width="4.5703125" style="281" customWidth="1"/>
    <col min="29" max="29" width="11.140625" style="281" customWidth="1"/>
    <col min="30" max="30" width="18" style="50" customWidth="1"/>
    <col min="31" max="31" width="9.7109375" style="50" bestFit="1" customWidth="1"/>
    <col min="32" max="32" width="17" style="50" bestFit="1" customWidth="1"/>
    <col min="33" max="33" width="11" style="50" bestFit="1" customWidth="1"/>
    <col min="34" max="34" width="8" style="50" customWidth="1"/>
    <col min="35" max="35" width="6" style="50" customWidth="1"/>
    <col min="36" max="36" width="9.5703125" style="50" bestFit="1" customWidth="1"/>
    <col min="37" max="37" width="10.28515625" style="50" customWidth="1"/>
    <col min="38" max="38" width="11" style="50" customWidth="1"/>
    <col min="39" max="40" width="9.140625" style="50"/>
    <col min="41" max="41" width="9.28515625" style="281" customWidth="1"/>
    <col min="42" max="42" width="13.85546875" style="281" customWidth="1"/>
    <col min="43" max="43" width="9.140625" style="281"/>
    <col min="44" max="44" width="10.42578125" style="281" customWidth="1"/>
    <col min="45" max="45" width="12.28515625" style="281" bestFit="1" customWidth="1"/>
    <col min="46" max="51" width="9.140625" style="281"/>
    <col min="52" max="53" width="7.140625" style="281" bestFit="1" customWidth="1"/>
    <col min="54" max="54" width="11.5703125" style="281" bestFit="1" customWidth="1"/>
    <col min="55" max="16384" width="9.140625" style="281"/>
  </cols>
  <sheetData>
    <row r="1" spans="1:56" ht="7.5" customHeight="1" x14ac:dyDescent="0.25">
      <c r="A1" s="54"/>
      <c r="B1" s="56"/>
      <c r="C1" s="57"/>
      <c r="D1" s="57"/>
      <c r="E1" s="57"/>
      <c r="F1" s="57"/>
      <c r="G1" s="57"/>
      <c r="H1" s="57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56" ht="18" customHeight="1" x14ac:dyDescent="0.3">
      <c r="A2" s="9" t="s">
        <v>574</v>
      </c>
      <c r="AC2" s="281" t="s">
        <v>93</v>
      </c>
      <c r="AE2" s="122" t="s">
        <v>486</v>
      </c>
      <c r="AF2" s="122" t="s">
        <v>487</v>
      </c>
      <c r="AG2" s="946" t="s">
        <v>488</v>
      </c>
      <c r="AH2" s="122" t="s">
        <v>489</v>
      </c>
      <c r="AI2" s="128"/>
      <c r="AP2" s="281" t="s">
        <v>50</v>
      </c>
      <c r="AQ2" s="281" t="s">
        <v>490</v>
      </c>
      <c r="AW2" s="11" t="s">
        <v>491</v>
      </c>
    </row>
    <row r="3" spans="1:56" ht="11.25" customHeight="1" x14ac:dyDescent="0.25">
      <c r="F3" s="947" t="s">
        <v>86</v>
      </c>
      <c r="AD3" s="50" t="s">
        <v>609</v>
      </c>
      <c r="AE3" s="110">
        <v>136</v>
      </c>
      <c r="AF3" s="110">
        <v>28</v>
      </c>
      <c r="AG3" s="948">
        <v>49</v>
      </c>
      <c r="AH3" s="110">
        <v>8</v>
      </c>
      <c r="AI3" s="128"/>
      <c r="AJ3" s="50">
        <f>SUM(AE3:AI3)</f>
        <v>221</v>
      </c>
      <c r="AK3" s="949">
        <f>AJ3/$AJ$11</f>
        <v>0.17694155324259409</v>
      </c>
      <c r="AZ3" s="3"/>
      <c r="BA3" s="3"/>
      <c r="BB3" s="3"/>
    </row>
    <row r="4" spans="1:56" ht="18" customHeight="1" x14ac:dyDescent="0.3">
      <c r="A4" s="9" t="s">
        <v>492</v>
      </c>
      <c r="J4" s="9" t="s">
        <v>493</v>
      </c>
      <c r="AD4" s="50" t="s">
        <v>610</v>
      </c>
      <c r="AE4" s="110">
        <v>174</v>
      </c>
      <c r="AF4" s="110">
        <v>70</v>
      </c>
      <c r="AG4" s="948">
        <v>146</v>
      </c>
      <c r="AH4" s="110">
        <v>28</v>
      </c>
      <c r="AI4" s="128"/>
      <c r="AJ4" s="50">
        <f t="shared" ref="AJ4:AJ10" si="0">SUM(AE4:AI4)</f>
        <v>418</v>
      </c>
      <c r="AK4" s="949">
        <f t="shared" ref="AK4:AK10" si="1">AJ4/$AJ$11</f>
        <v>0.33466773418734985</v>
      </c>
      <c r="AP4" s="207" t="s">
        <v>106</v>
      </c>
      <c r="AQ4" s="36" t="s">
        <v>105</v>
      </c>
      <c r="AR4" s="77"/>
      <c r="AS4" s="13" t="s">
        <v>17</v>
      </c>
      <c r="AT4" s="10"/>
      <c r="AW4" s="67" t="s">
        <v>494</v>
      </c>
      <c r="AX4" s="242" t="s">
        <v>146</v>
      </c>
      <c r="AY4" s="10"/>
      <c r="AZ4" s="275"/>
      <c r="BA4" s="242"/>
      <c r="BB4" s="275"/>
      <c r="BC4" s="10" t="s">
        <v>3</v>
      </c>
      <c r="BD4" s="10" t="s">
        <v>495</v>
      </c>
    </row>
    <row r="5" spans="1:56" ht="15" customHeight="1" thickBot="1" x14ac:dyDescent="0.3">
      <c r="AD5" s="50" t="s">
        <v>611</v>
      </c>
      <c r="AE5" s="110">
        <v>96</v>
      </c>
      <c r="AF5" s="110">
        <v>73</v>
      </c>
      <c r="AG5" s="948">
        <v>175</v>
      </c>
      <c r="AH5" s="110">
        <v>10</v>
      </c>
      <c r="AI5" s="128"/>
      <c r="AJ5" s="50">
        <f t="shared" si="0"/>
        <v>354</v>
      </c>
      <c r="AK5" s="949">
        <f t="shared" si="1"/>
        <v>0.28342674139311447</v>
      </c>
      <c r="AP5" s="33">
        <v>0</v>
      </c>
      <c r="AQ5" s="208">
        <f t="shared" ref="AQ5:AQ15" si="2">AS5*100</f>
        <v>63.174858984689763</v>
      </c>
      <c r="AR5" s="3"/>
      <c r="AS5" s="14">
        <f t="shared" ref="AS5:AS15" si="3">BD5</f>
        <v>0.63174858984689763</v>
      </c>
      <c r="AW5" s="110">
        <v>0</v>
      </c>
      <c r="AX5" s="317">
        <v>784</v>
      </c>
      <c r="AZ5" s="3"/>
      <c r="BA5" s="3"/>
      <c r="BB5" s="3"/>
      <c r="BC5" s="67">
        <f>AX5</f>
        <v>784</v>
      </c>
      <c r="BD5" s="281">
        <f t="shared" ref="BD5:BD15" si="4">BC5/$AX$16</f>
        <v>0.63174858984689763</v>
      </c>
    </row>
    <row r="6" spans="1:56" ht="17.100000000000001" customHeight="1" x14ac:dyDescent="0.25">
      <c r="A6" s="1328" t="s">
        <v>0</v>
      </c>
      <c r="B6" s="1331" t="s">
        <v>496</v>
      </c>
      <c r="C6" s="1334" t="s">
        <v>140</v>
      </c>
      <c r="D6" s="1335"/>
      <c r="E6" s="1335"/>
      <c r="F6" s="1335"/>
      <c r="G6" s="1336" t="s">
        <v>17</v>
      </c>
      <c r="H6" s="1337"/>
      <c r="AD6" s="123" t="s">
        <v>612</v>
      </c>
      <c r="AE6" s="124">
        <v>33</v>
      </c>
      <c r="AF6" s="124">
        <v>28</v>
      </c>
      <c r="AG6" s="950">
        <v>49</v>
      </c>
      <c r="AH6" s="110">
        <v>1</v>
      </c>
      <c r="AI6" s="128"/>
      <c r="AJ6" s="50">
        <f t="shared" si="0"/>
        <v>111</v>
      </c>
      <c r="AK6" s="949">
        <f t="shared" si="1"/>
        <v>8.8871096877501998E-2</v>
      </c>
      <c r="AP6" s="33">
        <v>1</v>
      </c>
      <c r="AQ6" s="208">
        <f t="shared" si="2"/>
        <v>72.199838839645452</v>
      </c>
      <c r="AR6" s="3"/>
      <c r="AS6" s="14">
        <f t="shared" si="3"/>
        <v>0.72199838839645447</v>
      </c>
      <c r="AW6" s="67">
        <v>1</v>
      </c>
      <c r="AX6" s="205">
        <v>112</v>
      </c>
      <c r="AZ6" s="275"/>
      <c r="BA6" s="242"/>
      <c r="BB6" s="275"/>
      <c r="BC6" s="67">
        <f t="shared" ref="BC6:BC15" si="5">BC5+AX6</f>
        <v>896</v>
      </c>
      <c r="BD6" s="281">
        <f t="shared" si="4"/>
        <v>0.72199838839645447</v>
      </c>
    </row>
    <row r="7" spans="1:56" ht="15" customHeight="1" x14ac:dyDescent="0.25">
      <c r="A7" s="1329"/>
      <c r="B7" s="1332"/>
      <c r="C7" s="1338" t="s">
        <v>169</v>
      </c>
      <c r="D7" s="1025" t="s">
        <v>497</v>
      </c>
      <c r="E7" s="1340" t="s">
        <v>498</v>
      </c>
      <c r="F7" s="1340" t="s">
        <v>170</v>
      </c>
      <c r="G7" s="1342" t="s">
        <v>499</v>
      </c>
      <c r="H7" s="1344" t="s">
        <v>199</v>
      </c>
      <c r="AD7" s="951" t="s">
        <v>27</v>
      </c>
      <c r="AE7" s="952">
        <f>SUM(AE3:AE6)</f>
        <v>439</v>
      </c>
      <c r="AF7" s="952">
        <f>SUM(AF3:AF6)</f>
        <v>199</v>
      </c>
      <c r="AG7" s="953">
        <f>SUM(AG3:AG6)</f>
        <v>419</v>
      </c>
      <c r="AH7" s="954">
        <f>SUM(AH3:AH6)</f>
        <v>47</v>
      </c>
      <c r="AI7" s="128"/>
      <c r="AJ7" s="137">
        <f t="shared" si="0"/>
        <v>1104</v>
      </c>
      <c r="AK7" s="955"/>
      <c r="AP7" s="33">
        <v>2</v>
      </c>
      <c r="AQ7" s="208">
        <f t="shared" si="2"/>
        <v>75.100725221595482</v>
      </c>
      <c r="AR7" s="3"/>
      <c r="AS7" s="14">
        <f t="shared" si="3"/>
        <v>0.75100725221595488</v>
      </c>
      <c r="AW7" s="67">
        <v>2</v>
      </c>
      <c r="AX7" s="205">
        <v>36</v>
      </c>
      <c r="AZ7" s="3"/>
      <c r="BA7" s="3"/>
      <c r="BB7" s="3"/>
      <c r="BC7" s="67">
        <f t="shared" si="5"/>
        <v>932</v>
      </c>
      <c r="BD7" s="281">
        <f t="shared" si="4"/>
        <v>0.75100725221595488</v>
      </c>
    </row>
    <row r="8" spans="1:56" ht="15" customHeight="1" x14ac:dyDescent="0.25">
      <c r="A8" s="1330"/>
      <c r="B8" s="1333"/>
      <c r="C8" s="1339"/>
      <c r="D8" s="956" t="s">
        <v>500</v>
      </c>
      <c r="E8" s="1341"/>
      <c r="F8" s="1341"/>
      <c r="G8" s="1343"/>
      <c r="H8" s="1345"/>
      <c r="AD8" s="957" t="s">
        <v>501</v>
      </c>
      <c r="AE8" s="958">
        <v>23</v>
      </c>
      <c r="AF8" s="958">
        <v>0</v>
      </c>
      <c r="AG8" s="958">
        <v>1</v>
      </c>
      <c r="AH8" s="958">
        <v>0</v>
      </c>
      <c r="AJ8" s="50">
        <f t="shared" si="0"/>
        <v>24</v>
      </c>
      <c r="AK8" s="955">
        <f t="shared" si="1"/>
        <v>1.9215372297838269E-2</v>
      </c>
      <c r="AP8" s="33">
        <v>3</v>
      </c>
      <c r="AQ8" s="208">
        <f t="shared" si="2"/>
        <v>78.082191780821915</v>
      </c>
      <c r="AR8" s="3"/>
      <c r="AS8" s="14">
        <f t="shared" si="3"/>
        <v>0.78082191780821919</v>
      </c>
      <c r="AT8" s="8"/>
      <c r="AW8" s="67">
        <v>3</v>
      </c>
      <c r="AX8" s="205">
        <v>37</v>
      </c>
      <c r="AZ8" s="275"/>
      <c r="BA8" s="242"/>
      <c r="BB8" s="275"/>
      <c r="BC8" s="67">
        <f t="shared" si="5"/>
        <v>969</v>
      </c>
      <c r="BD8" s="281">
        <f t="shared" si="4"/>
        <v>0.78082191780821919</v>
      </c>
    </row>
    <row r="9" spans="1:56" ht="16.5" customHeight="1" x14ac:dyDescent="0.25">
      <c r="A9" s="959">
        <v>1</v>
      </c>
      <c r="B9" s="960" t="s">
        <v>519</v>
      </c>
      <c r="C9" s="961">
        <v>122</v>
      </c>
      <c r="D9" s="962">
        <v>16</v>
      </c>
      <c r="E9" s="962">
        <v>1</v>
      </c>
      <c r="F9" s="962">
        <v>1</v>
      </c>
      <c r="G9" s="961">
        <v>140</v>
      </c>
      <c r="H9" s="1031">
        <v>11.208967173738991</v>
      </c>
      <c r="I9" s="330"/>
      <c r="AD9" s="957" t="s">
        <v>502</v>
      </c>
      <c r="AE9" s="958">
        <v>7</v>
      </c>
      <c r="AF9" s="958">
        <v>2</v>
      </c>
      <c r="AG9" s="958">
        <v>0</v>
      </c>
      <c r="AH9" s="958">
        <v>0</v>
      </c>
      <c r="AJ9" s="50">
        <f t="shared" si="0"/>
        <v>9</v>
      </c>
      <c r="AK9" s="955">
        <f t="shared" si="1"/>
        <v>7.2057646116893519E-3</v>
      </c>
      <c r="AP9" s="33">
        <v>4</v>
      </c>
      <c r="AQ9" s="208">
        <f t="shared" si="2"/>
        <v>80.177276390008061</v>
      </c>
      <c r="AR9" s="3"/>
      <c r="AS9" s="14">
        <f t="shared" si="3"/>
        <v>0.80177276390008057</v>
      </c>
      <c r="AW9" s="67">
        <v>4</v>
      </c>
      <c r="AX9" s="205">
        <v>26</v>
      </c>
      <c r="AZ9" s="3"/>
      <c r="BA9" s="3"/>
      <c r="BB9" s="3"/>
      <c r="BC9" s="67">
        <f t="shared" si="5"/>
        <v>995</v>
      </c>
      <c r="BD9" s="281">
        <f t="shared" si="4"/>
        <v>0.80177276390008057</v>
      </c>
    </row>
    <row r="10" spans="1:56" ht="16.5" customHeight="1" x14ac:dyDescent="0.25">
      <c r="A10" s="963">
        <v>2</v>
      </c>
      <c r="B10" s="964" t="s">
        <v>520</v>
      </c>
      <c r="C10" s="965">
        <v>31</v>
      </c>
      <c r="D10" s="966">
        <v>20</v>
      </c>
      <c r="E10" s="966">
        <v>47</v>
      </c>
      <c r="F10" s="966">
        <v>12</v>
      </c>
      <c r="G10" s="965">
        <v>110</v>
      </c>
      <c r="H10" s="1032">
        <v>8.8070456365092067</v>
      </c>
      <c r="I10" s="330"/>
      <c r="AC10" s="3"/>
      <c r="AD10" s="967" t="s">
        <v>41</v>
      </c>
      <c r="AE10" s="958">
        <v>86</v>
      </c>
      <c r="AF10" s="958">
        <v>6</v>
      </c>
      <c r="AG10" s="958">
        <v>20</v>
      </c>
      <c r="AH10" s="958">
        <v>0</v>
      </c>
      <c r="AI10" s="125"/>
      <c r="AJ10" s="50">
        <f t="shared" si="0"/>
        <v>112</v>
      </c>
      <c r="AK10" s="949">
        <f t="shared" si="1"/>
        <v>8.9671737389911924E-2</v>
      </c>
      <c r="AL10" s="125"/>
      <c r="AM10" s="125"/>
      <c r="AN10" s="125"/>
      <c r="AP10" s="33">
        <v>5</v>
      </c>
      <c r="AQ10" s="208">
        <f t="shared" si="2"/>
        <v>81.950040290088637</v>
      </c>
      <c r="AR10" s="3"/>
      <c r="AS10" s="14">
        <f t="shared" si="3"/>
        <v>0.81950040290088633</v>
      </c>
      <c r="AW10" s="67">
        <v>5</v>
      </c>
      <c r="AX10" s="205">
        <v>22</v>
      </c>
      <c r="AZ10" s="275"/>
      <c r="BA10" s="242"/>
      <c r="BB10" s="275"/>
      <c r="BC10" s="67">
        <f t="shared" si="5"/>
        <v>1017</v>
      </c>
      <c r="BD10" s="281">
        <f t="shared" si="4"/>
        <v>0.81950040290088633</v>
      </c>
    </row>
    <row r="11" spans="1:56" ht="16.5" customHeight="1" x14ac:dyDescent="0.25">
      <c r="A11" s="959">
        <v>3</v>
      </c>
      <c r="B11" s="960" t="s">
        <v>521</v>
      </c>
      <c r="C11" s="961">
        <v>26</v>
      </c>
      <c r="D11" s="962">
        <v>15</v>
      </c>
      <c r="E11" s="962">
        <v>41</v>
      </c>
      <c r="F11" s="962">
        <v>8</v>
      </c>
      <c r="G11" s="961">
        <v>90</v>
      </c>
      <c r="H11" s="1031">
        <v>7.205764611689351</v>
      </c>
      <c r="I11" s="330"/>
      <c r="AC11" s="3"/>
      <c r="AD11" s="125"/>
      <c r="AE11" s="128"/>
      <c r="AF11" s="221"/>
      <c r="AG11" s="128"/>
      <c r="AH11" s="128"/>
      <c r="AI11" s="128"/>
      <c r="AJ11" s="968">
        <f>SUM(AJ7:AJ10)</f>
        <v>1249</v>
      </c>
      <c r="AK11" s="128"/>
      <c r="AL11" s="128"/>
      <c r="AM11" s="228"/>
      <c r="AN11" s="180"/>
      <c r="AP11" s="33">
        <v>6</v>
      </c>
      <c r="AQ11" s="208">
        <f t="shared" si="2"/>
        <v>83.158742949234494</v>
      </c>
      <c r="AR11" s="275"/>
      <c r="AS11" s="14">
        <f t="shared" si="3"/>
        <v>0.83158742949234488</v>
      </c>
      <c r="AT11" s="67"/>
      <c r="AU11" s="67"/>
      <c r="AW11" s="67">
        <v>6</v>
      </c>
      <c r="AX11" s="205">
        <v>15</v>
      </c>
      <c r="AZ11" s="3"/>
      <c r="BA11" s="3"/>
      <c r="BB11" s="3"/>
      <c r="BC11" s="67">
        <f t="shared" si="5"/>
        <v>1032</v>
      </c>
      <c r="BD11" s="281">
        <f t="shared" si="4"/>
        <v>0.83158742949234488</v>
      </c>
    </row>
    <row r="12" spans="1:56" ht="16.5" customHeight="1" x14ac:dyDescent="0.25">
      <c r="A12" s="963">
        <v>4</v>
      </c>
      <c r="B12" s="964" t="s">
        <v>524</v>
      </c>
      <c r="C12" s="965">
        <v>20</v>
      </c>
      <c r="D12" s="966">
        <v>12</v>
      </c>
      <c r="E12" s="966">
        <v>18</v>
      </c>
      <c r="F12" s="966">
        <v>2</v>
      </c>
      <c r="G12" s="965">
        <v>52</v>
      </c>
      <c r="H12" s="1032">
        <v>4.1633306645316255</v>
      </c>
      <c r="I12" s="330"/>
      <c r="AC12" s="3"/>
      <c r="AD12" s="125"/>
      <c r="AE12" s="128"/>
      <c r="AF12" s="128"/>
      <c r="AG12" s="128"/>
      <c r="AH12" s="128"/>
      <c r="AI12" s="128"/>
      <c r="AJ12" s="128"/>
      <c r="AK12" s="969">
        <f>SUM(AK3:AK10)</f>
        <v>1</v>
      </c>
      <c r="AL12" s="128"/>
      <c r="AM12" s="128"/>
      <c r="AN12" s="141"/>
      <c r="AP12" s="33">
        <v>7</v>
      </c>
      <c r="AQ12" s="208">
        <f t="shared" si="2"/>
        <v>84.689766317485905</v>
      </c>
      <c r="AR12" s="3"/>
      <c r="AS12" s="14">
        <f t="shared" si="3"/>
        <v>0.84689766317485904</v>
      </c>
      <c r="AT12" s="67"/>
      <c r="AU12" s="67"/>
      <c r="AW12" s="67">
        <v>7</v>
      </c>
      <c r="AX12" s="205">
        <v>19</v>
      </c>
      <c r="AZ12" s="275"/>
      <c r="BA12" s="242"/>
      <c r="BB12" s="275"/>
      <c r="BC12" s="67">
        <f t="shared" si="5"/>
        <v>1051</v>
      </c>
      <c r="BD12" s="281">
        <f t="shared" si="4"/>
        <v>0.84689766317485904</v>
      </c>
    </row>
    <row r="13" spans="1:56" ht="16.5" customHeight="1" x14ac:dyDescent="0.25">
      <c r="A13" s="959">
        <v>5</v>
      </c>
      <c r="B13" s="960" t="s">
        <v>525</v>
      </c>
      <c r="C13" s="961">
        <v>18</v>
      </c>
      <c r="D13" s="962">
        <v>9</v>
      </c>
      <c r="E13" s="962">
        <v>21</v>
      </c>
      <c r="F13" s="962">
        <v>1</v>
      </c>
      <c r="G13" s="961">
        <v>49</v>
      </c>
      <c r="H13" s="1031">
        <v>3.9231385108086472</v>
      </c>
      <c r="I13" s="330"/>
      <c r="AC13" s="3"/>
      <c r="AD13" s="125"/>
      <c r="AE13" s="128"/>
      <c r="AF13" s="128"/>
      <c r="AG13" s="128"/>
      <c r="AH13" s="128"/>
      <c r="AI13" s="128"/>
      <c r="AJ13" s="128"/>
      <c r="AK13" s="128"/>
      <c r="AL13" s="128"/>
      <c r="AM13" s="128"/>
      <c r="AN13" s="141"/>
      <c r="AP13" s="33">
        <v>15</v>
      </c>
      <c r="AQ13" s="208">
        <f t="shared" si="2"/>
        <v>91.136180499597103</v>
      </c>
      <c r="AR13" s="3"/>
      <c r="AS13" s="14">
        <f t="shared" si="3"/>
        <v>0.91136180499597097</v>
      </c>
      <c r="AV13" s="26" t="s">
        <v>503</v>
      </c>
      <c r="AW13" s="67">
        <v>15</v>
      </c>
      <c r="AX13" s="205">
        <v>80</v>
      </c>
      <c r="AY13" s="11"/>
      <c r="AZ13" s="3"/>
      <c r="BA13" s="3"/>
      <c r="BB13" s="3"/>
      <c r="BC13" s="67">
        <f t="shared" si="5"/>
        <v>1131</v>
      </c>
      <c r="BD13" s="281">
        <f t="shared" si="4"/>
        <v>0.91136180499597097</v>
      </c>
    </row>
    <row r="14" spans="1:56" ht="16.5" customHeight="1" x14ac:dyDescent="0.25">
      <c r="A14" s="963">
        <v>6</v>
      </c>
      <c r="B14" s="964" t="s">
        <v>523</v>
      </c>
      <c r="C14" s="965">
        <v>19</v>
      </c>
      <c r="D14" s="966">
        <v>13</v>
      </c>
      <c r="E14" s="966">
        <v>12</v>
      </c>
      <c r="F14" s="966">
        <v>0</v>
      </c>
      <c r="G14" s="965">
        <v>44</v>
      </c>
      <c r="H14" s="1032">
        <v>3.522818254603683</v>
      </c>
      <c r="I14" s="330"/>
      <c r="AC14" s="3"/>
      <c r="AD14" s="129"/>
      <c r="AE14" s="128"/>
      <c r="AF14" s="128"/>
      <c r="AG14" s="128"/>
      <c r="AH14" s="128"/>
      <c r="AI14" s="128"/>
      <c r="AJ14" s="128"/>
      <c r="AK14" s="128"/>
      <c r="AL14" s="128"/>
      <c r="AM14" s="228"/>
      <c r="AN14" s="141"/>
      <c r="AP14" s="33">
        <v>30</v>
      </c>
      <c r="AQ14" s="208">
        <f t="shared" si="2"/>
        <v>95.004029008863824</v>
      </c>
      <c r="AR14" s="3"/>
      <c r="AS14" s="14">
        <f t="shared" si="3"/>
        <v>0.95004029008863822</v>
      </c>
      <c r="AV14" s="26" t="s">
        <v>503</v>
      </c>
      <c r="AW14" s="67">
        <v>30</v>
      </c>
      <c r="AX14" s="205">
        <v>48</v>
      </c>
      <c r="AZ14" s="275"/>
      <c r="BA14" s="242"/>
      <c r="BB14" s="275"/>
      <c r="BC14" s="67">
        <f t="shared" si="5"/>
        <v>1179</v>
      </c>
      <c r="BD14" s="281">
        <f t="shared" si="4"/>
        <v>0.95004029008863822</v>
      </c>
    </row>
    <row r="15" spans="1:56" ht="16.5" customHeight="1" x14ac:dyDescent="0.25">
      <c r="A15" s="959">
        <v>7</v>
      </c>
      <c r="B15" s="960" t="s">
        <v>527</v>
      </c>
      <c r="C15" s="961">
        <v>19</v>
      </c>
      <c r="D15" s="962">
        <v>7</v>
      </c>
      <c r="E15" s="962">
        <v>4</v>
      </c>
      <c r="F15" s="962">
        <v>2</v>
      </c>
      <c r="G15" s="961">
        <v>32</v>
      </c>
      <c r="H15" s="1031">
        <v>2.5620496397117694</v>
      </c>
      <c r="I15" s="330"/>
      <c r="AC15" s="3"/>
      <c r="AD15" s="128" t="s">
        <v>496</v>
      </c>
      <c r="AE15" s="128" t="s">
        <v>17</v>
      </c>
      <c r="AF15" s="128" t="s">
        <v>504</v>
      </c>
      <c r="AG15" s="128"/>
      <c r="AH15" s="128"/>
      <c r="AI15" s="128"/>
      <c r="AJ15" s="128"/>
      <c r="AK15" s="128"/>
      <c r="AL15" s="128"/>
      <c r="AM15" s="228"/>
      <c r="AN15" s="141"/>
      <c r="AP15" s="34" t="s">
        <v>110</v>
      </c>
      <c r="AQ15" s="209">
        <f t="shared" si="2"/>
        <v>100</v>
      </c>
      <c r="AR15" s="21"/>
      <c r="AS15" s="80">
        <f t="shared" si="3"/>
        <v>1</v>
      </c>
      <c r="AW15" s="67" t="s">
        <v>110</v>
      </c>
      <c r="AX15" s="206">
        <v>62</v>
      </c>
      <c r="AZ15" s="3"/>
      <c r="BA15" s="3"/>
      <c r="BB15" s="3"/>
      <c r="BC15" s="67">
        <f t="shared" si="5"/>
        <v>1241</v>
      </c>
      <c r="BD15" s="281">
        <f t="shared" si="4"/>
        <v>1</v>
      </c>
    </row>
    <row r="16" spans="1:56" ht="16.5" customHeight="1" x14ac:dyDescent="0.25">
      <c r="A16" s="963">
        <v>8</v>
      </c>
      <c r="B16" s="964" t="s">
        <v>526</v>
      </c>
      <c r="C16" s="965">
        <v>2</v>
      </c>
      <c r="D16" s="966">
        <v>2</v>
      </c>
      <c r="E16" s="966">
        <v>27</v>
      </c>
      <c r="F16" s="966">
        <v>0</v>
      </c>
      <c r="G16" s="965">
        <v>31</v>
      </c>
      <c r="H16" s="1032">
        <v>2.4819855884707769</v>
      </c>
      <c r="I16" s="330"/>
      <c r="AC16" s="3"/>
      <c r="AD16" s="128">
        <v>1</v>
      </c>
      <c r="AE16" s="128">
        <f t="shared" ref="AE16:AE39" si="6">SUM(C9:F9)</f>
        <v>140</v>
      </c>
      <c r="AF16" s="970">
        <f>AE16/$AH$16*100</f>
        <v>11.208967173738991</v>
      </c>
      <c r="AG16" s="970"/>
      <c r="AH16" s="128">
        <v>1249</v>
      </c>
      <c r="AI16" s="128"/>
      <c r="AJ16" s="128"/>
      <c r="AK16" s="971"/>
      <c r="AL16" s="128"/>
      <c r="AM16" s="128"/>
      <c r="AN16" s="141"/>
      <c r="AP16" s="67"/>
      <c r="AQ16" s="67"/>
      <c r="AW16" s="67" t="s">
        <v>17</v>
      </c>
      <c r="AX16" s="67">
        <f>SUM(AX5:AX15)</f>
        <v>1241</v>
      </c>
      <c r="AZ16" s="275"/>
      <c r="BA16" s="242"/>
      <c r="BB16" s="275"/>
    </row>
    <row r="17" spans="1:54" ht="16.5" customHeight="1" x14ac:dyDescent="0.25">
      <c r="A17" s="959">
        <v>9</v>
      </c>
      <c r="B17" s="960" t="s">
        <v>522</v>
      </c>
      <c r="C17" s="961">
        <v>20</v>
      </c>
      <c r="D17" s="962">
        <v>6</v>
      </c>
      <c r="E17" s="962">
        <v>3</v>
      </c>
      <c r="F17" s="962">
        <v>1</v>
      </c>
      <c r="G17" s="961">
        <v>30</v>
      </c>
      <c r="H17" s="1031">
        <v>2.401921537229784</v>
      </c>
      <c r="I17" s="330"/>
      <c r="J17" s="650"/>
      <c r="K17" s="650"/>
      <c r="L17" s="650"/>
      <c r="M17" s="650"/>
      <c r="N17" s="650"/>
      <c r="O17" s="650"/>
      <c r="P17" s="650"/>
      <c r="Q17" s="650"/>
      <c r="R17" s="650"/>
      <c r="S17" s="650"/>
      <c r="T17" s="650"/>
      <c r="U17" s="650"/>
      <c r="V17" s="650"/>
      <c r="W17" s="650"/>
      <c r="X17" s="650"/>
      <c r="AC17" s="53"/>
      <c r="AD17" s="228">
        <v>2</v>
      </c>
      <c r="AE17" s="128">
        <f t="shared" si="6"/>
        <v>110</v>
      </c>
      <c r="AF17" s="972">
        <f t="shared" ref="AF17:AF39" si="7">AE17/$AH$16*100</f>
        <v>8.8070456365092067</v>
      </c>
      <c r="AG17" s="972"/>
      <c r="AH17" s="228"/>
      <c r="AI17" s="228"/>
      <c r="AJ17" s="228"/>
      <c r="AK17" s="973"/>
      <c r="AL17" s="128"/>
      <c r="AM17" s="125"/>
      <c r="AN17" s="125"/>
      <c r="AP17" s="67"/>
      <c r="AQ17" s="67"/>
      <c r="AW17" s="67"/>
      <c r="AZ17" s="3"/>
      <c r="BA17" s="3"/>
      <c r="BB17" s="3"/>
    </row>
    <row r="18" spans="1:54" ht="16.5" customHeight="1" x14ac:dyDescent="0.25">
      <c r="A18" s="963">
        <v>10</v>
      </c>
      <c r="B18" s="964" t="s">
        <v>529</v>
      </c>
      <c r="C18" s="965">
        <v>7</v>
      </c>
      <c r="D18" s="966">
        <v>8</v>
      </c>
      <c r="E18" s="966">
        <v>12</v>
      </c>
      <c r="F18" s="966">
        <v>0</v>
      </c>
      <c r="G18" s="965">
        <v>27</v>
      </c>
      <c r="H18" s="1032">
        <v>2.1617293835068057</v>
      </c>
      <c r="I18" s="330"/>
      <c r="J18" s="665" t="s">
        <v>613</v>
      </c>
      <c r="AC18" s="53"/>
      <c r="AD18" s="228">
        <v>3</v>
      </c>
      <c r="AE18" s="128">
        <f t="shared" si="6"/>
        <v>90</v>
      </c>
      <c r="AF18" s="972">
        <f t="shared" si="7"/>
        <v>7.205764611689351</v>
      </c>
      <c r="AG18" s="972"/>
      <c r="AH18" s="289"/>
      <c r="AI18" s="289"/>
      <c r="AJ18" s="289"/>
      <c r="AK18" s="973"/>
      <c r="AL18" s="125"/>
      <c r="AM18" s="125"/>
      <c r="AN18" s="125"/>
      <c r="AP18" s="67"/>
      <c r="AQ18" s="67"/>
      <c r="AW18" s="67"/>
      <c r="AZ18" s="67"/>
      <c r="BA18" s="67"/>
    </row>
    <row r="19" spans="1:54" ht="16.5" customHeight="1" x14ac:dyDescent="0.25">
      <c r="A19" s="959">
        <v>11</v>
      </c>
      <c r="B19" s="960" t="s">
        <v>528</v>
      </c>
      <c r="C19" s="961">
        <v>1</v>
      </c>
      <c r="D19" s="962">
        <v>1</v>
      </c>
      <c r="E19" s="962">
        <v>22</v>
      </c>
      <c r="F19" s="962">
        <v>1</v>
      </c>
      <c r="G19" s="961">
        <v>25</v>
      </c>
      <c r="H19" s="1031">
        <v>2.0016012810248198</v>
      </c>
      <c r="I19" s="330"/>
      <c r="J19" s="363"/>
      <c r="K19" s="1018" t="s">
        <v>614</v>
      </c>
      <c r="AC19" s="53"/>
      <c r="AD19" s="228">
        <v>4</v>
      </c>
      <c r="AE19" s="128">
        <f t="shared" si="6"/>
        <v>52</v>
      </c>
      <c r="AF19" s="972">
        <f t="shared" si="7"/>
        <v>4.1633306645316255</v>
      </c>
      <c r="AG19" s="972"/>
      <c r="AH19" s="289"/>
      <c r="AI19" s="289"/>
      <c r="AJ19" s="289"/>
      <c r="AK19" s="973"/>
      <c r="AL19" s="125"/>
      <c r="AM19" s="125"/>
      <c r="AN19" s="125"/>
      <c r="AV19" s="905"/>
      <c r="AW19" s="36"/>
      <c r="AX19" s="77"/>
      <c r="AY19" s="13"/>
      <c r="AZ19" s="67"/>
      <c r="BA19" s="67"/>
    </row>
    <row r="20" spans="1:54" ht="16.5" customHeight="1" x14ac:dyDescent="0.25">
      <c r="A20" s="963">
        <v>12</v>
      </c>
      <c r="B20" s="964" t="s">
        <v>534</v>
      </c>
      <c r="C20" s="965">
        <v>21</v>
      </c>
      <c r="D20" s="966">
        <v>0</v>
      </c>
      <c r="E20" s="966">
        <v>0</v>
      </c>
      <c r="F20" s="966">
        <v>0</v>
      </c>
      <c r="G20" s="965">
        <v>21</v>
      </c>
      <c r="H20" s="1032">
        <v>1.6813450760608486</v>
      </c>
      <c r="I20" s="330"/>
      <c r="J20" s="974"/>
      <c r="AC20" s="53"/>
      <c r="AD20" s="228">
        <v>5</v>
      </c>
      <c r="AE20" s="128">
        <f t="shared" si="6"/>
        <v>49</v>
      </c>
      <c r="AF20" s="972">
        <f t="shared" si="7"/>
        <v>3.9231385108086472</v>
      </c>
      <c r="AG20" s="972"/>
      <c r="AH20" s="180"/>
      <c r="AI20" s="180"/>
      <c r="AJ20" s="180"/>
      <c r="AK20" s="973"/>
      <c r="AL20" s="125"/>
      <c r="AM20" s="125"/>
      <c r="AN20" s="125"/>
      <c r="AV20" s="893"/>
      <c r="AW20" s="73" t="s">
        <v>3</v>
      </c>
      <c r="AX20" s="3">
        <f>AX16</f>
        <v>1241</v>
      </c>
      <c r="AY20" s="14"/>
      <c r="AZ20" s="67"/>
      <c r="BA20" s="19"/>
      <c r="BB20" s="11"/>
    </row>
    <row r="21" spans="1:54" ht="16.5" customHeight="1" x14ac:dyDescent="0.3">
      <c r="A21" s="959">
        <v>13</v>
      </c>
      <c r="B21" s="960" t="s">
        <v>535</v>
      </c>
      <c r="C21" s="961">
        <v>12</v>
      </c>
      <c r="D21" s="962">
        <v>3</v>
      </c>
      <c r="E21" s="962">
        <v>3</v>
      </c>
      <c r="F21" s="962">
        <v>2</v>
      </c>
      <c r="G21" s="961">
        <v>20</v>
      </c>
      <c r="H21" s="1031">
        <v>1.6012810248198557</v>
      </c>
      <c r="I21" s="330"/>
      <c r="J21" s="9" t="s">
        <v>552</v>
      </c>
      <c r="AC21" s="30"/>
      <c r="AD21" s="228">
        <v>6</v>
      </c>
      <c r="AE21" s="128">
        <f t="shared" si="6"/>
        <v>44</v>
      </c>
      <c r="AF21" s="972">
        <f t="shared" si="7"/>
        <v>3.522818254603683</v>
      </c>
      <c r="AG21" s="972"/>
      <c r="AH21" s="228"/>
      <c r="AI21" s="228"/>
      <c r="AJ21" s="180"/>
      <c r="AK21" s="975"/>
      <c r="AV21" s="893"/>
      <c r="AW21" s="3"/>
      <c r="AX21" s="3"/>
      <c r="AY21" s="14"/>
      <c r="AZ21" s="67"/>
      <c r="BA21" s="19"/>
    </row>
    <row r="22" spans="1:54" ht="16.5" customHeight="1" x14ac:dyDescent="0.25">
      <c r="A22" s="963">
        <v>14</v>
      </c>
      <c r="B22" s="964" t="s">
        <v>538</v>
      </c>
      <c r="C22" s="965">
        <v>7</v>
      </c>
      <c r="D22" s="966">
        <v>8</v>
      </c>
      <c r="E22" s="966">
        <v>4</v>
      </c>
      <c r="F22" s="966">
        <v>0</v>
      </c>
      <c r="G22" s="965">
        <v>19</v>
      </c>
      <c r="H22" s="1032">
        <v>1.521216973578863</v>
      </c>
      <c r="I22" s="330"/>
      <c r="AC22" s="30"/>
      <c r="AD22" s="228">
        <v>7</v>
      </c>
      <c r="AE22" s="128">
        <f t="shared" si="6"/>
        <v>32</v>
      </c>
      <c r="AF22" s="972">
        <f t="shared" si="7"/>
        <v>2.5620496397117694</v>
      </c>
      <c r="AG22" s="972"/>
      <c r="AH22" s="228"/>
      <c r="AI22" s="228"/>
      <c r="AJ22" s="180"/>
      <c r="AK22" s="975"/>
      <c r="AV22" s="893"/>
      <c r="AW22" s="73" t="s">
        <v>505</v>
      </c>
      <c r="AX22" s="976">
        <v>340</v>
      </c>
      <c r="AY22" s="977" t="s">
        <v>147</v>
      </c>
      <c r="BA22" s="69"/>
    </row>
    <row r="23" spans="1:54" ht="16.5" customHeight="1" x14ac:dyDescent="0.25">
      <c r="A23" s="959">
        <v>15</v>
      </c>
      <c r="B23" s="960" t="s">
        <v>530</v>
      </c>
      <c r="C23" s="961">
        <v>6</v>
      </c>
      <c r="D23" s="962">
        <v>1</v>
      </c>
      <c r="E23" s="962">
        <v>8</v>
      </c>
      <c r="F23" s="962">
        <v>0</v>
      </c>
      <c r="G23" s="961">
        <v>15</v>
      </c>
      <c r="H23" s="1031">
        <v>1.200960768614892</v>
      </c>
      <c r="I23" s="330"/>
      <c r="AC23" s="30"/>
      <c r="AD23" s="228">
        <v>8</v>
      </c>
      <c r="AE23" s="128">
        <f t="shared" si="6"/>
        <v>31</v>
      </c>
      <c r="AF23" s="972">
        <f t="shared" si="7"/>
        <v>2.4819855884707769</v>
      </c>
      <c r="AG23" s="972"/>
      <c r="AH23" s="228"/>
      <c r="AI23" s="228"/>
      <c r="AJ23" s="652"/>
      <c r="AK23" s="973"/>
      <c r="AL23" s="134"/>
      <c r="AM23" s="289"/>
      <c r="AN23" s="125"/>
      <c r="AO23" s="3"/>
      <c r="AV23" s="893"/>
      <c r="AW23" s="73"/>
      <c r="AX23" s="978">
        <f>AX22/AX20</f>
        <v>0.27397260273972601</v>
      </c>
      <c r="AY23" s="14"/>
      <c r="AZ23" s="67"/>
      <c r="BA23" s="69"/>
      <c r="BB23" s="109"/>
    </row>
    <row r="24" spans="1:54" ht="16.5" customHeight="1" x14ac:dyDescent="0.25">
      <c r="A24" s="963">
        <v>16</v>
      </c>
      <c r="B24" s="964" t="s">
        <v>615</v>
      </c>
      <c r="C24" s="965">
        <v>9</v>
      </c>
      <c r="D24" s="966">
        <v>3</v>
      </c>
      <c r="E24" s="966">
        <v>2</v>
      </c>
      <c r="F24" s="966">
        <v>0</v>
      </c>
      <c r="G24" s="965">
        <v>14</v>
      </c>
      <c r="H24" s="1032">
        <v>1.1208967173738991</v>
      </c>
      <c r="I24" s="330"/>
      <c r="AC24" s="30"/>
      <c r="AD24" s="228">
        <v>9</v>
      </c>
      <c r="AE24" s="128">
        <f t="shared" si="6"/>
        <v>30</v>
      </c>
      <c r="AF24" s="972">
        <f t="shared" si="7"/>
        <v>2.401921537229784</v>
      </c>
      <c r="AG24" s="972"/>
      <c r="AH24" s="228"/>
      <c r="AI24" s="228"/>
      <c r="AJ24" s="652"/>
      <c r="AK24" s="973"/>
      <c r="AL24" s="128"/>
      <c r="AM24" s="128"/>
      <c r="AN24" s="128"/>
      <c r="AO24" s="3"/>
      <c r="AV24" s="899"/>
      <c r="AW24" s="21"/>
      <c r="AX24" s="21"/>
      <c r="AY24" s="80"/>
      <c r="AZ24" s="67"/>
      <c r="BA24" s="69"/>
    </row>
    <row r="25" spans="1:54" ht="16.5" customHeight="1" x14ac:dyDescent="0.25">
      <c r="A25" s="959">
        <v>17</v>
      </c>
      <c r="B25" s="960" t="s">
        <v>616</v>
      </c>
      <c r="C25" s="961">
        <v>6</v>
      </c>
      <c r="D25" s="962">
        <v>2</v>
      </c>
      <c r="E25" s="962">
        <v>4</v>
      </c>
      <c r="F25" s="962">
        <v>2</v>
      </c>
      <c r="G25" s="961">
        <v>14</v>
      </c>
      <c r="H25" s="1031">
        <v>1.1208967173738991</v>
      </c>
      <c r="I25" s="330"/>
      <c r="AC25" s="30"/>
      <c r="AD25" s="228">
        <v>10</v>
      </c>
      <c r="AE25" s="128">
        <f t="shared" si="6"/>
        <v>27</v>
      </c>
      <c r="AF25" s="972">
        <f t="shared" si="7"/>
        <v>2.1617293835068057</v>
      </c>
      <c r="AG25" s="972"/>
      <c r="AH25" s="228"/>
      <c r="AI25" s="979" t="s">
        <v>86</v>
      </c>
      <c r="AJ25" s="652"/>
      <c r="AK25" s="973"/>
      <c r="AL25" s="128"/>
      <c r="AM25" s="128"/>
      <c r="AN25" s="128"/>
      <c r="AO25" s="3"/>
      <c r="AZ25" s="67"/>
      <c r="BA25" s="69"/>
    </row>
    <row r="26" spans="1:54" ht="16.5" customHeight="1" x14ac:dyDescent="0.25">
      <c r="A26" s="963">
        <v>18</v>
      </c>
      <c r="B26" s="964" t="s">
        <v>617</v>
      </c>
      <c r="C26" s="965">
        <v>5</v>
      </c>
      <c r="D26" s="966">
        <v>2</v>
      </c>
      <c r="E26" s="966">
        <v>7</v>
      </c>
      <c r="F26" s="966">
        <v>0</v>
      </c>
      <c r="G26" s="965">
        <v>14</v>
      </c>
      <c r="H26" s="1032">
        <v>1.1208967173738991</v>
      </c>
      <c r="I26" s="330"/>
      <c r="AC26" s="30"/>
      <c r="AD26" s="228">
        <v>11</v>
      </c>
      <c r="AE26" s="128">
        <f t="shared" si="6"/>
        <v>25</v>
      </c>
      <c r="AF26" s="972">
        <f t="shared" si="7"/>
        <v>2.0016012810248198</v>
      </c>
      <c r="AG26" s="972"/>
      <c r="AH26" s="228"/>
      <c r="AI26" s="228"/>
      <c r="AJ26" s="652"/>
      <c r="AK26" s="973"/>
      <c r="AL26" s="128"/>
      <c r="AM26" s="128"/>
      <c r="AN26" s="128"/>
      <c r="AO26" s="3"/>
      <c r="AZ26" s="67"/>
      <c r="BA26" s="67"/>
    </row>
    <row r="27" spans="1:54" ht="16.5" customHeight="1" x14ac:dyDescent="0.25">
      <c r="A27" s="959">
        <v>19</v>
      </c>
      <c r="B27" s="960" t="s">
        <v>531</v>
      </c>
      <c r="C27" s="961">
        <v>6</v>
      </c>
      <c r="D27" s="962">
        <v>0</v>
      </c>
      <c r="E27" s="962">
        <v>6</v>
      </c>
      <c r="F27" s="962">
        <v>0</v>
      </c>
      <c r="G27" s="961">
        <v>12</v>
      </c>
      <c r="H27" s="1031">
        <v>0.96076861489191345</v>
      </c>
      <c r="I27" s="330"/>
      <c r="AC27" s="30"/>
      <c r="AD27" s="228">
        <v>12</v>
      </c>
      <c r="AE27" s="128">
        <f t="shared" si="6"/>
        <v>21</v>
      </c>
      <c r="AF27" s="972">
        <f t="shared" si="7"/>
        <v>1.6813450760608486</v>
      </c>
      <c r="AG27" s="972"/>
      <c r="AH27" s="228"/>
      <c r="AI27" s="289"/>
      <c r="AJ27" s="652"/>
      <c r="AK27" s="973"/>
      <c r="AL27" s="128"/>
      <c r="AM27" s="128"/>
      <c r="AN27" s="128"/>
      <c r="AO27" s="3"/>
      <c r="AZ27" s="67"/>
      <c r="BA27" s="67"/>
    </row>
    <row r="28" spans="1:54" ht="16.5" customHeight="1" x14ac:dyDescent="0.25">
      <c r="A28" s="963">
        <v>20</v>
      </c>
      <c r="B28" s="964" t="s">
        <v>536</v>
      </c>
      <c r="C28" s="965">
        <v>3</v>
      </c>
      <c r="D28" s="966">
        <v>6</v>
      </c>
      <c r="E28" s="966">
        <v>2</v>
      </c>
      <c r="F28" s="966">
        <v>0</v>
      </c>
      <c r="G28" s="965">
        <v>11</v>
      </c>
      <c r="H28" s="1032">
        <v>0.88070456365092076</v>
      </c>
      <c r="I28" s="330"/>
      <c r="AC28" s="30"/>
      <c r="AD28" s="228">
        <v>13</v>
      </c>
      <c r="AE28" s="128">
        <f t="shared" si="6"/>
        <v>20</v>
      </c>
      <c r="AF28" s="972">
        <f t="shared" si="7"/>
        <v>1.6012810248198557</v>
      </c>
      <c r="AG28" s="972"/>
      <c r="AH28" s="228"/>
      <c r="AI28" s="289"/>
      <c r="AJ28" s="652"/>
      <c r="AK28" s="973"/>
      <c r="AL28" s="128"/>
      <c r="AM28" s="128"/>
      <c r="AN28" s="128"/>
      <c r="AO28" s="3"/>
      <c r="AZ28" s="67"/>
      <c r="BA28" s="67"/>
    </row>
    <row r="29" spans="1:54" ht="16.5" customHeight="1" x14ac:dyDescent="0.25">
      <c r="A29" s="959">
        <v>21</v>
      </c>
      <c r="B29" s="960" t="s">
        <v>537</v>
      </c>
      <c r="C29" s="961">
        <v>2</v>
      </c>
      <c r="D29" s="962">
        <v>3</v>
      </c>
      <c r="E29" s="962">
        <v>6</v>
      </c>
      <c r="F29" s="962">
        <v>0</v>
      </c>
      <c r="G29" s="961">
        <v>11</v>
      </c>
      <c r="H29" s="1031">
        <v>0.88070456365092076</v>
      </c>
      <c r="I29" s="330"/>
      <c r="AC29" s="30"/>
      <c r="AD29" s="228">
        <v>14</v>
      </c>
      <c r="AE29" s="128">
        <f t="shared" si="6"/>
        <v>19</v>
      </c>
      <c r="AF29" s="972">
        <f t="shared" si="7"/>
        <v>1.521216973578863</v>
      </c>
      <c r="AG29" s="972"/>
      <c r="AH29" s="228"/>
      <c r="AI29" s="289"/>
      <c r="AJ29" s="652"/>
      <c r="AK29" s="973"/>
      <c r="AL29" s="128"/>
      <c r="AM29" s="128"/>
      <c r="AN29" s="128"/>
      <c r="AO29" s="3"/>
      <c r="AZ29" s="67"/>
      <c r="BA29" s="67"/>
    </row>
    <row r="30" spans="1:54" ht="16.5" customHeight="1" x14ac:dyDescent="0.25">
      <c r="A30" s="963">
        <v>22</v>
      </c>
      <c r="B30" s="964" t="s">
        <v>533</v>
      </c>
      <c r="C30" s="965">
        <v>6</v>
      </c>
      <c r="D30" s="966">
        <v>1</v>
      </c>
      <c r="E30" s="966">
        <v>3</v>
      </c>
      <c r="F30" s="966">
        <v>1</v>
      </c>
      <c r="G30" s="965">
        <v>11</v>
      </c>
      <c r="H30" s="1032">
        <v>0.88070456365092076</v>
      </c>
      <c r="I30" s="330"/>
      <c r="AC30" s="30"/>
      <c r="AD30" s="228">
        <v>15</v>
      </c>
      <c r="AE30" s="128">
        <f t="shared" si="6"/>
        <v>15</v>
      </c>
      <c r="AF30" s="972">
        <f t="shared" si="7"/>
        <v>1.200960768614892</v>
      </c>
      <c r="AG30" s="972"/>
      <c r="AH30" s="228"/>
      <c r="AI30" s="289"/>
      <c r="AJ30" s="652"/>
      <c r="AK30" s="973"/>
      <c r="AL30" s="128"/>
      <c r="AM30" s="128"/>
      <c r="AN30" s="128"/>
      <c r="AO30" s="3"/>
      <c r="AZ30" s="67"/>
      <c r="BA30" s="67"/>
    </row>
    <row r="31" spans="1:54" ht="16.5" customHeight="1" x14ac:dyDescent="0.25">
      <c r="A31" s="959">
        <v>23</v>
      </c>
      <c r="B31" s="960" t="s">
        <v>539</v>
      </c>
      <c r="C31" s="961">
        <v>5</v>
      </c>
      <c r="D31" s="962">
        <v>1</v>
      </c>
      <c r="E31" s="962">
        <v>4</v>
      </c>
      <c r="F31" s="962">
        <v>0</v>
      </c>
      <c r="G31" s="961">
        <v>10</v>
      </c>
      <c r="H31" s="1031">
        <v>0.80064051240992784</v>
      </c>
      <c r="I31" s="330"/>
      <c r="AC31" s="30"/>
      <c r="AD31" s="228">
        <v>16</v>
      </c>
      <c r="AE31" s="128">
        <f t="shared" si="6"/>
        <v>14</v>
      </c>
      <c r="AF31" s="972">
        <f t="shared" si="7"/>
        <v>1.1208967173738991</v>
      </c>
      <c r="AG31" s="972"/>
      <c r="AH31" s="228"/>
      <c r="AI31" s="289"/>
      <c r="AJ31" s="652"/>
      <c r="AK31" s="973"/>
      <c r="AL31" s="128"/>
      <c r="AM31" s="128"/>
      <c r="AN31" s="128"/>
      <c r="AO31" s="3"/>
    </row>
    <row r="32" spans="1:54" ht="16.5" customHeight="1" thickBot="1" x14ac:dyDescent="0.3">
      <c r="A32" s="980">
        <v>24</v>
      </c>
      <c r="B32" s="981" t="s">
        <v>532</v>
      </c>
      <c r="C32" s="982">
        <v>0</v>
      </c>
      <c r="D32" s="983">
        <v>2</v>
      </c>
      <c r="E32" s="983">
        <v>8</v>
      </c>
      <c r="F32" s="984">
        <v>0</v>
      </c>
      <c r="G32" s="982">
        <v>10</v>
      </c>
      <c r="H32" s="1123">
        <v>0.80064051240992784</v>
      </c>
      <c r="I32" s="330"/>
      <c r="AD32" s="228">
        <v>17</v>
      </c>
      <c r="AE32" s="128">
        <f t="shared" si="6"/>
        <v>14</v>
      </c>
      <c r="AF32" s="970">
        <f t="shared" si="7"/>
        <v>1.1208967173738991</v>
      </c>
      <c r="AG32" s="970"/>
      <c r="AH32" s="128"/>
      <c r="AI32" s="125"/>
      <c r="AJ32" s="221"/>
      <c r="AK32" s="971"/>
      <c r="AL32" s="128"/>
      <c r="AM32" s="128"/>
      <c r="AN32" s="128"/>
      <c r="AO32" s="3"/>
    </row>
    <row r="33" spans="1:53" ht="12" customHeight="1" x14ac:dyDescent="0.25">
      <c r="A33" s="228"/>
      <c r="B33" s="103"/>
      <c r="C33" s="650"/>
      <c r="D33" s="650"/>
      <c r="E33" s="650"/>
      <c r="F33" s="650"/>
      <c r="G33" s="650"/>
      <c r="H33" s="650"/>
      <c r="I33" s="330"/>
      <c r="AD33" s="228">
        <v>18</v>
      </c>
      <c r="AE33" s="128">
        <f t="shared" si="6"/>
        <v>14</v>
      </c>
      <c r="AF33" s="970">
        <f t="shared" si="7"/>
        <v>1.1208967173738991</v>
      </c>
      <c r="AG33" s="970"/>
      <c r="AH33" s="128"/>
      <c r="AI33" s="125"/>
      <c r="AJ33" s="221"/>
      <c r="AK33" s="971"/>
      <c r="AL33" s="128"/>
      <c r="AM33" s="128"/>
      <c r="AN33" s="128"/>
      <c r="AO33" s="3"/>
    </row>
    <row r="34" spans="1:53" ht="13.5" customHeight="1" thickBot="1" x14ac:dyDescent="0.3">
      <c r="A34" s="1061"/>
      <c r="B34" s="1079"/>
      <c r="C34" s="112"/>
      <c r="D34" s="112"/>
      <c r="E34" s="112"/>
      <c r="F34" s="112"/>
      <c r="G34" s="112"/>
      <c r="H34" s="112"/>
      <c r="I34" s="1061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C34" s="3"/>
      <c r="AD34" s="228">
        <v>19</v>
      </c>
      <c r="AE34" s="128">
        <f t="shared" si="6"/>
        <v>12</v>
      </c>
      <c r="AF34" s="970">
        <f t="shared" si="7"/>
        <v>0.96076861489191345</v>
      </c>
      <c r="AG34" s="985"/>
      <c r="AH34" s="986"/>
      <c r="AI34" s="986"/>
      <c r="AJ34" s="3"/>
      <c r="AK34" s="971"/>
      <c r="AL34" s="125"/>
      <c r="AM34" s="125"/>
      <c r="AN34" s="125"/>
      <c r="AO34" s="3"/>
      <c r="AZ34" s="67"/>
      <c r="BA34" s="67"/>
    </row>
    <row r="35" spans="1:53" x14ac:dyDescent="0.25">
      <c r="E35" s="650"/>
      <c r="F35" s="650"/>
      <c r="AB35" s="3"/>
      <c r="AC35" s="275"/>
      <c r="AD35" s="228">
        <v>20</v>
      </c>
      <c r="AE35" s="128">
        <f t="shared" si="6"/>
        <v>11</v>
      </c>
      <c r="AF35" s="970">
        <f t="shared" si="7"/>
        <v>0.88070456365092076</v>
      </c>
      <c r="AG35" s="987"/>
      <c r="AH35" s="1027"/>
      <c r="AI35" s="1027"/>
      <c r="AJ35" s="125"/>
      <c r="AK35" s="971"/>
      <c r="AL35" s="243"/>
      <c r="AM35" s="125"/>
    </row>
    <row r="36" spans="1:53" x14ac:dyDescent="0.25">
      <c r="B36" s="212"/>
      <c r="C36" s="650"/>
      <c r="D36" s="650"/>
      <c r="E36" s="650"/>
      <c r="F36" s="650"/>
      <c r="G36" s="650"/>
      <c r="H36" s="650"/>
      <c r="AB36" s="3"/>
      <c r="AC36" s="650"/>
      <c r="AD36" s="228">
        <v>21</v>
      </c>
      <c r="AE36" s="128">
        <f t="shared" si="6"/>
        <v>11</v>
      </c>
      <c r="AF36" s="970">
        <f t="shared" si="7"/>
        <v>0.88070456365092076</v>
      </c>
      <c r="AG36" s="987"/>
      <c r="AH36" s="1027"/>
      <c r="AI36" s="1027"/>
      <c r="AJ36" s="125"/>
      <c r="AK36" s="971"/>
      <c r="AL36" s="243"/>
      <c r="AM36" s="125"/>
    </row>
    <row r="37" spans="1:53" x14ac:dyDescent="0.25">
      <c r="B37" s="212"/>
      <c r="C37" s="650"/>
      <c r="D37" s="650"/>
      <c r="E37" s="650"/>
      <c r="F37" s="650"/>
      <c r="G37" s="650"/>
      <c r="H37" s="650"/>
      <c r="I37" s="53"/>
      <c r="J37" s="53"/>
      <c r="K37" s="53"/>
      <c r="L37" s="53"/>
      <c r="M37" s="53"/>
      <c r="N37" s="53"/>
      <c r="AB37" s="3"/>
      <c r="AC37" s="275"/>
      <c r="AD37" s="228">
        <v>22</v>
      </c>
      <c r="AE37" s="128">
        <f t="shared" si="6"/>
        <v>11</v>
      </c>
      <c r="AF37" s="970">
        <f t="shared" si="7"/>
        <v>0.88070456365092076</v>
      </c>
      <c r="AG37" s="985"/>
      <c r="AH37" s="285"/>
      <c r="AI37" s="285"/>
      <c r="AJ37" s="125"/>
      <c r="AK37" s="971"/>
      <c r="AL37" s="243"/>
      <c r="AM37" s="125"/>
    </row>
    <row r="38" spans="1:53" x14ac:dyDescent="0.25">
      <c r="B38" s="212"/>
      <c r="C38" s="650"/>
      <c r="D38" s="650"/>
      <c r="E38" s="650"/>
      <c r="F38" s="650"/>
      <c r="G38" s="650"/>
      <c r="H38" s="650"/>
      <c r="I38" s="53"/>
      <c r="J38" s="53"/>
      <c r="K38" s="53"/>
      <c r="L38" s="53"/>
      <c r="M38" s="53"/>
      <c r="N38" s="53"/>
      <c r="AB38" s="3"/>
      <c r="AC38" s="650"/>
      <c r="AD38" s="228">
        <v>23</v>
      </c>
      <c r="AE38" s="128">
        <f t="shared" si="6"/>
        <v>10</v>
      </c>
      <c r="AF38" s="970">
        <f t="shared" si="7"/>
        <v>0.80064051240992784</v>
      </c>
      <c r="AG38" s="985"/>
      <c r="AH38" s="285"/>
      <c r="AI38" s="285"/>
      <c r="AJ38" s="125"/>
      <c r="AK38" s="971"/>
      <c r="AL38" s="243"/>
      <c r="AM38" s="125"/>
      <c r="AP38" s="67"/>
    </row>
    <row r="39" spans="1:53" x14ac:dyDescent="0.25">
      <c r="B39" s="289"/>
      <c r="C39" s="228"/>
      <c r="D39" s="228"/>
      <c r="E39" s="228"/>
      <c r="F39" s="228"/>
      <c r="G39" s="1080"/>
      <c r="H39" s="650"/>
      <c r="I39" s="53"/>
      <c r="J39" s="53"/>
      <c r="K39" s="53"/>
      <c r="L39" s="53"/>
      <c r="M39" s="228"/>
      <c r="N39" s="53"/>
      <c r="AB39" s="3"/>
      <c r="AC39" s="275"/>
      <c r="AD39" s="228">
        <v>24</v>
      </c>
      <c r="AE39" s="128">
        <f t="shared" si="6"/>
        <v>10</v>
      </c>
      <c r="AF39" s="970">
        <f t="shared" si="7"/>
        <v>0.80064051240992784</v>
      </c>
      <c r="AG39" s="985"/>
      <c r="AH39" s="285"/>
      <c r="AI39" s="285"/>
      <c r="AJ39" s="125"/>
      <c r="AK39" s="971"/>
      <c r="AL39" s="243"/>
      <c r="AM39" s="125"/>
      <c r="AP39" s="67"/>
    </row>
    <row r="40" spans="1:53" x14ac:dyDescent="0.25">
      <c r="B40" s="250"/>
      <c r="C40" s="650"/>
      <c r="D40" s="650"/>
      <c r="E40" s="650"/>
      <c r="F40" s="650"/>
      <c r="G40" s="650"/>
      <c r="H40" s="650"/>
      <c r="I40" s="53"/>
      <c r="J40" s="53"/>
      <c r="K40" s="53"/>
      <c r="L40" s="53"/>
      <c r="M40" s="228"/>
      <c r="N40" s="53"/>
      <c r="AB40" s="3"/>
      <c r="AC40" s="650"/>
      <c r="AD40" s="228"/>
      <c r="AE40" s="128"/>
      <c r="AF40" s="970"/>
      <c r="AG40" s="986"/>
      <c r="AH40" s="285"/>
      <c r="AI40" s="285"/>
      <c r="AJ40" s="125"/>
      <c r="AK40" s="125"/>
      <c r="AL40" s="243"/>
      <c r="AM40" s="125"/>
      <c r="AP40" s="67"/>
    </row>
    <row r="41" spans="1:53" x14ac:dyDescent="0.25">
      <c r="B41" s="250"/>
      <c r="C41" s="650"/>
      <c r="D41" s="650"/>
      <c r="E41" s="650"/>
      <c r="F41" s="650"/>
      <c r="G41" s="650"/>
      <c r="H41" s="650"/>
      <c r="I41" s="53"/>
      <c r="J41" s="53"/>
      <c r="K41" s="53"/>
      <c r="L41" s="53"/>
      <c r="M41" s="228"/>
      <c r="N41" s="53"/>
      <c r="AB41" s="3"/>
      <c r="AC41" s="275"/>
      <c r="AD41" s="61"/>
      <c r="AE41" s="128"/>
      <c r="AF41" s="285"/>
      <c r="AG41" s="285"/>
      <c r="AH41" s="285"/>
      <c r="AI41" s="285"/>
      <c r="AJ41" s="125"/>
      <c r="AK41" s="125"/>
      <c r="AL41" s="240"/>
      <c r="AM41" s="125"/>
      <c r="AP41" s="67"/>
    </row>
    <row r="42" spans="1:53" x14ac:dyDescent="0.25">
      <c r="B42" s="250"/>
      <c r="C42" s="650"/>
      <c r="D42" s="650"/>
      <c r="E42" s="650"/>
      <c r="F42" s="650"/>
      <c r="G42" s="650"/>
      <c r="H42" s="650"/>
      <c r="I42" s="53"/>
      <c r="J42" s="53"/>
      <c r="K42" s="53"/>
      <c r="L42" s="53"/>
      <c r="M42" s="228"/>
      <c r="N42" s="53"/>
      <c r="AB42" s="3"/>
      <c r="AC42" s="650"/>
      <c r="AD42" s="240"/>
      <c r="AE42" s="128"/>
      <c r="AF42" s="285"/>
      <c r="AG42" s="285"/>
      <c r="AH42" s="285"/>
      <c r="AI42" s="285"/>
      <c r="AJ42" s="125"/>
      <c r="AK42" s="125"/>
      <c r="AL42" s="240"/>
      <c r="AM42" s="125"/>
      <c r="AP42" s="67"/>
    </row>
    <row r="43" spans="1:53" ht="17.25" customHeight="1" x14ac:dyDescent="0.25">
      <c r="B43" s="250"/>
      <c r="C43" s="650"/>
      <c r="D43" s="650"/>
      <c r="E43" s="650"/>
      <c r="F43" s="650"/>
      <c r="G43" s="650"/>
      <c r="H43" s="650"/>
      <c r="I43" s="53"/>
      <c r="J43" s="53"/>
      <c r="K43" s="53"/>
      <c r="L43" s="53"/>
      <c r="M43" s="228"/>
      <c r="N43" s="53"/>
      <c r="AB43" s="3"/>
      <c r="AC43" s="275"/>
      <c r="AD43" s="61"/>
      <c r="AE43" s="128"/>
      <c r="AF43" s="285"/>
      <c r="AG43" s="285"/>
      <c r="AH43" s="285"/>
      <c r="AI43" s="285"/>
      <c r="AJ43" s="125"/>
      <c r="AK43" s="125"/>
      <c r="AL43" s="243"/>
      <c r="AM43" s="125"/>
      <c r="AP43" s="67"/>
    </row>
    <row r="44" spans="1:53" ht="15" customHeight="1" x14ac:dyDescent="0.25">
      <c r="B44" s="250"/>
      <c r="C44" s="650"/>
      <c r="D44" s="650"/>
      <c r="E44" s="650"/>
      <c r="F44" s="650"/>
      <c r="G44" s="650"/>
      <c r="H44" s="650"/>
      <c r="I44" s="53"/>
      <c r="J44" s="53"/>
      <c r="K44" s="53"/>
      <c r="L44" s="53"/>
      <c r="M44" s="228"/>
      <c r="N44" s="53"/>
      <c r="AB44" s="3"/>
      <c r="AC44" s="650"/>
      <c r="AD44" s="61"/>
      <c r="AE44" s="128"/>
      <c r="AF44" s="285"/>
      <c r="AG44" s="285"/>
      <c r="AH44" s="285"/>
      <c r="AI44" s="285"/>
      <c r="AJ44" s="125"/>
      <c r="AK44" s="125"/>
      <c r="AL44" s="240"/>
      <c r="AM44" s="125"/>
      <c r="AP44" s="67"/>
    </row>
    <row r="45" spans="1:53" x14ac:dyDescent="0.25">
      <c r="B45" s="250"/>
      <c r="C45" s="650"/>
      <c r="D45" s="650"/>
      <c r="E45" s="650"/>
      <c r="F45" s="650"/>
      <c r="G45" s="650"/>
      <c r="H45" s="650"/>
      <c r="I45" s="53"/>
      <c r="J45" s="53"/>
      <c r="K45" s="53"/>
      <c r="L45" s="53"/>
      <c r="M45" s="228"/>
      <c r="N45" s="5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125"/>
      <c r="AE45" s="128"/>
      <c r="AF45" s="128"/>
      <c r="AG45" s="128"/>
      <c r="AH45" s="128"/>
      <c r="AI45" s="128"/>
      <c r="AJ45" s="125"/>
      <c r="AK45" s="125"/>
      <c r="AL45" s="125"/>
      <c r="AM45" s="125"/>
      <c r="AP45" s="67"/>
    </row>
    <row r="46" spans="1:53" x14ac:dyDescent="0.25">
      <c r="B46" s="250"/>
      <c r="C46" s="650"/>
      <c r="D46" s="650"/>
      <c r="E46" s="650"/>
      <c r="F46" s="650"/>
      <c r="G46" s="650"/>
      <c r="H46" s="650"/>
      <c r="I46" s="53"/>
      <c r="J46" s="53"/>
      <c r="K46" s="53"/>
      <c r="L46" s="53"/>
      <c r="M46" s="228"/>
      <c r="N46" s="5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125"/>
      <c r="AE46" s="128"/>
      <c r="AF46" s="128"/>
      <c r="AG46" s="128"/>
      <c r="AH46" s="128"/>
      <c r="AI46" s="128"/>
      <c r="AJ46" s="125"/>
      <c r="AK46" s="125"/>
      <c r="AL46" s="125"/>
      <c r="AM46" s="125"/>
      <c r="AP46" s="67"/>
    </row>
    <row r="47" spans="1:53" x14ac:dyDescent="0.25">
      <c r="B47" s="250"/>
      <c r="C47" s="650"/>
      <c r="D47" s="650"/>
      <c r="E47" s="650"/>
      <c r="F47" s="650"/>
      <c r="G47" s="650"/>
      <c r="H47" s="650"/>
      <c r="I47" s="53"/>
      <c r="J47" s="53"/>
      <c r="K47" s="53"/>
      <c r="L47" s="53"/>
      <c r="M47" s="228"/>
      <c r="N47" s="5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125"/>
      <c r="AE47" s="128"/>
      <c r="AF47" s="128"/>
      <c r="AG47" s="128"/>
      <c r="AH47" s="128"/>
      <c r="AI47" s="128"/>
      <c r="AJ47" s="125"/>
      <c r="AK47" s="125"/>
      <c r="AP47" s="67"/>
    </row>
    <row r="48" spans="1:53" x14ac:dyDescent="0.25">
      <c r="B48" s="250"/>
      <c r="C48" s="650"/>
      <c r="D48" s="650"/>
      <c r="E48" s="650"/>
      <c r="F48" s="650"/>
      <c r="G48" s="650"/>
      <c r="H48" s="650"/>
      <c r="I48" s="53"/>
      <c r="J48" s="53"/>
      <c r="K48" s="53"/>
      <c r="L48" s="53"/>
      <c r="M48" s="228"/>
      <c r="N48" s="5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239"/>
      <c r="AE48" s="128"/>
      <c r="AF48" s="275"/>
      <c r="AG48" s="275"/>
      <c r="AH48" s="275"/>
      <c r="AI48" s="275"/>
      <c r="AJ48" s="3"/>
      <c r="AK48" s="125"/>
      <c r="AP48" s="67"/>
    </row>
    <row r="49" spans="2:37" x14ac:dyDescent="0.25">
      <c r="B49" s="250"/>
      <c r="C49" s="650"/>
      <c r="D49" s="650"/>
      <c r="E49" s="650"/>
      <c r="F49" s="650"/>
      <c r="G49" s="650"/>
      <c r="H49" s="650"/>
      <c r="I49" s="53"/>
      <c r="J49" s="53"/>
      <c r="K49" s="53"/>
      <c r="L49" s="53"/>
      <c r="M49" s="228"/>
      <c r="N49" s="250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240"/>
      <c r="AE49" s="128"/>
      <c r="AF49" s="275"/>
      <c r="AG49" s="275"/>
      <c r="AH49" s="275"/>
      <c r="AI49" s="275"/>
      <c r="AJ49" s="275"/>
      <c r="AK49" s="125"/>
    </row>
    <row r="50" spans="2:37" x14ac:dyDescent="0.25">
      <c r="B50" s="250"/>
      <c r="C50" s="650"/>
      <c r="D50" s="650"/>
      <c r="E50" s="650"/>
      <c r="F50" s="650"/>
      <c r="G50" s="650"/>
      <c r="H50" s="650"/>
      <c r="I50" s="53"/>
      <c r="J50" s="53"/>
      <c r="K50" s="53"/>
      <c r="L50" s="53"/>
      <c r="M50" s="228"/>
      <c r="N50" s="5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11"/>
      <c r="AE50" s="128"/>
      <c r="AF50" s="67"/>
      <c r="AG50" s="67"/>
      <c r="AH50" s="67"/>
      <c r="AI50" s="67"/>
      <c r="AJ50" s="71"/>
      <c r="AK50" s="125"/>
    </row>
    <row r="51" spans="2:37" x14ac:dyDescent="0.25">
      <c r="B51" s="250"/>
      <c r="C51" s="650"/>
      <c r="D51" s="650"/>
      <c r="E51" s="650"/>
      <c r="F51" s="650"/>
      <c r="G51" s="650"/>
      <c r="H51" s="650"/>
      <c r="I51" s="53"/>
      <c r="J51" s="53"/>
      <c r="K51" s="53"/>
      <c r="L51" s="53"/>
      <c r="M51" s="228"/>
      <c r="N51" s="5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11"/>
      <c r="AE51" s="67"/>
      <c r="AF51" s="67"/>
      <c r="AG51" s="67"/>
      <c r="AH51" s="67"/>
      <c r="AI51" s="67"/>
      <c r="AJ51" s="71"/>
      <c r="AK51" s="125"/>
    </row>
    <row r="52" spans="2:37" x14ac:dyDescent="0.25">
      <c r="B52" s="250"/>
      <c r="C52" s="650"/>
      <c r="D52" s="650"/>
      <c r="E52" s="650"/>
      <c r="F52" s="650"/>
      <c r="G52" s="650"/>
      <c r="H52" s="650"/>
      <c r="I52" s="53"/>
      <c r="J52" s="53"/>
      <c r="K52" s="53"/>
      <c r="L52" s="53"/>
      <c r="M52" s="228"/>
      <c r="N52" s="5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1"/>
      <c r="AE52" s="67"/>
      <c r="AF52" s="67"/>
      <c r="AG52" s="67"/>
      <c r="AH52" s="67"/>
      <c r="AI52" s="67"/>
      <c r="AJ52" s="71"/>
      <c r="AK52" s="125"/>
    </row>
    <row r="53" spans="2:37" x14ac:dyDescent="0.25">
      <c r="B53" s="250"/>
      <c r="C53" s="650"/>
      <c r="D53" s="650"/>
      <c r="E53" s="650"/>
      <c r="F53" s="650"/>
      <c r="G53" s="650"/>
      <c r="H53" s="650"/>
      <c r="I53" s="53"/>
      <c r="J53" s="53"/>
      <c r="K53" s="53"/>
      <c r="L53" s="53"/>
      <c r="M53" s="228"/>
      <c r="N53" s="5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1"/>
      <c r="AE53" s="67"/>
      <c r="AF53" s="67"/>
      <c r="AG53" s="67"/>
      <c r="AH53" s="67"/>
      <c r="AI53" s="67"/>
      <c r="AJ53" s="71"/>
      <c r="AK53" s="125"/>
    </row>
    <row r="54" spans="2:37" x14ac:dyDescent="0.25">
      <c r="B54" s="250"/>
      <c r="C54" s="650"/>
      <c r="D54" s="650"/>
      <c r="E54" s="650"/>
      <c r="F54" s="650"/>
      <c r="G54" s="650"/>
      <c r="H54" s="650"/>
      <c r="I54" s="53"/>
      <c r="J54" s="53"/>
      <c r="K54" s="53"/>
      <c r="L54" s="53"/>
      <c r="M54" s="228"/>
      <c r="N54" s="53"/>
      <c r="AC54" s="3"/>
      <c r="AD54" s="11"/>
      <c r="AE54" s="67"/>
      <c r="AF54" s="67"/>
      <c r="AG54" s="67"/>
      <c r="AH54" s="67"/>
      <c r="AI54" s="67"/>
      <c r="AJ54" s="71"/>
      <c r="AK54" s="125"/>
    </row>
    <row r="55" spans="2:37" x14ac:dyDescent="0.25">
      <c r="B55" s="53"/>
      <c r="C55" s="650"/>
      <c r="D55" s="650"/>
      <c r="E55" s="650"/>
      <c r="F55" s="650"/>
      <c r="G55" s="650"/>
      <c r="H55" s="650"/>
      <c r="I55" s="53"/>
      <c r="J55" s="53"/>
      <c r="K55" s="53"/>
      <c r="L55" s="53"/>
      <c r="M55" s="228"/>
      <c r="N55" s="53"/>
      <c r="AC55" s="3"/>
      <c r="AD55" s="11"/>
      <c r="AE55" s="67"/>
      <c r="AF55" s="67"/>
      <c r="AG55" s="67"/>
      <c r="AH55" s="67"/>
      <c r="AI55" s="67"/>
      <c r="AJ55" s="71"/>
      <c r="AK55" s="125"/>
    </row>
    <row r="56" spans="2:37" x14ac:dyDescent="0.25">
      <c r="B56" s="53"/>
      <c r="C56" s="650"/>
      <c r="D56" s="650"/>
      <c r="E56" s="650"/>
      <c r="F56" s="650"/>
      <c r="G56" s="650"/>
      <c r="H56" s="650"/>
      <c r="I56" s="53"/>
      <c r="J56" s="53"/>
      <c r="K56" s="53"/>
      <c r="L56" s="53"/>
      <c r="M56" s="228"/>
      <c r="N56" s="250"/>
      <c r="AC56" s="3"/>
      <c r="AD56" s="11"/>
      <c r="AE56" s="67"/>
      <c r="AF56" s="67"/>
      <c r="AG56" s="67"/>
      <c r="AH56" s="67"/>
      <c r="AI56" s="67"/>
      <c r="AJ56" s="71"/>
      <c r="AK56" s="125"/>
    </row>
    <row r="57" spans="2:37" x14ac:dyDescent="0.25">
      <c r="B57" s="53"/>
      <c r="C57" s="650"/>
      <c r="D57" s="650"/>
      <c r="E57" s="650"/>
      <c r="F57" s="650"/>
      <c r="G57" s="650"/>
      <c r="H57" s="650"/>
      <c r="I57" s="53"/>
      <c r="J57" s="53"/>
      <c r="K57" s="53"/>
      <c r="L57" s="53"/>
      <c r="M57" s="228"/>
      <c r="N57" s="250"/>
      <c r="AC57" s="3"/>
      <c r="AD57" s="11"/>
      <c r="AE57" s="67"/>
      <c r="AF57" s="67"/>
      <c r="AG57" s="67"/>
      <c r="AH57" s="67"/>
      <c r="AI57" s="67"/>
      <c r="AJ57" s="71"/>
      <c r="AK57" s="125"/>
    </row>
    <row r="58" spans="2:37" x14ac:dyDescent="0.25">
      <c r="B58" s="250"/>
      <c r="C58" s="650"/>
      <c r="D58" s="650"/>
      <c r="E58" s="650"/>
      <c r="F58" s="650"/>
      <c r="G58" s="650"/>
      <c r="H58" s="650"/>
      <c r="I58" s="53"/>
      <c r="J58" s="53"/>
      <c r="K58" s="53"/>
      <c r="L58" s="53"/>
      <c r="M58" s="228"/>
      <c r="N58" s="53"/>
      <c r="AC58" s="3"/>
      <c r="AD58" s="11"/>
      <c r="AE58" s="67"/>
      <c r="AF58" s="67"/>
      <c r="AG58" s="67"/>
      <c r="AH58" s="67"/>
      <c r="AI58" s="67"/>
      <c r="AJ58" s="71"/>
      <c r="AK58" s="125"/>
    </row>
    <row r="59" spans="2:37" x14ac:dyDescent="0.25">
      <c r="B59" s="250"/>
      <c r="C59" s="650"/>
      <c r="D59" s="650"/>
      <c r="E59" s="650"/>
      <c r="F59" s="650"/>
      <c r="G59" s="650"/>
      <c r="H59" s="650"/>
      <c r="I59" s="53"/>
      <c r="J59" s="53"/>
      <c r="K59" s="53"/>
      <c r="L59" s="53"/>
      <c r="M59" s="228"/>
      <c r="N59" s="53"/>
      <c r="AC59" s="3"/>
      <c r="AD59" s="11"/>
      <c r="AE59" s="67"/>
      <c r="AF59" s="67"/>
      <c r="AG59" s="67"/>
      <c r="AH59" s="67"/>
      <c r="AI59" s="67"/>
      <c r="AJ59" s="71"/>
      <c r="AK59" s="125"/>
    </row>
    <row r="60" spans="2:37" x14ac:dyDescent="0.25">
      <c r="B60" s="250"/>
      <c r="C60" s="650"/>
      <c r="D60" s="650"/>
      <c r="E60" s="650"/>
      <c r="F60" s="650"/>
      <c r="G60" s="650"/>
      <c r="H60" s="650"/>
      <c r="I60" s="53"/>
      <c r="J60" s="53"/>
      <c r="K60" s="53"/>
      <c r="L60" s="53"/>
      <c r="M60" s="228"/>
      <c r="N60" s="53"/>
      <c r="AD60" s="281"/>
      <c r="AE60" s="67"/>
      <c r="AF60" s="67"/>
      <c r="AG60" s="67"/>
      <c r="AH60" s="67"/>
      <c r="AI60" s="67"/>
      <c r="AJ60" s="71"/>
    </row>
    <row r="61" spans="2:37" x14ac:dyDescent="0.25">
      <c r="B61" s="250"/>
      <c r="C61" s="650"/>
      <c r="D61" s="650"/>
      <c r="E61" s="650"/>
      <c r="F61" s="650"/>
      <c r="G61" s="650"/>
      <c r="H61" s="650"/>
      <c r="I61" s="53"/>
      <c r="J61" s="53"/>
      <c r="K61" s="53"/>
      <c r="L61" s="53"/>
      <c r="M61" s="228"/>
      <c r="N61" s="53"/>
      <c r="AD61" s="281"/>
      <c r="AE61" s="67"/>
      <c r="AF61" s="67"/>
      <c r="AG61" s="67"/>
      <c r="AH61" s="67"/>
      <c r="AI61" s="67"/>
      <c r="AJ61" s="71"/>
    </row>
    <row r="62" spans="2:37" x14ac:dyDescent="0.25">
      <c r="B62" s="103"/>
      <c r="C62" s="650"/>
      <c r="D62" s="650"/>
      <c r="E62" s="650"/>
      <c r="F62" s="650"/>
      <c r="G62" s="650"/>
      <c r="H62" s="650"/>
      <c r="I62" s="53"/>
      <c r="J62" s="53"/>
      <c r="K62" s="53"/>
      <c r="L62" s="53"/>
      <c r="M62" s="228"/>
      <c r="N62" s="250"/>
    </row>
    <row r="63" spans="2:37" x14ac:dyDescent="0.25">
      <c r="B63" s="250"/>
      <c r="C63" s="650"/>
      <c r="D63" s="650"/>
      <c r="E63" s="650"/>
      <c r="F63" s="650"/>
      <c r="G63" s="650"/>
      <c r="H63" s="650"/>
      <c r="I63" s="53"/>
      <c r="J63" s="53"/>
      <c r="K63" s="53"/>
      <c r="L63" s="53"/>
      <c r="M63" s="228"/>
      <c r="N63" s="250"/>
    </row>
    <row r="64" spans="2:37" x14ac:dyDescent="0.25">
      <c r="B64" s="212"/>
      <c r="C64" s="650"/>
      <c r="D64" s="650"/>
      <c r="E64" s="650"/>
      <c r="F64" s="650"/>
      <c r="G64" s="650"/>
      <c r="H64" s="650"/>
      <c r="I64" s="53"/>
      <c r="J64" s="53"/>
      <c r="K64" s="53"/>
      <c r="L64" s="53"/>
      <c r="M64" s="228"/>
      <c r="N64" s="53"/>
    </row>
  </sheetData>
  <mergeCells count="9">
    <mergeCell ref="A6:A8"/>
    <mergeCell ref="B6:B8"/>
    <mergeCell ref="C6:F6"/>
    <mergeCell ref="G6:H6"/>
    <mergeCell ref="C7:C8"/>
    <mergeCell ref="E7:E8"/>
    <mergeCell ref="F7:F8"/>
    <mergeCell ref="G7:G8"/>
    <mergeCell ref="H7:H8"/>
  </mergeCells>
  <pageMargins left="0.47244094488188981" right="0.39370078740157483" top="0.78740157480314965" bottom="0.59055118110236227" header="0.31496062992125984" footer="0.31496062992125984"/>
  <pageSetup paperSize="9" scale="95" orientation="landscape" r:id="rId1"/>
  <headerFooter alignWithMargins="0">
    <oddHeader xml:space="preserve">&amp;R&amp;"-,Itálico"&amp;10&amp;KFF0000
Acidentes de trânsito  fatais em São Paulo - 2014&amp;"-,Regular"&amp;K01+000  </oddHeader>
    <oddFooter>&amp;C&amp;KFF000018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"/>
  <sheetViews>
    <sheetView view="pageLayout" zoomScaleNormal="100" workbookViewId="0">
      <selection activeCell="N16" sqref="N16"/>
    </sheetView>
  </sheetViews>
  <sheetFormatPr defaultColWidth="9.140625" defaultRowHeight="15" x14ac:dyDescent="0.25"/>
  <cols>
    <col min="1" max="1" width="4.28515625" style="20" customWidth="1"/>
    <col min="2" max="2" width="79.85546875" customWidth="1"/>
    <col min="3" max="3" width="6.85546875" style="7" customWidth="1"/>
    <col min="257" max="257" width="4.28515625" customWidth="1"/>
    <col min="258" max="258" width="71.7109375" customWidth="1"/>
    <col min="513" max="513" width="4.28515625" customWidth="1"/>
    <col min="514" max="514" width="71.7109375" customWidth="1"/>
    <col min="769" max="769" width="4.28515625" customWidth="1"/>
    <col min="770" max="770" width="71.7109375" customWidth="1"/>
    <col min="1025" max="1025" width="4.28515625" customWidth="1"/>
    <col min="1026" max="1026" width="71.7109375" customWidth="1"/>
    <col min="1281" max="1281" width="4.28515625" customWidth="1"/>
    <col min="1282" max="1282" width="71.7109375" customWidth="1"/>
    <col min="1537" max="1537" width="4.28515625" customWidth="1"/>
    <col min="1538" max="1538" width="71.7109375" customWidth="1"/>
    <col min="1793" max="1793" width="4.28515625" customWidth="1"/>
    <col min="1794" max="1794" width="71.7109375" customWidth="1"/>
    <col min="2049" max="2049" width="4.28515625" customWidth="1"/>
    <col min="2050" max="2050" width="71.7109375" customWidth="1"/>
    <col min="2305" max="2305" width="4.28515625" customWidth="1"/>
    <col min="2306" max="2306" width="71.7109375" customWidth="1"/>
    <col min="2561" max="2561" width="4.28515625" customWidth="1"/>
    <col min="2562" max="2562" width="71.7109375" customWidth="1"/>
    <col min="2817" max="2817" width="4.28515625" customWidth="1"/>
    <col min="2818" max="2818" width="71.7109375" customWidth="1"/>
    <col min="3073" max="3073" width="4.28515625" customWidth="1"/>
    <col min="3074" max="3074" width="71.7109375" customWidth="1"/>
    <col min="3329" max="3329" width="4.28515625" customWidth="1"/>
    <col min="3330" max="3330" width="71.7109375" customWidth="1"/>
    <col min="3585" max="3585" width="4.28515625" customWidth="1"/>
    <col min="3586" max="3586" width="71.7109375" customWidth="1"/>
    <col min="3841" max="3841" width="4.28515625" customWidth="1"/>
    <col min="3842" max="3842" width="71.7109375" customWidth="1"/>
    <col min="4097" max="4097" width="4.28515625" customWidth="1"/>
    <col min="4098" max="4098" width="71.7109375" customWidth="1"/>
    <col min="4353" max="4353" width="4.28515625" customWidth="1"/>
    <col min="4354" max="4354" width="71.7109375" customWidth="1"/>
    <col min="4609" max="4609" width="4.28515625" customWidth="1"/>
    <col min="4610" max="4610" width="71.7109375" customWidth="1"/>
    <col min="4865" max="4865" width="4.28515625" customWidth="1"/>
    <col min="4866" max="4866" width="71.7109375" customWidth="1"/>
    <col min="5121" max="5121" width="4.28515625" customWidth="1"/>
    <col min="5122" max="5122" width="71.7109375" customWidth="1"/>
    <col min="5377" max="5377" width="4.28515625" customWidth="1"/>
    <col min="5378" max="5378" width="71.7109375" customWidth="1"/>
    <col min="5633" max="5633" width="4.28515625" customWidth="1"/>
    <col min="5634" max="5634" width="71.7109375" customWidth="1"/>
    <col min="5889" max="5889" width="4.28515625" customWidth="1"/>
    <col min="5890" max="5890" width="71.7109375" customWidth="1"/>
    <col min="6145" max="6145" width="4.28515625" customWidth="1"/>
    <col min="6146" max="6146" width="71.7109375" customWidth="1"/>
    <col min="6401" max="6401" width="4.28515625" customWidth="1"/>
    <col min="6402" max="6402" width="71.7109375" customWidth="1"/>
    <col min="6657" max="6657" width="4.28515625" customWidth="1"/>
    <col min="6658" max="6658" width="71.7109375" customWidth="1"/>
    <col min="6913" max="6913" width="4.28515625" customWidth="1"/>
    <col min="6914" max="6914" width="71.7109375" customWidth="1"/>
    <col min="7169" max="7169" width="4.28515625" customWidth="1"/>
    <col min="7170" max="7170" width="71.7109375" customWidth="1"/>
    <col min="7425" max="7425" width="4.28515625" customWidth="1"/>
    <col min="7426" max="7426" width="71.7109375" customWidth="1"/>
    <col min="7681" max="7681" width="4.28515625" customWidth="1"/>
    <col min="7682" max="7682" width="71.7109375" customWidth="1"/>
    <col min="7937" max="7937" width="4.28515625" customWidth="1"/>
    <col min="7938" max="7938" width="71.7109375" customWidth="1"/>
    <col min="8193" max="8193" width="4.28515625" customWidth="1"/>
    <col min="8194" max="8194" width="71.7109375" customWidth="1"/>
    <col min="8449" max="8449" width="4.28515625" customWidth="1"/>
    <col min="8450" max="8450" width="71.7109375" customWidth="1"/>
    <col min="8705" max="8705" width="4.28515625" customWidth="1"/>
    <col min="8706" max="8706" width="71.7109375" customWidth="1"/>
    <col min="8961" max="8961" width="4.28515625" customWidth="1"/>
    <col min="8962" max="8962" width="71.7109375" customWidth="1"/>
    <col min="9217" max="9217" width="4.28515625" customWidth="1"/>
    <col min="9218" max="9218" width="71.7109375" customWidth="1"/>
    <col min="9473" max="9473" width="4.28515625" customWidth="1"/>
    <col min="9474" max="9474" width="71.7109375" customWidth="1"/>
    <col min="9729" max="9729" width="4.28515625" customWidth="1"/>
    <col min="9730" max="9730" width="71.7109375" customWidth="1"/>
    <col min="9985" max="9985" width="4.28515625" customWidth="1"/>
    <col min="9986" max="9986" width="71.7109375" customWidth="1"/>
    <col min="10241" max="10241" width="4.28515625" customWidth="1"/>
    <col min="10242" max="10242" width="71.7109375" customWidth="1"/>
    <col min="10497" max="10497" width="4.28515625" customWidth="1"/>
    <col min="10498" max="10498" width="71.7109375" customWidth="1"/>
    <col min="10753" max="10753" width="4.28515625" customWidth="1"/>
    <col min="10754" max="10754" width="71.7109375" customWidth="1"/>
    <col min="11009" max="11009" width="4.28515625" customWidth="1"/>
    <col min="11010" max="11010" width="71.7109375" customWidth="1"/>
    <col min="11265" max="11265" width="4.28515625" customWidth="1"/>
    <col min="11266" max="11266" width="71.7109375" customWidth="1"/>
    <col min="11521" max="11521" width="4.28515625" customWidth="1"/>
    <col min="11522" max="11522" width="71.7109375" customWidth="1"/>
    <col min="11777" max="11777" width="4.28515625" customWidth="1"/>
    <col min="11778" max="11778" width="71.7109375" customWidth="1"/>
    <col min="12033" max="12033" width="4.28515625" customWidth="1"/>
    <col min="12034" max="12034" width="71.7109375" customWidth="1"/>
    <col min="12289" max="12289" width="4.28515625" customWidth="1"/>
    <col min="12290" max="12290" width="71.7109375" customWidth="1"/>
    <col min="12545" max="12545" width="4.28515625" customWidth="1"/>
    <col min="12546" max="12546" width="71.7109375" customWidth="1"/>
    <col min="12801" max="12801" width="4.28515625" customWidth="1"/>
    <col min="12802" max="12802" width="71.7109375" customWidth="1"/>
    <col min="13057" max="13057" width="4.28515625" customWidth="1"/>
    <col min="13058" max="13058" width="71.7109375" customWidth="1"/>
    <col min="13313" max="13313" width="4.28515625" customWidth="1"/>
    <col min="13314" max="13314" width="71.7109375" customWidth="1"/>
    <col min="13569" max="13569" width="4.28515625" customWidth="1"/>
    <col min="13570" max="13570" width="71.7109375" customWidth="1"/>
    <col min="13825" max="13825" width="4.28515625" customWidth="1"/>
    <col min="13826" max="13826" width="71.7109375" customWidth="1"/>
    <col min="14081" max="14081" width="4.28515625" customWidth="1"/>
    <col min="14082" max="14082" width="71.7109375" customWidth="1"/>
    <col min="14337" max="14337" width="4.28515625" customWidth="1"/>
    <col min="14338" max="14338" width="71.7109375" customWidth="1"/>
    <col min="14593" max="14593" width="4.28515625" customWidth="1"/>
    <col min="14594" max="14594" width="71.7109375" customWidth="1"/>
    <col min="14849" max="14849" width="4.28515625" customWidth="1"/>
    <col min="14850" max="14850" width="71.7109375" customWidth="1"/>
    <col min="15105" max="15105" width="4.28515625" customWidth="1"/>
    <col min="15106" max="15106" width="71.7109375" customWidth="1"/>
    <col min="15361" max="15361" width="4.28515625" customWidth="1"/>
    <col min="15362" max="15362" width="71.7109375" customWidth="1"/>
    <col min="15617" max="15617" width="4.28515625" customWidth="1"/>
    <col min="15618" max="15618" width="71.7109375" customWidth="1"/>
    <col min="15873" max="15873" width="4.28515625" customWidth="1"/>
    <col min="15874" max="15874" width="71.7109375" customWidth="1"/>
    <col min="16129" max="16129" width="4.28515625" customWidth="1"/>
    <col min="16130" max="16130" width="71.7109375" customWidth="1"/>
  </cols>
  <sheetData>
    <row r="1" spans="1:50" x14ac:dyDescent="0.25">
      <c r="A1" s="56"/>
      <c r="B1" s="54"/>
      <c r="C1" s="57"/>
    </row>
    <row r="3" spans="1:50" ht="18.75" x14ac:dyDescent="0.3">
      <c r="B3" s="46" t="s">
        <v>57</v>
      </c>
    </row>
    <row r="5" spans="1:50" ht="16.350000000000001" customHeight="1" x14ac:dyDescent="0.25"/>
    <row r="6" spans="1:50" ht="16.350000000000001" customHeight="1" x14ac:dyDescent="0.35">
      <c r="B6" s="42"/>
      <c r="C6" s="43" t="s">
        <v>58</v>
      </c>
    </row>
    <row r="8" spans="1:50" ht="16.350000000000001" customHeight="1" x14ac:dyDescent="0.25">
      <c r="A8" s="31"/>
      <c r="B8" s="1" t="s">
        <v>77</v>
      </c>
      <c r="C8" s="43">
        <v>2</v>
      </c>
    </row>
    <row r="9" spans="1:50" ht="16.5" customHeight="1" x14ac:dyDescent="0.25">
      <c r="A9" s="31"/>
      <c r="B9" s="1"/>
      <c r="C9" s="43"/>
      <c r="W9" s="281"/>
    </row>
    <row r="10" spans="1:50" ht="16.5" customHeight="1" x14ac:dyDescent="0.25">
      <c r="A10" s="31" t="s">
        <v>150</v>
      </c>
      <c r="B10" s="1" t="s">
        <v>618</v>
      </c>
      <c r="C10" s="43">
        <v>3</v>
      </c>
      <c r="W10" s="281"/>
    </row>
    <row r="11" spans="1:50" ht="16.5" customHeight="1" x14ac:dyDescent="0.25">
      <c r="A11" s="31"/>
      <c r="B11" s="1"/>
      <c r="C11" s="43"/>
      <c r="W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0" ht="16.5" customHeight="1" x14ac:dyDescent="0.25">
      <c r="A12" s="31" t="s">
        <v>151</v>
      </c>
      <c r="B12" s="1" t="s">
        <v>379</v>
      </c>
      <c r="C12" s="43">
        <v>5</v>
      </c>
      <c r="W12" s="281"/>
    </row>
    <row r="13" spans="1:50" ht="16.5" customHeight="1" x14ac:dyDescent="0.25">
      <c r="A13" s="31"/>
      <c r="B13" s="1"/>
      <c r="C13" s="43"/>
    </row>
    <row r="14" spans="1:50" ht="16.5" customHeight="1" x14ac:dyDescent="0.25">
      <c r="A14" s="31" t="s">
        <v>59</v>
      </c>
      <c r="B14" s="1" t="s">
        <v>378</v>
      </c>
      <c r="C14" s="43">
        <v>6</v>
      </c>
    </row>
    <row r="15" spans="1:50" ht="16.5" customHeight="1" x14ac:dyDescent="0.25">
      <c r="A15" s="31"/>
      <c r="B15" s="1"/>
      <c r="C15" s="43"/>
    </row>
    <row r="16" spans="1:50" ht="16.5" customHeight="1" x14ac:dyDescent="0.25">
      <c r="A16" s="31" t="s">
        <v>60</v>
      </c>
      <c r="B16" s="1" t="s">
        <v>729</v>
      </c>
      <c r="C16" s="43">
        <v>7</v>
      </c>
    </row>
    <row r="17" spans="1:23" ht="16.5" customHeight="1" x14ac:dyDescent="0.25">
      <c r="A17" s="31"/>
      <c r="B17" s="1"/>
      <c r="C17" s="43"/>
    </row>
    <row r="18" spans="1:23" ht="16.5" customHeight="1" x14ac:dyDescent="0.25">
      <c r="A18" s="31" t="s">
        <v>61</v>
      </c>
      <c r="B18" s="1" t="s">
        <v>179</v>
      </c>
      <c r="C18" s="43">
        <v>8</v>
      </c>
    </row>
    <row r="19" spans="1:23" ht="16.5" customHeight="1" x14ac:dyDescent="0.25">
      <c r="A19" s="31"/>
      <c r="B19" s="1"/>
      <c r="C19" s="43"/>
    </row>
    <row r="20" spans="1:23" ht="16.5" customHeight="1" x14ac:dyDescent="0.25">
      <c r="A20" s="31" t="s">
        <v>62</v>
      </c>
      <c r="B20" s="1" t="s">
        <v>550</v>
      </c>
      <c r="C20" s="43">
        <v>10</v>
      </c>
    </row>
    <row r="21" spans="1:23" ht="16.5" customHeight="1" x14ac:dyDescent="0.25">
      <c r="A21" s="31"/>
      <c r="B21" s="1"/>
      <c r="C21" s="43"/>
      <c r="W21" s="281"/>
    </row>
    <row r="22" spans="1:23" ht="16.5" customHeight="1" x14ac:dyDescent="0.25">
      <c r="A22" s="31" t="s">
        <v>63</v>
      </c>
      <c r="B22" s="1" t="s">
        <v>185</v>
      </c>
      <c r="C22" s="43">
        <v>12</v>
      </c>
      <c r="W22" s="281"/>
    </row>
    <row r="23" spans="1:23" ht="16.5" customHeight="1" x14ac:dyDescent="0.25">
      <c r="A23" s="31"/>
      <c r="B23" s="1"/>
      <c r="C23" s="43"/>
      <c r="W23" s="281"/>
    </row>
    <row r="24" spans="1:23" ht="16.5" customHeight="1" x14ac:dyDescent="0.25">
      <c r="A24" s="31" t="s">
        <v>64</v>
      </c>
      <c r="B24" s="1" t="s">
        <v>180</v>
      </c>
      <c r="C24" s="43">
        <v>13</v>
      </c>
      <c r="W24" s="281"/>
    </row>
    <row r="25" spans="1:23" ht="16.5" customHeight="1" x14ac:dyDescent="0.25">
      <c r="A25" s="31"/>
      <c r="B25" s="1"/>
      <c r="C25" s="43"/>
    </row>
    <row r="26" spans="1:23" ht="16.5" customHeight="1" x14ac:dyDescent="0.25">
      <c r="A26" s="31" t="s">
        <v>65</v>
      </c>
      <c r="B26" s="1" t="s">
        <v>181</v>
      </c>
      <c r="C26" s="43">
        <v>16</v>
      </c>
    </row>
    <row r="27" spans="1:23" ht="16.5" customHeight="1" x14ac:dyDescent="0.25">
      <c r="A27" s="31"/>
      <c r="B27" s="1"/>
      <c r="C27" s="43"/>
    </row>
    <row r="28" spans="1:23" ht="16.5" customHeight="1" x14ac:dyDescent="0.25">
      <c r="A28" s="31" t="s">
        <v>66</v>
      </c>
      <c r="B28" s="1" t="s">
        <v>380</v>
      </c>
      <c r="C28" s="43">
        <v>17</v>
      </c>
    </row>
    <row r="29" spans="1:23" ht="15.75" x14ac:dyDescent="0.25">
      <c r="A29" s="31"/>
      <c r="B29" s="1"/>
      <c r="C29" s="43"/>
    </row>
    <row r="30" spans="1:23" ht="15.75" x14ac:dyDescent="0.25">
      <c r="A30" s="31" t="s">
        <v>67</v>
      </c>
      <c r="B30" s="1" t="s">
        <v>404</v>
      </c>
      <c r="C30" s="43">
        <v>19</v>
      </c>
    </row>
    <row r="31" spans="1:23" ht="15.75" x14ac:dyDescent="0.25">
      <c r="A31" s="31"/>
      <c r="B31" s="1"/>
      <c r="C31" s="43"/>
    </row>
    <row r="32" spans="1:23" ht="15.75" x14ac:dyDescent="0.25">
      <c r="A32" s="31" t="s">
        <v>107</v>
      </c>
      <c r="B32" s="1" t="s">
        <v>408</v>
      </c>
      <c r="C32" s="43">
        <v>21</v>
      </c>
    </row>
    <row r="33" spans="1:9" ht="15.75" x14ac:dyDescent="0.25">
      <c r="A33" s="31"/>
      <c r="B33" s="1"/>
      <c r="C33" s="43"/>
    </row>
    <row r="34" spans="1:9" ht="15.75" x14ac:dyDescent="0.25">
      <c r="A34" s="31">
        <v>13</v>
      </c>
      <c r="B34" s="1" t="s">
        <v>405</v>
      </c>
      <c r="C34" s="43">
        <v>22</v>
      </c>
    </row>
    <row r="35" spans="1:9" ht="15.75" x14ac:dyDescent="0.25">
      <c r="A35" s="31"/>
      <c r="B35" s="1"/>
      <c r="C35" s="43"/>
    </row>
    <row r="36" spans="1:9" ht="15.75" customHeight="1" x14ac:dyDescent="0.25">
      <c r="A36" s="31">
        <v>14</v>
      </c>
      <c r="B36" s="1" t="s">
        <v>407</v>
      </c>
      <c r="C36" s="43">
        <v>23</v>
      </c>
    </row>
    <row r="37" spans="1:9" ht="15.75" x14ac:dyDescent="0.25">
      <c r="B37" s="10"/>
      <c r="C37" s="43"/>
    </row>
    <row r="38" spans="1:9" ht="15.75" customHeight="1" x14ac:dyDescent="0.4">
      <c r="A38" s="97"/>
      <c r="B38" s="1" t="s">
        <v>79</v>
      </c>
      <c r="C38" s="398">
        <v>24</v>
      </c>
      <c r="H38" s="106"/>
    </row>
    <row r="39" spans="1:9" s="281" customFormat="1" ht="15.75" customHeight="1" x14ac:dyDescent="0.4">
      <c r="A39" s="97"/>
      <c r="B39" s="10"/>
      <c r="C39" s="399"/>
      <c r="H39" s="106"/>
    </row>
    <row r="40" spans="1:9" s="281" customFormat="1" ht="15.75" customHeight="1" x14ac:dyDescent="0.4">
      <c r="A40" s="97"/>
      <c r="B40" s="10"/>
      <c r="C40" s="399"/>
      <c r="H40" s="106"/>
    </row>
    <row r="41" spans="1:9" s="281" customFormat="1" ht="15.75" customHeight="1" x14ac:dyDescent="0.4">
      <c r="A41" s="97"/>
      <c r="B41" s="10"/>
      <c r="C41" s="399"/>
      <c r="H41" s="106"/>
    </row>
    <row r="42" spans="1:9" s="281" customFormat="1" ht="15.75" customHeight="1" x14ac:dyDescent="0.4">
      <c r="A42" s="97"/>
      <c r="B42" s="10"/>
      <c r="C42" s="399"/>
      <c r="H42" s="106"/>
    </row>
    <row r="43" spans="1:9" s="281" customFormat="1" ht="15.75" customHeight="1" x14ac:dyDescent="0.4">
      <c r="A43" s="97"/>
      <c r="B43" s="10"/>
      <c r="C43" s="399"/>
      <c r="H43" s="106"/>
    </row>
    <row r="44" spans="1:9" s="281" customFormat="1" ht="15.75" customHeight="1" x14ac:dyDescent="0.4">
      <c r="A44" s="97"/>
      <c r="B44" s="10"/>
      <c r="C44" s="399"/>
      <c r="H44" s="106"/>
    </row>
    <row r="45" spans="1:9" s="281" customFormat="1" ht="15.75" customHeight="1" x14ac:dyDescent="0.4">
      <c r="A45" s="97"/>
      <c r="B45" s="10"/>
      <c r="C45" s="399"/>
      <c r="H45" s="106"/>
      <c r="I45" s="281">
        <v>2013</v>
      </c>
    </row>
    <row r="46" spans="1:9" ht="15.75" thickBot="1" x14ac:dyDescent="0.3">
      <c r="A46" s="58"/>
      <c r="B46" s="55"/>
      <c r="C46" s="59"/>
    </row>
  </sheetData>
  <pageMargins left="0.70866141732283472" right="0.39370078740157483" top="0.78740157480314965" bottom="0.78740157480314965" header="0.31496062992125984" footer="0.31496062992125984"/>
  <pageSetup paperSize="9" orientation="portrait" r:id="rId1"/>
  <headerFooter alignWithMargins="0">
    <oddHeader xml:space="preserve">&amp;R&amp;"-,Itálico"&amp;10&amp;KFF0000
Acidentes de trânsito  fatais em São Paulo - 2014&amp;"-,Regular"&amp;K01+000  </oddHeader>
    <oddFooter>&amp;C&amp;KFF00001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5"/>
  <sheetViews>
    <sheetView view="pageLayout" topLeftCell="A40" zoomScale="90" zoomScaleNormal="100" zoomScalePageLayoutView="90" workbookViewId="0">
      <selection activeCell="N16" sqref="N16"/>
    </sheetView>
  </sheetViews>
  <sheetFormatPr defaultColWidth="9" defaultRowHeight="15" x14ac:dyDescent="0.25"/>
  <cols>
    <col min="1" max="11" width="7.140625" style="281" customWidth="1"/>
    <col min="12" max="19" width="7.140625" style="67" customWidth="1"/>
    <col min="20" max="20" width="4.7109375" style="281" customWidth="1"/>
    <col min="21" max="21" width="7.42578125" style="281" customWidth="1"/>
    <col min="22" max="22" width="9.7109375" style="281" customWidth="1"/>
    <col min="23" max="23" width="9.42578125" style="26" customWidth="1"/>
    <col min="24" max="24" width="6.5703125" style="26" customWidth="1"/>
    <col min="25" max="25" width="5.7109375" style="26" customWidth="1"/>
    <col min="26" max="26" width="6.5703125" style="26" customWidth="1"/>
    <col min="27" max="27" width="7.140625" style="67" customWidth="1"/>
    <col min="28" max="28" width="7.140625" style="67" bestFit="1" customWidth="1"/>
    <col min="29" max="47" width="6.5703125" style="67" customWidth="1"/>
    <col min="48" max="16384" width="9" style="281"/>
  </cols>
  <sheetData>
    <row r="1" spans="1:52" ht="5.2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7"/>
      <c r="M1" s="57"/>
      <c r="N1" s="57"/>
      <c r="O1" s="57"/>
      <c r="P1" s="57"/>
      <c r="Q1" s="57"/>
      <c r="R1" s="57"/>
      <c r="S1" s="57"/>
      <c r="T1" s="3"/>
      <c r="U1" s="3"/>
      <c r="V1" s="3"/>
    </row>
    <row r="2" spans="1:52" ht="14.85" customHeight="1" x14ac:dyDescent="0.3">
      <c r="A2" s="9" t="s">
        <v>506</v>
      </c>
      <c r="V2" s="32" t="s">
        <v>507</v>
      </c>
      <c r="W2" s="69" t="s">
        <v>434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</row>
    <row r="3" spans="1:52" ht="10.5" customHeight="1" x14ac:dyDescent="0.25">
      <c r="W3" s="32" t="s">
        <v>508</v>
      </c>
      <c r="X3" s="89"/>
      <c r="Y3" s="89"/>
      <c r="Z3" s="89"/>
      <c r="AA3" s="988">
        <v>2005</v>
      </c>
      <c r="AB3" s="74">
        <v>2006</v>
      </c>
      <c r="AC3" s="988">
        <v>2007</v>
      </c>
      <c r="AD3" s="988">
        <v>2008</v>
      </c>
      <c r="AE3" s="988">
        <v>2009</v>
      </c>
      <c r="AF3" s="988">
        <v>2010</v>
      </c>
      <c r="AG3" s="988">
        <v>2011</v>
      </c>
      <c r="AH3" s="988">
        <v>2012</v>
      </c>
      <c r="AI3" s="988">
        <v>2013</v>
      </c>
      <c r="AJ3" s="988">
        <v>2014</v>
      </c>
      <c r="AK3" s="989"/>
      <c r="AL3" s="989"/>
      <c r="AM3" s="989"/>
      <c r="AN3" s="275"/>
      <c r="AO3" s="275"/>
      <c r="AP3" s="275"/>
      <c r="AQ3" s="275"/>
      <c r="AR3" s="275"/>
      <c r="AS3" s="275"/>
      <c r="AT3" s="275"/>
      <c r="AU3" s="275"/>
      <c r="AV3" s="275"/>
    </row>
    <row r="4" spans="1:52" ht="13.5" customHeight="1" x14ac:dyDescent="0.3">
      <c r="A4" s="9" t="s">
        <v>720</v>
      </c>
      <c r="K4" s="9"/>
      <c r="O4" s="473" t="s">
        <v>722</v>
      </c>
      <c r="X4" s="88"/>
      <c r="Y4" s="88"/>
      <c r="Z4" s="88" t="s">
        <v>509</v>
      </c>
      <c r="AA4" s="27">
        <v>293</v>
      </c>
      <c r="AB4" s="27">
        <v>315</v>
      </c>
      <c r="AC4" s="27">
        <v>296</v>
      </c>
      <c r="AD4" s="27">
        <v>274</v>
      </c>
      <c r="AE4" s="27">
        <v>258</v>
      </c>
      <c r="AF4" s="27">
        <v>254</v>
      </c>
      <c r="AG4" s="69">
        <v>232</v>
      </c>
      <c r="AH4" s="69">
        <v>216</v>
      </c>
      <c r="AI4" s="69">
        <v>197</v>
      </c>
      <c r="AJ4" s="69">
        <v>200</v>
      </c>
      <c r="AK4" s="69"/>
      <c r="AL4" s="990"/>
      <c r="AM4" s="69"/>
      <c r="AN4" s="275"/>
      <c r="AO4" s="275"/>
      <c r="AP4" s="275"/>
      <c r="AQ4" s="275"/>
      <c r="AV4" s="67"/>
    </row>
    <row r="5" spans="1:52" ht="12" customHeight="1" x14ac:dyDescent="0.25">
      <c r="N5" s="925"/>
      <c r="X5" s="88"/>
      <c r="Y5" s="88"/>
      <c r="Z5" s="88" t="s">
        <v>510</v>
      </c>
      <c r="AA5" s="948">
        <v>86</v>
      </c>
      <c r="AB5" s="948">
        <v>94</v>
      </c>
      <c r="AC5" s="948">
        <v>150</v>
      </c>
      <c r="AD5" s="948">
        <v>150</v>
      </c>
      <c r="AE5" s="948">
        <v>123</v>
      </c>
      <c r="AF5" s="948">
        <v>135</v>
      </c>
      <c r="AG5" s="957">
        <v>112</v>
      </c>
      <c r="AH5" s="69">
        <v>104</v>
      </c>
      <c r="AI5" s="69">
        <v>110</v>
      </c>
      <c r="AJ5" s="69">
        <v>90</v>
      </c>
      <c r="AK5" s="69"/>
      <c r="AL5" s="990"/>
      <c r="AM5" s="69"/>
      <c r="AN5" s="275"/>
      <c r="AO5" s="275"/>
      <c r="AP5" s="275"/>
      <c r="AQ5" s="275"/>
      <c r="AV5" s="67"/>
      <c r="AY5" s="275"/>
    </row>
    <row r="6" spans="1:52" ht="12.75" customHeight="1" x14ac:dyDescent="0.3">
      <c r="O6" s="23" t="s">
        <v>511</v>
      </c>
      <c r="X6" s="88"/>
      <c r="Y6" s="88"/>
      <c r="Z6" s="88" t="s">
        <v>470</v>
      </c>
      <c r="AA6" s="27">
        <v>141</v>
      </c>
      <c r="AB6" s="27">
        <v>142</v>
      </c>
      <c r="AC6" s="27">
        <v>115</v>
      </c>
      <c r="AD6" s="27">
        <v>95</v>
      </c>
      <c r="AE6" s="27">
        <v>117</v>
      </c>
      <c r="AF6" s="27">
        <v>109</v>
      </c>
      <c r="AG6" s="69">
        <v>109</v>
      </c>
      <c r="AH6" s="69">
        <v>100</v>
      </c>
      <c r="AI6" s="69">
        <v>87</v>
      </c>
      <c r="AJ6" s="69">
        <v>114</v>
      </c>
      <c r="AK6" s="69"/>
      <c r="AL6" s="990"/>
      <c r="AM6" s="69"/>
      <c r="AN6" s="275"/>
      <c r="AO6" s="275"/>
      <c r="AP6" s="275"/>
      <c r="AQ6" s="275"/>
      <c r="AR6" s="989"/>
      <c r="AS6" s="988">
        <v>2005</v>
      </c>
      <c r="AT6" s="74">
        <v>2006</v>
      </c>
      <c r="AU6" s="988">
        <v>2007</v>
      </c>
      <c r="AV6" s="988">
        <v>2008</v>
      </c>
      <c r="AW6" s="988">
        <v>2009</v>
      </c>
      <c r="AX6" s="988">
        <v>2010</v>
      </c>
      <c r="AY6" s="988">
        <v>2011</v>
      </c>
      <c r="AZ6" s="991">
        <v>2012</v>
      </c>
    </row>
    <row r="7" spans="1:52" ht="11.85" customHeight="1" x14ac:dyDescent="0.25">
      <c r="X7" s="88"/>
      <c r="Y7" s="88"/>
      <c r="Z7" s="88" t="s">
        <v>512</v>
      </c>
      <c r="AA7" s="27">
        <v>48</v>
      </c>
      <c r="AB7" s="27">
        <v>64</v>
      </c>
      <c r="AC7" s="27">
        <v>61</v>
      </c>
      <c r="AD7" s="27">
        <v>54</v>
      </c>
      <c r="AE7" s="27">
        <v>46</v>
      </c>
      <c r="AF7" s="27">
        <v>33</v>
      </c>
      <c r="AG7" s="69">
        <v>48</v>
      </c>
      <c r="AH7" s="69">
        <v>39</v>
      </c>
      <c r="AI7" s="69">
        <v>33</v>
      </c>
      <c r="AJ7" s="69">
        <v>31</v>
      </c>
      <c r="AK7" s="69"/>
      <c r="AL7" s="990"/>
      <c r="AM7" s="69"/>
      <c r="AN7" s="275"/>
      <c r="AO7" s="275"/>
      <c r="AP7" s="275"/>
      <c r="AQ7" s="275"/>
      <c r="AR7" s="88" t="s">
        <v>509</v>
      </c>
      <c r="AS7" s="992">
        <v>4602</v>
      </c>
      <c r="AT7" s="992">
        <v>4809</v>
      </c>
      <c r="AU7" s="246">
        <v>5060</v>
      </c>
      <c r="AV7" s="246">
        <v>5338</v>
      </c>
      <c r="AW7" s="246">
        <v>5595</v>
      </c>
      <c r="AX7" s="246">
        <v>5768</v>
      </c>
      <c r="AY7" s="246">
        <v>5947</v>
      </c>
      <c r="AZ7" s="154">
        <v>6092</v>
      </c>
    </row>
    <row r="8" spans="1:52" ht="11.85" customHeight="1" x14ac:dyDescent="0.25">
      <c r="X8" s="88"/>
      <c r="Y8" s="88"/>
      <c r="Z8" s="88" t="s">
        <v>513</v>
      </c>
      <c r="AA8" s="993">
        <v>4</v>
      </c>
      <c r="AB8" s="993">
        <v>13</v>
      </c>
      <c r="AC8" s="993">
        <v>9</v>
      </c>
      <c r="AD8" s="993">
        <v>3</v>
      </c>
      <c r="AE8" s="993">
        <v>1</v>
      </c>
      <c r="AF8" s="993">
        <v>2</v>
      </c>
      <c r="AG8" s="994">
        <v>0</v>
      </c>
      <c r="AH8" s="994"/>
      <c r="AI8" s="69">
        <v>2</v>
      </c>
      <c r="AJ8" s="69">
        <v>2</v>
      </c>
      <c r="AK8" s="69"/>
      <c r="AL8" s="995" t="s">
        <v>3</v>
      </c>
      <c r="AM8" s="993"/>
      <c r="AN8" s="275"/>
      <c r="AO8" s="275"/>
      <c r="AP8" s="275"/>
      <c r="AQ8" s="275"/>
      <c r="AR8" s="69"/>
      <c r="AS8" s="992"/>
      <c r="AT8" s="992"/>
      <c r="AU8" s="246"/>
      <c r="AV8" s="246"/>
      <c r="AW8" s="277"/>
      <c r="AX8" s="275"/>
      <c r="AY8" s="275"/>
    </row>
    <row r="9" spans="1:52" ht="11.85" customHeight="1" x14ac:dyDescent="0.25">
      <c r="Z9" s="26" t="s">
        <v>514</v>
      </c>
      <c r="AA9" s="27">
        <v>158</v>
      </c>
      <c r="AB9" s="27">
        <v>93</v>
      </c>
      <c r="AC9" s="27">
        <v>85</v>
      </c>
      <c r="AD9" s="27">
        <v>80</v>
      </c>
      <c r="AE9" s="27">
        <v>105</v>
      </c>
      <c r="AF9" s="27">
        <v>80</v>
      </c>
      <c r="AG9" s="69">
        <v>94</v>
      </c>
      <c r="AH9" s="69"/>
      <c r="AI9" s="69">
        <v>79</v>
      </c>
      <c r="AJ9" s="69">
        <v>101</v>
      </c>
      <c r="AK9" s="69"/>
      <c r="AL9" s="996">
        <f>SUM(AJ4:AJ9)</f>
        <v>538</v>
      </c>
      <c r="AN9" s="275"/>
      <c r="AO9" s="275"/>
      <c r="AP9" s="275"/>
      <c r="AQ9" s="275"/>
      <c r="AR9" s="67" t="s">
        <v>3</v>
      </c>
      <c r="AS9" s="154">
        <v>5333</v>
      </c>
      <c r="AT9" s="154">
        <v>5614</v>
      </c>
      <c r="AU9" s="154">
        <v>5963</v>
      </c>
      <c r="AV9" s="154">
        <v>6355</v>
      </c>
      <c r="AW9" s="997">
        <v>6673</v>
      </c>
      <c r="AX9" s="997">
        <v>6902</v>
      </c>
      <c r="AY9" s="997">
        <v>7186.7240000000002</v>
      </c>
      <c r="AZ9" s="998">
        <v>7363</v>
      </c>
    </row>
    <row r="10" spans="1:52" ht="11.85" customHeight="1" x14ac:dyDescent="0.25">
      <c r="AM10" s="275"/>
      <c r="AN10" s="275"/>
      <c r="AO10" s="275"/>
      <c r="AP10" s="275"/>
      <c r="AV10" s="67"/>
      <c r="AW10" s="275"/>
      <c r="AX10" s="275"/>
    </row>
    <row r="11" spans="1:52" ht="11.85" customHeight="1" x14ac:dyDescent="0.25">
      <c r="V11" s="11" t="s">
        <v>515</v>
      </c>
      <c r="W11" s="67" t="s">
        <v>434</v>
      </c>
      <c r="AM11" s="275"/>
      <c r="AN11" s="275"/>
      <c r="AO11" s="275"/>
      <c r="AP11" s="275"/>
      <c r="AV11" s="67"/>
      <c r="AW11" s="275"/>
      <c r="AX11" s="275"/>
    </row>
    <row r="12" spans="1:52" ht="11.85" customHeight="1" x14ac:dyDescent="0.25">
      <c r="W12" s="881" t="s">
        <v>19</v>
      </c>
      <c r="X12" s="73"/>
      <c r="Y12" s="73"/>
      <c r="Z12" s="73"/>
      <c r="AA12" s="74">
        <v>2006</v>
      </c>
      <c r="AB12" s="988">
        <v>2007</v>
      </c>
      <c r="AC12" s="988">
        <v>2008</v>
      </c>
      <c r="AD12" s="988">
        <v>2009</v>
      </c>
      <c r="AE12" s="999" t="s">
        <v>210</v>
      </c>
      <c r="AF12" s="1000" t="s">
        <v>230</v>
      </c>
      <c r="AG12" s="319" t="s">
        <v>255</v>
      </c>
      <c r="AH12" s="1000" t="s">
        <v>419</v>
      </c>
      <c r="AI12" s="1000" t="s">
        <v>592</v>
      </c>
      <c r="AV12" s="67"/>
      <c r="AW12" s="67"/>
      <c r="AX12" s="275"/>
      <c r="AY12" s="275"/>
    </row>
    <row r="13" spans="1:52" ht="11.85" customHeight="1" x14ac:dyDescent="0.25">
      <c r="X13" s="88"/>
      <c r="Y13" s="88"/>
      <c r="Z13" s="88" t="s">
        <v>516</v>
      </c>
      <c r="AA13" s="72">
        <v>270</v>
      </c>
      <c r="AB13" s="27">
        <v>301</v>
      </c>
      <c r="AC13" s="27">
        <v>252</v>
      </c>
      <c r="AD13" s="27">
        <v>248</v>
      </c>
      <c r="AE13" s="27">
        <v>281</v>
      </c>
      <c r="AF13" s="69">
        <v>275</v>
      </c>
      <c r="AG13" s="69">
        <v>199</v>
      </c>
      <c r="AH13" s="67">
        <v>231</v>
      </c>
      <c r="AI13" s="67">
        <v>246</v>
      </c>
      <c r="AR13" s="69"/>
      <c r="AS13" s="26" t="s">
        <v>514</v>
      </c>
      <c r="AT13" s="1001"/>
      <c r="AU13" s="1002"/>
      <c r="AV13" s="277"/>
      <c r="AW13" s="277"/>
      <c r="AX13" s="277"/>
      <c r="AY13" s="275"/>
    </row>
    <row r="14" spans="1:52" ht="11.85" customHeight="1" x14ac:dyDescent="0.25">
      <c r="X14" s="88"/>
      <c r="Y14" s="88"/>
      <c r="Z14" s="88" t="s">
        <v>517</v>
      </c>
      <c r="AA14" s="72">
        <v>217</v>
      </c>
      <c r="AB14" s="27">
        <v>263</v>
      </c>
      <c r="AC14" s="27">
        <v>298</v>
      </c>
      <c r="AD14" s="27">
        <v>244</v>
      </c>
      <c r="AE14" s="27">
        <v>286</v>
      </c>
      <c r="AF14" s="69">
        <v>296</v>
      </c>
      <c r="AG14" s="69">
        <v>269</v>
      </c>
      <c r="AH14" s="27">
        <v>245</v>
      </c>
      <c r="AI14" s="27">
        <v>250</v>
      </c>
      <c r="AJ14" s="281"/>
      <c r="AK14" s="281"/>
      <c r="AL14" s="281"/>
      <c r="AM14" s="281"/>
      <c r="AN14" s="281"/>
      <c r="AO14" s="281"/>
      <c r="AP14" s="281"/>
      <c r="AQ14" s="281"/>
      <c r="AV14" s="275"/>
      <c r="AW14" s="275"/>
      <c r="AX14" s="275"/>
      <c r="AY14" s="275"/>
    </row>
    <row r="15" spans="1:52" ht="11.85" customHeight="1" x14ac:dyDescent="0.25">
      <c r="A15" s="1003"/>
      <c r="X15" s="88"/>
      <c r="Y15" s="88"/>
      <c r="Z15" s="88" t="s">
        <v>470</v>
      </c>
      <c r="AA15" s="72">
        <v>117</v>
      </c>
      <c r="AB15" s="27">
        <v>97</v>
      </c>
      <c r="AC15" s="27">
        <v>96</v>
      </c>
      <c r="AD15" s="27">
        <v>100</v>
      </c>
      <c r="AE15" s="27">
        <v>85</v>
      </c>
      <c r="AF15" s="69">
        <v>93</v>
      </c>
      <c r="AG15" s="69">
        <v>82</v>
      </c>
      <c r="AH15" s="27">
        <v>73</v>
      </c>
      <c r="AI15" s="27">
        <v>73</v>
      </c>
      <c r="AJ15" s="281"/>
      <c r="AK15" s="281"/>
      <c r="AL15" s="11" t="s">
        <v>42</v>
      </c>
      <c r="AM15" s="281"/>
      <c r="AN15" s="281"/>
      <c r="AO15" s="281"/>
      <c r="AP15" s="281"/>
      <c r="AQ15" s="281"/>
      <c r="AS15" s="19" t="s">
        <v>109</v>
      </c>
      <c r="AV15" s="275"/>
      <c r="AW15" s="275"/>
      <c r="AX15" s="275"/>
      <c r="AY15" s="275"/>
    </row>
    <row r="16" spans="1:52" ht="11.85" customHeight="1" x14ac:dyDescent="0.25">
      <c r="X16" s="88"/>
      <c r="Y16" s="88"/>
      <c r="Z16" s="88" t="s">
        <v>512</v>
      </c>
      <c r="AA16" s="72">
        <v>85</v>
      </c>
      <c r="AB16" s="27">
        <v>80</v>
      </c>
      <c r="AC16" s="27">
        <v>88</v>
      </c>
      <c r="AD16" s="27">
        <v>64</v>
      </c>
      <c r="AE16" s="27">
        <v>58</v>
      </c>
      <c r="AF16" s="69">
        <v>77</v>
      </c>
      <c r="AG16" s="69">
        <v>66</v>
      </c>
      <c r="AH16" s="67">
        <v>66</v>
      </c>
      <c r="AI16" s="67">
        <v>56</v>
      </c>
      <c r="AL16" s="19">
        <f>SUM(AI13:AI18)</f>
        <v>676</v>
      </c>
      <c r="AR16" s="989"/>
      <c r="AS16" s="988">
        <v>2005</v>
      </c>
      <c r="AT16" s="74">
        <v>2006</v>
      </c>
      <c r="AU16" s="988">
        <v>2007</v>
      </c>
      <c r="AV16" s="988">
        <v>2008</v>
      </c>
      <c r="AW16" s="988">
        <v>2009</v>
      </c>
      <c r="AX16" s="17">
        <v>2010</v>
      </c>
      <c r="AY16" s="17">
        <v>2011</v>
      </c>
      <c r="AZ16" s="991">
        <v>2012</v>
      </c>
    </row>
    <row r="17" spans="1:52" ht="11.85" customHeight="1" x14ac:dyDescent="0.25">
      <c r="X17" s="88"/>
      <c r="Y17" s="88"/>
      <c r="Z17" s="88" t="s">
        <v>513</v>
      </c>
      <c r="AA17" s="72">
        <v>68</v>
      </c>
      <c r="AB17" s="27">
        <v>57</v>
      </c>
      <c r="AC17" s="27">
        <v>49</v>
      </c>
      <c r="AD17" s="27">
        <v>53</v>
      </c>
      <c r="AE17" s="27">
        <v>35</v>
      </c>
      <c r="AF17" s="69">
        <v>38</v>
      </c>
      <c r="AG17" s="69">
        <v>35</v>
      </c>
      <c r="AH17" s="67">
        <v>17</v>
      </c>
      <c r="AI17" s="67">
        <v>35</v>
      </c>
      <c r="AR17" s="88" t="s">
        <v>510</v>
      </c>
      <c r="AS17" s="1001">
        <v>491</v>
      </c>
      <c r="AT17" s="1001">
        <v>560</v>
      </c>
      <c r="AU17" s="277">
        <v>648</v>
      </c>
      <c r="AV17" s="277">
        <v>752</v>
      </c>
      <c r="AW17" s="277">
        <v>812</v>
      </c>
      <c r="AX17" s="275">
        <v>871</v>
      </c>
      <c r="AY17" s="194">
        <v>928.87300000000005</v>
      </c>
      <c r="AZ17" s="650">
        <v>962</v>
      </c>
    </row>
    <row r="18" spans="1:52" ht="11.85" customHeight="1" x14ac:dyDescent="0.25">
      <c r="K18" s="1003"/>
      <c r="X18" s="88"/>
      <c r="Y18" s="88"/>
      <c r="Z18" s="26" t="s">
        <v>514</v>
      </c>
      <c r="AA18" s="67">
        <v>13</v>
      </c>
      <c r="AB18" s="67">
        <v>16</v>
      </c>
      <c r="AC18" s="67">
        <v>9</v>
      </c>
      <c r="AD18" s="67">
        <v>13</v>
      </c>
      <c r="AE18" s="27">
        <v>9</v>
      </c>
      <c r="AF18" s="69">
        <v>7</v>
      </c>
      <c r="AG18" s="69">
        <v>13</v>
      </c>
      <c r="AH18" s="67">
        <v>16</v>
      </c>
      <c r="AI18" s="67">
        <v>16</v>
      </c>
      <c r="AR18" s="88" t="s">
        <v>470</v>
      </c>
      <c r="AS18" s="1001">
        <v>60</v>
      </c>
      <c r="AT18" s="1001">
        <v>62</v>
      </c>
      <c r="AU18" s="277">
        <v>65</v>
      </c>
      <c r="AV18" s="277">
        <v>68</v>
      </c>
      <c r="AW18" s="277"/>
      <c r="AX18" s="275"/>
      <c r="AY18" s="275"/>
    </row>
    <row r="19" spans="1:52" ht="11.85" customHeight="1" x14ac:dyDescent="0.25">
      <c r="O19" s="1004"/>
      <c r="X19" s="88"/>
      <c r="Y19" s="88"/>
      <c r="AQ19" s="88" t="s">
        <v>512</v>
      </c>
      <c r="AR19" s="1001">
        <v>131</v>
      </c>
      <c r="AS19" s="1001">
        <v>135</v>
      </c>
      <c r="AT19" s="277">
        <v>139</v>
      </c>
      <c r="AU19" s="277">
        <v>144</v>
      </c>
      <c r="AV19" s="277"/>
      <c r="AW19" s="275"/>
      <c r="AX19" s="275"/>
    </row>
    <row r="20" spans="1:52" ht="9" customHeight="1" x14ac:dyDescent="0.25">
      <c r="I20" s="2"/>
      <c r="K20" s="395"/>
      <c r="AQ20" s="88"/>
      <c r="AR20" s="1001"/>
      <c r="AS20" s="1001"/>
      <c r="AT20" s="277"/>
      <c r="AU20" s="277"/>
      <c r="AV20" s="277"/>
      <c r="AW20" s="275"/>
      <c r="AX20" s="275"/>
    </row>
    <row r="21" spans="1:52" ht="11.85" customHeight="1" x14ac:dyDescent="0.25">
      <c r="AQ21" s="88"/>
      <c r="AR21" s="1001"/>
      <c r="AS21" s="1001"/>
      <c r="AT21" s="277"/>
      <c r="AU21" s="277"/>
      <c r="AV21" s="277"/>
      <c r="AW21" s="275"/>
      <c r="AX21" s="275"/>
    </row>
    <row r="22" spans="1:52" ht="11.85" customHeight="1" x14ac:dyDescent="0.25">
      <c r="A22" s="229" t="s">
        <v>723</v>
      </c>
      <c r="V22" s="61" t="s">
        <v>111</v>
      </c>
      <c r="W22" s="67" t="s">
        <v>434</v>
      </c>
      <c r="AQ22" s="69"/>
      <c r="AR22" s="88" t="s">
        <v>25</v>
      </c>
      <c r="AS22" s="1001">
        <v>48</v>
      </c>
      <c r="AT22" s="1002">
        <v>49</v>
      </c>
      <c r="AU22" s="277">
        <v>50</v>
      </c>
      <c r="AV22" s="277">
        <v>52</v>
      </c>
      <c r="AW22" s="277"/>
      <c r="AX22" s="275"/>
    </row>
    <row r="23" spans="1:52" ht="6.75" customHeight="1" x14ac:dyDescent="0.25">
      <c r="W23" s="881" t="s">
        <v>18</v>
      </c>
      <c r="X23" s="73"/>
      <c r="Y23" s="73"/>
      <c r="Z23" s="73"/>
      <c r="AA23" s="74">
        <v>2014</v>
      </c>
      <c r="AB23" s="74">
        <v>2013</v>
      </c>
      <c r="AC23" s="74">
        <v>2012</v>
      </c>
      <c r="AD23" s="988">
        <v>2011</v>
      </c>
      <c r="AE23" s="988">
        <v>2010</v>
      </c>
      <c r="AF23" s="988">
        <v>2009</v>
      </c>
      <c r="AG23" s="999" t="s">
        <v>137</v>
      </c>
      <c r="AH23" s="1000" t="s">
        <v>136</v>
      </c>
      <c r="AI23" s="319" t="s">
        <v>135</v>
      </c>
      <c r="AR23" s="69"/>
      <c r="AS23" s="88"/>
      <c r="AT23" s="1001"/>
      <c r="AU23" s="1002"/>
      <c r="AV23" s="277"/>
      <c r="AW23" s="277"/>
      <c r="AX23" s="277"/>
      <c r="AY23" s="275"/>
    </row>
    <row r="24" spans="1:52" ht="11.85" customHeight="1" x14ac:dyDescent="0.25">
      <c r="A24" s="473" t="s">
        <v>721</v>
      </c>
      <c r="M24" s="925"/>
      <c r="X24" s="88"/>
      <c r="Y24" s="88"/>
      <c r="Z24" s="88" t="s">
        <v>509</v>
      </c>
      <c r="AA24" s="72">
        <v>94</v>
      </c>
      <c r="AB24" s="72">
        <v>93</v>
      </c>
      <c r="AC24" s="72">
        <v>88</v>
      </c>
      <c r="AD24" s="27">
        <v>86</v>
      </c>
      <c r="AE24" s="27">
        <v>77</v>
      </c>
      <c r="AF24" s="27">
        <v>98</v>
      </c>
      <c r="AG24" s="27">
        <v>100</v>
      </c>
      <c r="AH24" s="69">
        <v>116</v>
      </c>
      <c r="AI24" s="69">
        <v>81</v>
      </c>
      <c r="AL24" s="19" t="s">
        <v>3</v>
      </c>
      <c r="AR24" s="69"/>
      <c r="AS24" s="88"/>
      <c r="AT24" s="1001"/>
      <c r="AU24" s="1002"/>
      <c r="AV24" s="277"/>
      <c r="AW24" s="277"/>
      <c r="AX24" s="277"/>
      <c r="AY24" s="275"/>
    </row>
    <row r="25" spans="1:52" ht="11.85" customHeight="1" x14ac:dyDescent="0.25">
      <c r="A25" s="473"/>
      <c r="X25" s="88"/>
      <c r="Y25" s="88"/>
      <c r="Z25" s="88" t="s">
        <v>510</v>
      </c>
      <c r="AA25" s="72">
        <v>89</v>
      </c>
      <c r="AB25" s="72">
        <v>80</v>
      </c>
      <c r="AC25" s="72">
        <v>85</v>
      </c>
      <c r="AD25" s="27">
        <v>103</v>
      </c>
      <c r="AE25" s="27">
        <v>84</v>
      </c>
      <c r="AF25" s="27">
        <v>97</v>
      </c>
      <c r="AG25" s="27">
        <v>94</v>
      </c>
      <c r="AH25" s="69">
        <v>99</v>
      </c>
      <c r="AI25" s="69">
        <v>60</v>
      </c>
      <c r="AL25" s="19">
        <f>SUM(AA24:AA28)</f>
        <v>191</v>
      </c>
      <c r="AR25" s="69"/>
      <c r="AV25" s="67"/>
    </row>
    <row r="26" spans="1:52" ht="11.85" customHeight="1" x14ac:dyDescent="0.25">
      <c r="X26" s="88"/>
      <c r="Y26" s="88"/>
      <c r="Z26" s="88" t="s">
        <v>470</v>
      </c>
      <c r="AA26" s="72">
        <v>1</v>
      </c>
      <c r="AB26" s="72">
        <v>0</v>
      </c>
      <c r="AC26" s="72">
        <v>6</v>
      </c>
      <c r="AD26" s="27">
        <v>1</v>
      </c>
      <c r="AE26" s="27">
        <v>1</v>
      </c>
      <c r="AF26" s="27">
        <v>3</v>
      </c>
      <c r="AG26" s="27">
        <v>2</v>
      </c>
      <c r="AH26" s="69">
        <v>1</v>
      </c>
      <c r="AI26" s="69">
        <v>4</v>
      </c>
      <c r="AK26" s="67">
        <f>SUM(AA26:AI26)</f>
        <v>19</v>
      </c>
      <c r="AR26" s="281"/>
      <c r="AV26" s="67"/>
    </row>
    <row r="27" spans="1:52" ht="11.85" customHeight="1" x14ac:dyDescent="0.25">
      <c r="X27" s="88"/>
      <c r="Y27" s="88"/>
      <c r="Z27" s="88" t="s">
        <v>512</v>
      </c>
      <c r="AA27" s="72">
        <v>5</v>
      </c>
      <c r="AB27" s="72">
        <v>1</v>
      </c>
      <c r="AC27" s="72">
        <v>5</v>
      </c>
      <c r="AD27" s="27">
        <v>6</v>
      </c>
      <c r="AE27" s="27">
        <v>8</v>
      </c>
      <c r="AF27" s="27">
        <v>2</v>
      </c>
      <c r="AG27" s="27">
        <v>10</v>
      </c>
      <c r="AH27" s="69">
        <v>7</v>
      </c>
      <c r="AI27" s="69">
        <v>5</v>
      </c>
      <c r="AJ27" s="281"/>
      <c r="AK27" s="67">
        <f t="shared" ref="AK27:AK28" si="0">SUM(AA27:AI27)</f>
        <v>49</v>
      </c>
      <c r="AL27" s="281"/>
      <c r="AM27" s="281"/>
      <c r="AN27" s="281"/>
      <c r="AO27" s="281"/>
      <c r="AP27" s="281"/>
      <c r="AQ27" s="281"/>
      <c r="AV27" s="3"/>
      <c r="AW27" s="3"/>
      <c r="AX27" s="3"/>
      <c r="AY27" s="3"/>
    </row>
    <row r="28" spans="1:52" ht="11.85" customHeight="1" x14ac:dyDescent="0.25">
      <c r="X28" s="88"/>
      <c r="Y28" s="88"/>
      <c r="Z28" s="88" t="s">
        <v>513</v>
      </c>
      <c r="AA28" s="72">
        <v>2</v>
      </c>
      <c r="AB28" s="72">
        <v>2</v>
      </c>
      <c r="AC28" s="72">
        <v>3</v>
      </c>
      <c r="AD28" s="27">
        <v>3</v>
      </c>
      <c r="AE28" s="27">
        <v>6</v>
      </c>
      <c r="AF28" s="27">
        <v>4</v>
      </c>
      <c r="AG28" s="27">
        <v>3</v>
      </c>
      <c r="AH28" s="69">
        <v>5</v>
      </c>
      <c r="AI28" s="69">
        <v>5</v>
      </c>
      <c r="AJ28" s="281"/>
      <c r="AK28" s="67">
        <f t="shared" si="0"/>
        <v>33</v>
      </c>
      <c r="AL28" s="281"/>
      <c r="AM28" s="281"/>
      <c r="AN28" s="281"/>
      <c r="AO28" s="281"/>
      <c r="AP28" s="281"/>
      <c r="AQ28" s="281"/>
      <c r="AR28" s="1005"/>
      <c r="AS28" s="989"/>
      <c r="AT28" s="989"/>
      <c r="AU28" s="1005"/>
      <c r="AV28" s="275"/>
      <c r="AW28" s="275"/>
      <c r="AX28" s="275"/>
      <c r="AY28" s="275"/>
    </row>
    <row r="29" spans="1:52" ht="11.85" customHeight="1" x14ac:dyDescent="0.25">
      <c r="X29" s="88"/>
      <c r="Y29" s="88"/>
      <c r="AF29" s="19"/>
      <c r="AQ29" s="69"/>
      <c r="AR29" s="69"/>
      <c r="AS29" s="990"/>
      <c r="AT29" s="69"/>
      <c r="AU29" s="275"/>
      <c r="AV29" s="275"/>
      <c r="AW29" s="275"/>
      <c r="AX29" s="275"/>
    </row>
    <row r="30" spans="1:52" ht="11.85" customHeight="1" x14ac:dyDescent="0.25">
      <c r="X30" s="88"/>
      <c r="Y30" s="88"/>
      <c r="Z30" s="88"/>
      <c r="AA30" s="27"/>
      <c r="AB30" s="72"/>
      <c r="AC30" s="27"/>
      <c r="AD30" s="27"/>
      <c r="AE30" s="27"/>
      <c r="AF30" s="27"/>
      <c r="AG30" s="27"/>
      <c r="AH30" s="281"/>
      <c r="AI30" s="281"/>
      <c r="AJ30" s="281"/>
      <c r="AK30" s="281"/>
      <c r="AL30" s="281"/>
      <c r="AM30" s="281"/>
      <c r="AN30" s="281"/>
      <c r="AO30" s="281"/>
      <c r="AP30" s="281"/>
      <c r="AQ30" s="281"/>
      <c r="AR30" s="275"/>
      <c r="AS30" s="275"/>
      <c r="AT30" s="275"/>
      <c r="AU30" s="275"/>
    </row>
    <row r="31" spans="1:52" ht="11.85" customHeight="1" x14ac:dyDescent="0.25">
      <c r="A31" s="2"/>
      <c r="X31" s="88"/>
      <c r="Y31" s="88"/>
      <c r="Z31" s="88"/>
      <c r="AA31" s="27"/>
      <c r="AB31" s="72"/>
      <c r="AC31" s="27"/>
      <c r="AD31" s="27"/>
      <c r="AE31" s="27"/>
      <c r="AF31" s="281"/>
      <c r="AG31" s="27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75"/>
      <c r="AS31" s="275"/>
      <c r="AT31" s="275"/>
      <c r="AU31" s="275"/>
    </row>
    <row r="32" spans="1:52" ht="11.85" customHeight="1" x14ac:dyDescent="0.25">
      <c r="X32" s="88"/>
      <c r="Y32" s="88"/>
      <c r="AF32" s="27"/>
      <c r="AR32" s="275"/>
      <c r="AS32" s="275"/>
      <c r="AT32" s="275"/>
      <c r="AU32" s="275"/>
    </row>
    <row r="33" spans="1:47" ht="11.85" customHeight="1" x14ac:dyDescent="0.25">
      <c r="W33" s="88"/>
      <c r="X33" s="88"/>
      <c r="Y33" s="88"/>
      <c r="Z33" s="88"/>
      <c r="AA33" s="281"/>
      <c r="AB33" s="281"/>
      <c r="AC33" s="281"/>
      <c r="AD33" s="281"/>
      <c r="AE33" s="281"/>
      <c r="AF33" s="281"/>
      <c r="AG33" s="281"/>
      <c r="AR33" s="3"/>
      <c r="AS33" s="3"/>
      <c r="AT33" s="3"/>
      <c r="AU33" s="3"/>
    </row>
    <row r="34" spans="1:47" ht="11.85" customHeight="1" x14ac:dyDescent="0.25">
      <c r="A34" s="231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650"/>
      <c r="M34" s="650"/>
      <c r="N34" s="650"/>
      <c r="O34" s="650"/>
      <c r="P34" s="650"/>
      <c r="Q34" s="650"/>
      <c r="R34" s="650"/>
      <c r="S34" s="650"/>
      <c r="V34" s="32" t="s">
        <v>518</v>
      </c>
      <c r="W34" s="67" t="s">
        <v>434</v>
      </c>
      <c r="AR34" s="3"/>
      <c r="AS34" s="3"/>
      <c r="AT34" s="3"/>
      <c r="AU34" s="3"/>
    </row>
    <row r="35" spans="1:47" ht="11.85" customHeight="1" x14ac:dyDescent="0.2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650"/>
      <c r="M35" s="650"/>
      <c r="N35" s="650"/>
      <c r="O35" s="650"/>
      <c r="P35" s="650"/>
      <c r="Q35" s="650"/>
      <c r="R35" s="650"/>
      <c r="S35" s="650"/>
      <c r="W35" s="19" t="s">
        <v>17</v>
      </c>
      <c r="X35" s="73"/>
      <c r="Y35" s="73"/>
      <c r="Z35" s="73"/>
      <c r="AA35" s="988">
        <v>2005</v>
      </c>
      <c r="AB35" s="74">
        <v>2006</v>
      </c>
      <c r="AC35" s="988">
        <v>2007</v>
      </c>
      <c r="AD35" s="988">
        <v>2008</v>
      </c>
      <c r="AE35" s="988">
        <v>2009</v>
      </c>
      <c r="AF35" s="988">
        <v>2010</v>
      </c>
      <c r="AG35" s="1006">
        <v>2011</v>
      </c>
      <c r="AH35" s="67">
        <v>2012</v>
      </c>
      <c r="AR35" s="275"/>
      <c r="AS35" s="275"/>
      <c r="AT35" s="275"/>
      <c r="AU35" s="275"/>
    </row>
    <row r="36" spans="1:47" ht="11.85" customHeight="1" x14ac:dyDescent="0.25">
      <c r="A36" s="231"/>
      <c r="B36" s="880"/>
      <c r="C36" s="227"/>
      <c r="D36" s="227"/>
      <c r="E36" s="227"/>
      <c r="F36" s="227"/>
      <c r="G36" s="227"/>
      <c r="H36" s="880"/>
      <c r="I36" s="880"/>
      <c r="J36" s="1007"/>
      <c r="X36" s="69"/>
      <c r="Y36" s="69"/>
      <c r="Z36" s="88" t="s">
        <v>509</v>
      </c>
      <c r="AA36" s="27">
        <v>653</v>
      </c>
      <c r="AB36" s="72">
        <v>666</v>
      </c>
      <c r="AC36" s="27">
        <v>705</v>
      </c>
      <c r="AD36" s="27">
        <v>644</v>
      </c>
      <c r="AE36" s="27">
        <v>610</v>
      </c>
      <c r="AF36" s="27">
        <v>708</v>
      </c>
      <c r="AG36" s="69">
        <v>708</v>
      </c>
      <c r="AR36" s="275"/>
      <c r="AS36" s="275"/>
      <c r="AT36" s="275"/>
      <c r="AU36" s="275"/>
    </row>
    <row r="37" spans="1:47" ht="11.85" customHeight="1" x14ac:dyDescent="0.25">
      <c r="A37" s="103"/>
      <c r="B37" s="880"/>
      <c r="C37" s="227"/>
      <c r="D37" s="227"/>
      <c r="E37" s="227"/>
      <c r="F37" s="227"/>
      <c r="G37" s="227"/>
      <c r="H37" s="227"/>
      <c r="I37" s="227"/>
      <c r="J37" s="227"/>
      <c r="T37" s="30"/>
      <c r="U37" s="30"/>
      <c r="X37" s="69"/>
      <c r="Y37" s="69"/>
      <c r="Z37" s="88" t="s">
        <v>517</v>
      </c>
      <c r="AA37" s="27">
        <v>421</v>
      </c>
      <c r="AB37" s="72">
        <v>459</v>
      </c>
      <c r="AC37" s="27">
        <v>590</v>
      </c>
      <c r="AD37" s="27">
        <v>611</v>
      </c>
      <c r="AE37" s="27">
        <v>549</v>
      </c>
      <c r="AF37" s="27">
        <v>615</v>
      </c>
      <c r="AG37" s="69">
        <v>627</v>
      </c>
      <c r="AK37" s="19" t="s">
        <v>3</v>
      </c>
      <c r="AR37" s="275"/>
      <c r="AS37" s="275"/>
      <c r="AT37" s="275"/>
      <c r="AU37" s="275"/>
    </row>
    <row r="38" spans="1:47" ht="11.85" customHeight="1" x14ac:dyDescent="0.25">
      <c r="A38" s="354"/>
      <c r="B38" s="270"/>
      <c r="C38" s="270"/>
      <c r="D38" s="270"/>
      <c r="E38" s="270"/>
      <c r="F38" s="270"/>
      <c r="G38" s="270"/>
      <c r="H38" s="270"/>
      <c r="I38" s="270"/>
      <c r="J38" s="1008"/>
      <c r="T38" s="1009"/>
      <c r="U38" s="1010"/>
      <c r="X38" s="69"/>
      <c r="Y38" s="69"/>
      <c r="Z38" s="88" t="s">
        <v>470</v>
      </c>
      <c r="AA38" s="27">
        <v>267</v>
      </c>
      <c r="AB38" s="72">
        <v>287</v>
      </c>
      <c r="AC38" s="27">
        <v>243</v>
      </c>
      <c r="AD38" s="27">
        <v>218</v>
      </c>
      <c r="AE38" s="27">
        <v>251</v>
      </c>
      <c r="AF38" s="27">
        <v>218</v>
      </c>
      <c r="AG38" s="69">
        <v>225</v>
      </c>
      <c r="AH38" s="69"/>
      <c r="AI38" s="69"/>
      <c r="AJ38" s="69"/>
      <c r="AK38" s="19">
        <f>SUM(AG36:AG41)</f>
        <v>1901</v>
      </c>
      <c r="AL38" s="69"/>
      <c r="AM38" s="275"/>
      <c r="AN38" s="275"/>
      <c r="AO38" s="275"/>
      <c r="AP38" s="275"/>
      <c r="AQ38" s="275"/>
      <c r="AR38" s="275"/>
      <c r="AS38" s="275"/>
      <c r="AT38" s="275"/>
      <c r="AU38" s="275"/>
    </row>
    <row r="39" spans="1:47" ht="11.85" customHeight="1" x14ac:dyDescent="0.25">
      <c r="A39" s="506"/>
      <c r="B39" s="1011"/>
      <c r="C39" s="1011"/>
      <c r="D39" s="1011"/>
      <c r="E39" s="1011"/>
      <c r="F39" s="1011"/>
      <c r="G39" s="1011"/>
      <c r="H39" s="1011"/>
      <c r="I39" s="1011"/>
      <c r="J39" s="1012"/>
      <c r="T39" s="30"/>
      <c r="U39" s="30"/>
      <c r="X39" s="69"/>
      <c r="Y39" s="69"/>
      <c r="Z39" s="88" t="s">
        <v>512</v>
      </c>
      <c r="AA39" s="27">
        <v>166</v>
      </c>
      <c r="AB39" s="72">
        <v>177</v>
      </c>
      <c r="AC39" s="27">
        <v>200</v>
      </c>
      <c r="AD39" s="27">
        <v>195</v>
      </c>
      <c r="AE39" s="27">
        <v>151</v>
      </c>
      <c r="AF39" s="27">
        <v>156</v>
      </c>
      <c r="AG39" s="69">
        <v>187</v>
      </c>
      <c r="AH39" s="69"/>
      <c r="AI39" s="69"/>
      <c r="AJ39" s="69"/>
      <c r="AK39" s="69"/>
      <c r="AL39" s="69"/>
      <c r="AM39" s="275"/>
      <c r="AN39" s="275"/>
      <c r="AO39" s="275"/>
      <c r="AP39" s="275"/>
      <c r="AQ39" s="275"/>
      <c r="AR39" s="275"/>
      <c r="AS39" s="275"/>
      <c r="AT39" s="275"/>
      <c r="AU39" s="275"/>
    </row>
    <row r="40" spans="1:47" ht="11.85" customHeight="1" x14ac:dyDescent="0.25">
      <c r="A40" s="506"/>
      <c r="B40" s="1011"/>
      <c r="C40" s="1011"/>
      <c r="D40" s="1011"/>
      <c r="E40" s="1011"/>
      <c r="F40" s="1011"/>
      <c r="G40" s="1011"/>
      <c r="H40" s="1011"/>
      <c r="I40" s="1011"/>
      <c r="J40" s="1012"/>
      <c r="V40" s="30"/>
      <c r="X40" s="69"/>
      <c r="Y40" s="69"/>
      <c r="Z40" s="88" t="s">
        <v>513</v>
      </c>
      <c r="AA40" s="993">
        <v>99</v>
      </c>
      <c r="AB40" s="72">
        <v>97</v>
      </c>
      <c r="AC40" s="993">
        <v>92</v>
      </c>
      <c r="AD40" s="993">
        <v>71</v>
      </c>
      <c r="AE40" s="993">
        <v>63</v>
      </c>
      <c r="AF40" s="993">
        <v>53</v>
      </c>
      <c r="AG40" s="994">
        <v>52</v>
      </c>
      <c r="AH40" s="994"/>
      <c r="AI40" s="69"/>
      <c r="AJ40" s="69"/>
      <c r="AK40" s="994"/>
      <c r="AL40" s="994"/>
      <c r="AM40" s="275"/>
      <c r="AN40" s="275"/>
      <c r="AO40" s="275"/>
      <c r="AP40" s="275"/>
      <c r="AQ40" s="275"/>
      <c r="AR40" s="275"/>
      <c r="AS40" s="275"/>
      <c r="AT40" s="275"/>
      <c r="AU40" s="275"/>
    </row>
    <row r="41" spans="1:47" ht="11.85" customHeight="1" x14ac:dyDescent="0.25">
      <c r="A41" s="506"/>
      <c r="B41" s="1011"/>
      <c r="C41" s="1011"/>
      <c r="D41" s="1011"/>
      <c r="E41" s="1011"/>
      <c r="F41" s="1011"/>
      <c r="G41" s="1011"/>
      <c r="H41" s="1011"/>
      <c r="I41" s="1011"/>
      <c r="J41" s="1012"/>
      <c r="V41" s="30"/>
      <c r="Y41" s="26" t="s">
        <v>39</v>
      </c>
      <c r="AA41" s="67">
        <v>177</v>
      </c>
      <c r="AB41" s="67">
        <v>110</v>
      </c>
      <c r="AC41" s="67">
        <v>104</v>
      </c>
      <c r="AD41" s="67">
        <v>94</v>
      </c>
      <c r="AE41" s="67">
        <v>121</v>
      </c>
      <c r="AF41" s="67">
        <v>90</v>
      </c>
      <c r="AG41" s="27">
        <v>102</v>
      </c>
      <c r="AH41" s="994"/>
      <c r="AI41" s="994"/>
      <c r="AJ41" s="994"/>
      <c r="AK41" s="994"/>
      <c r="AL41" s="994"/>
      <c r="AM41" s="275"/>
      <c r="AN41" s="275"/>
      <c r="AO41" s="275"/>
      <c r="AP41" s="275"/>
      <c r="AQ41" s="275"/>
      <c r="AR41" s="275"/>
      <c r="AS41" s="275"/>
      <c r="AT41" s="275"/>
      <c r="AU41" s="275"/>
    </row>
    <row r="42" spans="1:47" ht="12.75" customHeight="1" x14ac:dyDescent="0.25">
      <c r="B42" s="67"/>
      <c r="C42" s="67"/>
      <c r="D42" s="67"/>
      <c r="E42" s="67"/>
      <c r="F42" s="67"/>
      <c r="G42" s="67"/>
      <c r="H42" s="67"/>
      <c r="I42" s="275"/>
      <c r="J42" s="275"/>
      <c r="K42" s="3"/>
      <c r="L42" s="275"/>
      <c r="M42" s="275"/>
      <c r="N42" s="275"/>
      <c r="O42" s="275"/>
      <c r="AM42" s="275"/>
      <c r="AN42" s="275"/>
      <c r="AO42" s="275"/>
      <c r="AP42" s="275"/>
      <c r="AQ42" s="275"/>
      <c r="AR42" s="275"/>
      <c r="AS42" s="275"/>
      <c r="AT42" s="275"/>
      <c r="AU42" s="275"/>
    </row>
    <row r="43" spans="1:47" s="50" customFormat="1" ht="12.75" customHeight="1" x14ac:dyDescent="0.25">
      <c r="A43" s="1088" t="s">
        <v>724</v>
      </c>
      <c r="B43" s="110"/>
      <c r="C43" s="110"/>
      <c r="D43" s="110"/>
      <c r="E43" s="110"/>
      <c r="F43" s="110"/>
      <c r="G43" s="110"/>
      <c r="H43" s="110"/>
      <c r="I43" s="128"/>
      <c r="J43" s="128"/>
      <c r="K43" s="125"/>
      <c r="L43" s="128"/>
      <c r="M43" s="128"/>
      <c r="N43" s="128"/>
      <c r="O43" s="128"/>
      <c r="P43" s="110"/>
      <c r="Q43" s="110"/>
      <c r="R43" s="110"/>
      <c r="S43" s="110"/>
      <c r="W43" s="417"/>
      <c r="X43" s="417"/>
      <c r="Y43" s="417"/>
      <c r="Z43" s="417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28"/>
      <c r="AN43" s="128"/>
      <c r="AO43" s="128"/>
      <c r="AP43" s="128"/>
      <c r="AQ43" s="128"/>
      <c r="AR43" s="128"/>
      <c r="AS43" s="128"/>
      <c r="AT43" s="128"/>
      <c r="AU43" s="128"/>
    </row>
    <row r="44" spans="1:47" s="55" customFormat="1" ht="8.4499999999999993" customHeight="1" thickBot="1" x14ac:dyDescent="0.3">
      <c r="A44" s="1013"/>
      <c r="L44" s="59"/>
      <c r="M44" s="59"/>
      <c r="N44" s="59"/>
      <c r="O44" s="59"/>
      <c r="P44" s="59"/>
      <c r="Q44" s="59"/>
      <c r="R44" s="59"/>
      <c r="S44" s="59"/>
      <c r="W44" s="1014"/>
      <c r="X44" s="1014"/>
      <c r="Y44" s="1014"/>
      <c r="Z44" s="1014"/>
      <c r="AA44" s="59"/>
      <c r="AB44" s="59"/>
      <c r="AC44" s="59"/>
      <c r="AD44" s="59"/>
      <c r="AE44" s="59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5"/>
      <c r="AT44" s="275"/>
      <c r="AU44" s="275"/>
    </row>
    <row r="45" spans="1:47" ht="15" customHeight="1" x14ac:dyDescent="0.25">
      <c r="I45" s="281">
        <v>2013</v>
      </c>
      <c r="W45" s="73"/>
      <c r="X45" s="73"/>
      <c r="Y45" s="73"/>
      <c r="Z45" s="73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5"/>
      <c r="AT45" s="275"/>
      <c r="AU45" s="275"/>
    </row>
    <row r="46" spans="1:47" ht="15" customHeight="1" x14ac:dyDescent="0.25">
      <c r="W46" s="73"/>
      <c r="X46" s="73"/>
      <c r="Y46" s="73"/>
      <c r="Z46" s="73"/>
      <c r="AA46" s="1015"/>
      <c r="AB46" s="1015"/>
      <c r="AC46" s="73"/>
      <c r="AD46" s="73"/>
      <c r="AE46" s="73"/>
      <c r="AF46" s="73"/>
      <c r="AG46" s="73"/>
      <c r="AH46" s="1015"/>
      <c r="AI46" s="1015"/>
      <c r="AJ46" s="1015"/>
      <c r="AK46" s="1015"/>
      <c r="AL46" s="1015"/>
      <c r="AM46" s="1015"/>
      <c r="AN46" s="1015"/>
      <c r="AO46" s="1015"/>
      <c r="AP46" s="1015"/>
      <c r="AQ46" s="1015"/>
      <c r="AR46" s="1015"/>
      <c r="AS46" s="1015"/>
      <c r="AT46" s="1015"/>
      <c r="AU46" s="1015"/>
    </row>
    <row r="47" spans="1:47" x14ac:dyDescent="0.25">
      <c r="W47" s="88"/>
      <c r="X47" s="88"/>
      <c r="Y47" s="88"/>
      <c r="Z47" s="88"/>
      <c r="AA47" s="70"/>
      <c r="AB47" s="70"/>
      <c r="AC47" s="233"/>
      <c r="AD47" s="233"/>
      <c r="AE47" s="233"/>
      <c r="AF47" s="233"/>
      <c r="AG47" s="233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</row>
    <row r="48" spans="1:47" x14ac:dyDescent="0.25">
      <c r="W48" s="88"/>
      <c r="X48" s="88"/>
      <c r="Y48" s="88"/>
      <c r="Z48" s="88"/>
      <c r="AC48" s="233"/>
      <c r="AD48" s="233"/>
      <c r="AE48" s="233"/>
      <c r="AF48" s="233"/>
      <c r="AG48" s="233"/>
    </row>
    <row r="49" spans="22:47" x14ac:dyDescent="0.25">
      <c r="W49" s="88"/>
      <c r="X49" s="88"/>
      <c r="Y49" s="88"/>
      <c r="Z49" s="88"/>
      <c r="AC49" s="233"/>
      <c r="AD49" s="233"/>
      <c r="AE49" s="233"/>
      <c r="AF49" s="233"/>
      <c r="AG49" s="233"/>
    </row>
    <row r="50" spans="22:47" x14ac:dyDescent="0.25">
      <c r="V50" s="38"/>
      <c r="W50" s="88"/>
      <c r="X50" s="88"/>
      <c r="Y50" s="88"/>
      <c r="Z50" s="88"/>
      <c r="AC50" s="233"/>
      <c r="AD50" s="233"/>
      <c r="AE50" s="233"/>
      <c r="AF50" s="233"/>
      <c r="AG50" s="233"/>
    </row>
    <row r="51" spans="22:47" x14ac:dyDescent="0.25">
      <c r="V51" s="67"/>
      <c r="W51" s="88"/>
      <c r="X51" s="88"/>
      <c r="Y51" s="88"/>
      <c r="Z51" s="88"/>
      <c r="AA51" s="76"/>
      <c r="AB51" s="76"/>
      <c r="AC51" s="233"/>
      <c r="AD51" s="233"/>
      <c r="AE51" s="233"/>
      <c r="AF51" s="233"/>
      <c r="AG51" s="233"/>
    </row>
    <row r="52" spans="22:47" x14ac:dyDescent="0.25">
      <c r="V52" s="1015"/>
      <c r="W52" s="67"/>
      <c r="X52" s="67"/>
      <c r="Y52" s="67"/>
      <c r="Z52" s="67"/>
      <c r="AD52" s="1016"/>
    </row>
    <row r="53" spans="22:47" x14ac:dyDescent="0.25">
      <c r="V53" s="1015"/>
      <c r="W53" s="67"/>
      <c r="X53" s="67"/>
      <c r="Y53" s="67"/>
      <c r="Z53" s="67"/>
      <c r="AD53" s="1016"/>
      <c r="AM53" s="1017"/>
      <c r="AN53" s="1017"/>
      <c r="AO53" s="1017"/>
      <c r="AP53" s="1017"/>
      <c r="AQ53" s="1017"/>
      <c r="AR53" s="1017"/>
      <c r="AS53" s="1017"/>
      <c r="AT53" s="1017"/>
      <c r="AU53" s="1017"/>
    </row>
    <row r="54" spans="22:47" x14ac:dyDescent="0.25">
      <c r="V54" s="1015"/>
      <c r="W54" s="67"/>
      <c r="X54" s="67"/>
      <c r="Y54" s="67"/>
      <c r="Z54" s="67"/>
      <c r="AD54" s="1016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22:47" x14ac:dyDescent="0.25">
      <c r="V55" s="1015"/>
      <c r="W55" s="67"/>
      <c r="X55" s="67"/>
      <c r="Y55" s="67"/>
      <c r="Z55" s="67"/>
      <c r="AD55" s="1016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22:47" x14ac:dyDescent="0.25">
      <c r="V56" s="1015"/>
      <c r="W56" s="67"/>
      <c r="X56" s="67"/>
      <c r="Y56" s="67"/>
      <c r="Z56" s="67"/>
      <c r="AD56" s="1016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22:47" x14ac:dyDescent="0.25">
      <c r="V57" s="1015"/>
      <c r="W57" s="67"/>
      <c r="X57" s="67"/>
      <c r="Y57" s="67"/>
      <c r="Z57" s="67"/>
      <c r="AD57" s="1016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22:47" x14ac:dyDescent="0.25">
      <c r="V58" s="1015"/>
      <c r="W58" s="67"/>
      <c r="X58" s="67"/>
      <c r="Y58" s="67"/>
      <c r="Z58" s="67"/>
      <c r="AD58" s="1016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22:47" x14ac:dyDescent="0.25">
      <c r="V59" s="1015"/>
      <c r="W59" s="67"/>
      <c r="X59" s="67"/>
      <c r="Y59" s="67"/>
      <c r="Z59" s="67"/>
      <c r="AD59" s="1016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22:47" x14ac:dyDescent="0.25">
      <c r="V60" s="1015"/>
      <c r="W60" s="67"/>
      <c r="X60" s="67"/>
      <c r="Y60" s="67"/>
      <c r="Z60" s="67"/>
      <c r="AD60" s="1016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22:47" x14ac:dyDescent="0.25">
      <c r="V61" s="1015"/>
      <c r="W61" s="67"/>
      <c r="X61" s="67"/>
      <c r="Y61" s="67"/>
      <c r="Z61" s="67"/>
      <c r="AD61" s="1016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22:47" x14ac:dyDescent="0.25">
      <c r="V62" s="1015"/>
      <c r="W62" s="67"/>
      <c r="X62" s="67"/>
      <c r="Y62" s="67"/>
      <c r="Z62" s="67"/>
      <c r="AD62" s="1016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22:47" x14ac:dyDescent="0.25">
      <c r="V63" s="1015"/>
      <c r="W63" s="67"/>
      <c r="X63" s="67"/>
      <c r="Y63" s="67"/>
      <c r="Z63" s="67"/>
      <c r="AD63" s="1016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22:47" x14ac:dyDescent="0.25">
      <c r="V64" s="1015"/>
      <c r="W64" s="67"/>
      <c r="X64" s="67"/>
      <c r="Y64" s="67"/>
      <c r="Z64" s="67"/>
      <c r="AD64" s="1016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V65" s="1015"/>
      <c r="W65" s="67"/>
      <c r="X65" s="67"/>
      <c r="Y65" s="67"/>
      <c r="Z65" s="67"/>
      <c r="AD65" s="1016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V66" s="1015"/>
      <c r="W66" s="67"/>
      <c r="X66" s="67"/>
      <c r="Y66" s="67"/>
      <c r="Z66" s="67"/>
      <c r="AD66" s="1016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3"/>
      <c r="B67" s="275"/>
      <c r="C67" s="275"/>
      <c r="D67" s="275"/>
      <c r="E67" s="67"/>
      <c r="F67" s="67"/>
      <c r="G67" s="67"/>
      <c r="V67" s="1015"/>
      <c r="W67" s="67"/>
      <c r="X67" s="67"/>
      <c r="Y67" s="67"/>
      <c r="Z67" s="67"/>
      <c r="AD67" s="1016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3"/>
      <c r="B68" s="275"/>
      <c r="C68" s="275"/>
      <c r="D68" s="275"/>
      <c r="E68" s="67"/>
      <c r="F68" s="67"/>
      <c r="G68" s="67"/>
      <c r="V68" s="1015"/>
      <c r="W68" s="67"/>
      <c r="X68" s="67"/>
      <c r="Y68" s="67"/>
      <c r="Z68" s="67"/>
      <c r="AD68" s="1016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3"/>
      <c r="B69" s="67"/>
      <c r="C69" s="67"/>
      <c r="D69" s="67"/>
      <c r="E69" s="67"/>
      <c r="F69" s="67"/>
      <c r="G69" s="67"/>
      <c r="V69" s="1015"/>
      <c r="W69" s="67"/>
      <c r="X69" s="67"/>
      <c r="Y69" s="67"/>
      <c r="Z69" s="67"/>
      <c r="AD69" s="1016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28"/>
      <c r="B70" s="67"/>
      <c r="C70" s="67"/>
      <c r="D70" s="67"/>
      <c r="E70" s="67"/>
      <c r="F70" s="67"/>
      <c r="G70" s="67"/>
      <c r="V70" s="1015"/>
      <c r="W70" s="67"/>
      <c r="X70" s="67"/>
      <c r="Y70" s="67"/>
      <c r="Z70" s="67"/>
      <c r="AD70" s="1016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B71" s="67"/>
      <c r="C71" s="67"/>
      <c r="D71" s="67"/>
      <c r="E71" s="67"/>
      <c r="F71" s="67"/>
      <c r="G71" s="67"/>
      <c r="V71" s="1015"/>
      <c r="W71" s="67"/>
      <c r="X71" s="67"/>
      <c r="Y71" s="67"/>
      <c r="Z71" s="67"/>
      <c r="AD71" s="1016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B72" s="67"/>
      <c r="C72" s="67"/>
      <c r="D72" s="67"/>
      <c r="E72" s="67"/>
      <c r="F72" s="67"/>
      <c r="G72" s="67"/>
      <c r="V72" s="1015"/>
      <c r="W72" s="67"/>
      <c r="X72" s="67"/>
      <c r="Y72" s="67"/>
      <c r="Z72" s="67"/>
      <c r="AD72" s="1016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B73" s="67"/>
      <c r="C73" s="67"/>
      <c r="D73" s="67"/>
      <c r="E73" s="67"/>
      <c r="F73" s="67"/>
      <c r="G73" s="67"/>
      <c r="V73" s="1015"/>
      <c r="W73" s="67"/>
      <c r="X73" s="67"/>
      <c r="Y73" s="67"/>
      <c r="Z73" s="67"/>
      <c r="AD73" s="1016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B74" s="67"/>
      <c r="C74" s="67"/>
      <c r="D74" s="67"/>
      <c r="E74" s="275"/>
      <c r="F74" s="67"/>
      <c r="G74" s="67"/>
      <c r="V74" s="1015"/>
      <c r="W74" s="67"/>
      <c r="X74" s="67"/>
      <c r="Y74" s="67"/>
      <c r="Z74" s="67"/>
      <c r="AD74" s="1016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B75" s="67"/>
      <c r="C75" s="67"/>
      <c r="D75" s="67"/>
      <c r="E75" s="275"/>
      <c r="F75" s="67"/>
      <c r="G75" s="67"/>
      <c r="V75" s="1015"/>
      <c r="W75" s="67"/>
      <c r="X75" s="67"/>
      <c r="Y75" s="67"/>
      <c r="Z75" s="67"/>
      <c r="AD75" s="1016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3"/>
      <c r="B76" s="275"/>
      <c r="C76" s="275"/>
      <c r="D76" s="275"/>
      <c r="E76" s="275"/>
      <c r="F76" s="275"/>
      <c r="G76" s="275"/>
      <c r="V76" s="1015"/>
      <c r="W76" s="67"/>
      <c r="X76" s="67"/>
      <c r="Y76" s="67"/>
      <c r="Z76" s="67"/>
      <c r="AD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3"/>
      <c r="B77" s="67"/>
      <c r="C77" s="67"/>
      <c r="D77" s="67"/>
      <c r="E77" s="67"/>
      <c r="F77" s="67"/>
      <c r="G77" s="67"/>
      <c r="V77" s="1015"/>
      <c r="W77" s="27"/>
      <c r="X77" s="27"/>
      <c r="Y77" s="27"/>
      <c r="Z77" s="27"/>
      <c r="AA77" s="27"/>
      <c r="AB77" s="27"/>
      <c r="AC77" s="27"/>
      <c r="AD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3"/>
      <c r="B78" s="67"/>
      <c r="C78" s="67"/>
      <c r="D78" s="67"/>
      <c r="E78" s="67"/>
      <c r="F78" s="67"/>
      <c r="G78" s="67"/>
      <c r="V78" s="1015"/>
      <c r="W78" s="27"/>
      <c r="X78" s="27"/>
      <c r="Y78" s="27"/>
      <c r="Z78" s="27"/>
      <c r="AA78" s="27"/>
      <c r="AB78" s="27"/>
      <c r="AC78" s="27"/>
      <c r="AD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29"/>
      <c r="B79" s="67"/>
      <c r="C79" s="67"/>
      <c r="D79" s="67"/>
      <c r="E79" s="67"/>
      <c r="F79" s="67"/>
      <c r="G79" s="67"/>
      <c r="V79" s="1015"/>
      <c r="W79" s="27"/>
      <c r="X79" s="27"/>
      <c r="Y79" s="27"/>
      <c r="Z79" s="27"/>
      <c r="AA79" s="27"/>
      <c r="AB79" s="27"/>
      <c r="AC79" s="27"/>
      <c r="AD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29"/>
      <c r="B80" s="67"/>
      <c r="C80" s="67"/>
      <c r="D80" s="67"/>
      <c r="E80" s="67"/>
      <c r="F80" s="67"/>
      <c r="G80" s="67"/>
      <c r="V80" s="1015"/>
      <c r="W80" s="27"/>
      <c r="X80" s="27"/>
      <c r="Y80" s="27"/>
      <c r="Z80" s="27"/>
      <c r="AA80" s="27"/>
      <c r="AB80" s="27"/>
      <c r="AC80" s="27"/>
      <c r="AD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29"/>
      <c r="B81" s="67"/>
      <c r="C81" s="67"/>
      <c r="D81" s="67"/>
      <c r="E81" s="67"/>
      <c r="F81" s="67"/>
      <c r="G81" s="67"/>
      <c r="V81" s="1015"/>
      <c r="W81" s="27"/>
      <c r="X81" s="27"/>
      <c r="Y81" s="27"/>
      <c r="Z81" s="27"/>
      <c r="AA81" s="27"/>
      <c r="AB81" s="27"/>
      <c r="AC81" s="27"/>
      <c r="AD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V82" s="1015"/>
      <c r="W82" s="67"/>
      <c r="X82" s="67"/>
      <c r="Y82" s="67"/>
      <c r="Z82" s="67"/>
      <c r="AD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V83" s="1015"/>
      <c r="W83" s="67"/>
      <c r="X83" s="67"/>
      <c r="Y83" s="67"/>
      <c r="Z83" s="67"/>
      <c r="AD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V84" s="1015"/>
      <c r="W84" s="67"/>
      <c r="X84" s="67"/>
      <c r="Y84" s="67"/>
      <c r="Z84" s="67"/>
      <c r="AD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V85" s="1015"/>
      <c r="W85" s="67"/>
      <c r="X85" s="67"/>
      <c r="Y85" s="67"/>
      <c r="Z85" s="67"/>
      <c r="AD85" s="19"/>
    </row>
    <row r="86" spans="1:47" x14ac:dyDescent="0.25">
      <c r="V86" s="1015"/>
      <c r="W86" s="67"/>
      <c r="X86" s="67"/>
      <c r="Y86" s="67"/>
      <c r="Z86" s="67"/>
      <c r="AD86" s="19"/>
    </row>
    <row r="87" spans="1:47" x14ac:dyDescent="0.25">
      <c r="V87" s="1015"/>
      <c r="W87" s="67"/>
      <c r="X87" s="67"/>
      <c r="Y87" s="67"/>
      <c r="Z87" s="67"/>
      <c r="AD87" s="19"/>
    </row>
    <row r="88" spans="1:47" x14ac:dyDescent="0.25">
      <c r="V88" s="1015"/>
      <c r="W88" s="67"/>
      <c r="X88" s="67"/>
      <c r="Y88" s="67"/>
      <c r="Z88" s="67"/>
      <c r="AD88" s="19"/>
    </row>
    <row r="89" spans="1:47" x14ac:dyDescent="0.25">
      <c r="V89" s="1015"/>
      <c r="W89" s="67"/>
      <c r="X89" s="67"/>
      <c r="Y89" s="67"/>
      <c r="Z89" s="67"/>
      <c r="AD89" s="19"/>
    </row>
    <row r="90" spans="1:47" x14ac:dyDescent="0.25">
      <c r="V90" s="1015"/>
      <c r="W90" s="67"/>
      <c r="X90" s="67"/>
      <c r="Y90" s="67"/>
      <c r="Z90" s="67"/>
      <c r="AD90" s="19"/>
    </row>
    <row r="91" spans="1:47" x14ac:dyDescent="0.25">
      <c r="V91" s="1015"/>
      <c r="W91" s="67"/>
      <c r="X91" s="67"/>
      <c r="Y91" s="67"/>
      <c r="Z91" s="67"/>
      <c r="AD91" s="19"/>
    </row>
    <row r="92" spans="1:47" x14ac:dyDescent="0.25">
      <c r="V92" s="1015"/>
      <c r="W92" s="67"/>
      <c r="X92" s="67"/>
      <c r="Y92" s="67"/>
      <c r="Z92" s="67"/>
      <c r="AD92" s="19"/>
    </row>
    <row r="93" spans="1:47" x14ac:dyDescent="0.25">
      <c r="V93" s="1015"/>
      <c r="W93" s="67"/>
      <c r="X93" s="67"/>
      <c r="Y93" s="67"/>
      <c r="Z93" s="67"/>
      <c r="AD93" s="19"/>
    </row>
    <row r="94" spans="1:47" x14ac:dyDescent="0.25">
      <c r="V94" s="1015"/>
      <c r="W94" s="67"/>
      <c r="X94" s="67"/>
      <c r="Y94" s="67"/>
      <c r="Z94" s="67"/>
      <c r="AD94" s="19"/>
    </row>
    <row r="95" spans="1:47" x14ac:dyDescent="0.25">
      <c r="W95" s="67"/>
      <c r="X95" s="67"/>
      <c r="Y95" s="67"/>
      <c r="Z95" s="67"/>
      <c r="AA95" s="1015"/>
      <c r="AB95" s="69"/>
    </row>
  </sheetData>
  <pageMargins left="0.51181102362204722" right="0.19685039370078741" top="0.78740157480314965" bottom="0.59055118110236227" header="0.31496062992125984" footer="0.31496062992125984"/>
  <pageSetup paperSize="9" orientation="landscape" r:id="rId1"/>
  <headerFooter alignWithMargins="0">
    <oddHeader xml:space="preserve">&amp;R&amp;10
&amp;"-,Itálico"&amp;KFF0000Acidentes de trânsito  fatais em São Paulo - 2014&amp;"-,Regular"&amp;K01+000  </oddHeader>
    <oddFooter>&amp;C&amp;KFF000019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7.42578125" style="281" customWidth="1"/>
    <col min="2" max="2" width="10" style="281" customWidth="1"/>
    <col min="3" max="3" width="9.140625" style="281" customWidth="1"/>
    <col min="4" max="4" width="9.5703125" style="281" customWidth="1"/>
    <col min="5" max="5" width="9.85546875" style="281" customWidth="1"/>
    <col min="6" max="6" width="7.140625" style="281" customWidth="1"/>
    <col min="7" max="7" width="9.28515625" style="281" customWidth="1"/>
    <col min="8" max="8" width="4" style="281" customWidth="1"/>
    <col min="9" max="9" width="7.140625" style="281" customWidth="1"/>
    <col min="10" max="17" width="7.140625" style="67" customWidth="1"/>
    <col min="18" max="18" width="7.140625" style="281" customWidth="1"/>
    <col min="19" max="19" width="7.42578125" style="281" customWidth="1"/>
    <col min="20" max="20" width="9.7109375" style="281" customWidth="1"/>
    <col min="21" max="21" width="9.42578125" style="26" customWidth="1"/>
    <col min="22" max="22" width="6.5703125" style="26" customWidth="1"/>
    <col min="23" max="23" width="5.7109375" style="26" customWidth="1"/>
    <col min="24" max="24" width="6.5703125" style="26" customWidth="1"/>
    <col min="25" max="25" width="7.140625" style="67" customWidth="1"/>
    <col min="26" max="26" width="7.140625" style="67" bestFit="1" customWidth="1"/>
    <col min="27" max="45" width="6.5703125" style="67" customWidth="1"/>
    <col min="46" max="16384" width="9" style="281"/>
  </cols>
  <sheetData>
    <row r="1" spans="1:52" ht="5.2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7"/>
      <c r="K1" s="57"/>
      <c r="L1" s="57"/>
      <c r="M1" s="57"/>
      <c r="N1" s="57"/>
      <c r="O1" s="57"/>
      <c r="P1" s="57"/>
      <c r="Q1" s="57"/>
      <c r="R1" s="54"/>
      <c r="S1" s="3"/>
      <c r="T1" s="3"/>
    </row>
    <row r="2" spans="1:52" ht="16.350000000000001" customHeight="1" x14ac:dyDescent="0.25">
      <c r="A2" s="503" t="s">
        <v>553</v>
      </c>
      <c r="T2" s="1034"/>
      <c r="U2" s="656"/>
      <c r="V2" s="371"/>
      <c r="W2" s="371"/>
      <c r="X2" s="371"/>
      <c r="Y2" s="656"/>
      <c r="Z2" s="656"/>
      <c r="AA2" s="656"/>
      <c r="AB2" s="656"/>
      <c r="AC2" s="656"/>
      <c r="AD2" s="656"/>
      <c r="AE2" s="656"/>
      <c r="AF2" s="656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</row>
    <row r="3" spans="1:52" ht="10.5" customHeight="1" x14ac:dyDescent="0.25">
      <c r="M3" s="1003"/>
      <c r="T3" s="53"/>
      <c r="U3" s="1034"/>
      <c r="V3" s="1035"/>
      <c r="W3" s="1035"/>
      <c r="X3" s="1035"/>
      <c r="Y3" s="991"/>
      <c r="Z3" s="202"/>
      <c r="AA3" s="991"/>
      <c r="AB3" s="991"/>
      <c r="AC3" s="991"/>
      <c r="AD3" s="991"/>
      <c r="AE3" s="1036"/>
      <c r="AF3" s="1036"/>
      <c r="AG3" s="989"/>
      <c r="AH3" s="989"/>
      <c r="AI3" s="989"/>
      <c r="AJ3" s="989"/>
      <c r="AK3" s="275"/>
      <c r="AL3" s="275"/>
      <c r="AM3" s="275"/>
      <c r="AN3" s="275"/>
      <c r="AO3" s="275"/>
      <c r="AP3" s="275"/>
      <c r="AQ3" s="275"/>
      <c r="AR3" s="275"/>
      <c r="AS3" s="275"/>
    </row>
    <row r="4" spans="1:52" s="50" customFormat="1" ht="14.45" customHeight="1" x14ac:dyDescent="0.25">
      <c r="A4" s="503" t="s">
        <v>554</v>
      </c>
      <c r="J4" s="110"/>
      <c r="K4" s="1037"/>
      <c r="L4" s="110"/>
      <c r="M4" s="110"/>
      <c r="N4" s="110"/>
      <c r="O4" s="110"/>
      <c r="P4" s="110"/>
      <c r="Q4" s="110"/>
      <c r="T4" s="289"/>
      <c r="U4" s="110" t="s">
        <v>434</v>
      </c>
      <c r="V4" s="417"/>
      <c r="W4" s="417"/>
      <c r="X4" s="417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957"/>
      <c r="AK4" s="128"/>
      <c r="AL4" s="128"/>
      <c r="AM4" s="128"/>
      <c r="AN4" s="128"/>
      <c r="AO4" s="110"/>
      <c r="AP4" s="110"/>
      <c r="AQ4" s="110"/>
      <c r="AR4" s="110"/>
      <c r="AS4" s="110"/>
    </row>
    <row r="5" spans="1:52" ht="11.85" customHeight="1" x14ac:dyDescent="0.25">
      <c r="L5" s="925"/>
      <c r="T5" s="53"/>
      <c r="U5" s="19" t="s">
        <v>17</v>
      </c>
      <c r="V5" s="73"/>
      <c r="W5" s="73"/>
      <c r="X5" s="73"/>
      <c r="Y5" s="1038">
        <v>2005</v>
      </c>
      <c r="Z5" s="1039">
        <v>2006</v>
      </c>
      <c r="AA5" s="1038">
        <v>2007</v>
      </c>
      <c r="AB5" s="1038">
        <v>2008</v>
      </c>
      <c r="AC5" s="1038">
        <v>2009</v>
      </c>
      <c r="AD5" s="1038">
        <v>2010</v>
      </c>
      <c r="AE5" s="1038">
        <v>2011</v>
      </c>
      <c r="AF5" s="1039">
        <v>2012</v>
      </c>
      <c r="AG5" s="1038">
        <v>2013</v>
      </c>
      <c r="AH5" s="1038">
        <v>2014</v>
      </c>
      <c r="AK5" s="69"/>
      <c r="AL5" s="275"/>
      <c r="AM5" s="275"/>
      <c r="AN5" s="275"/>
      <c r="AO5" s="275"/>
      <c r="AT5" s="67"/>
      <c r="AW5" s="275"/>
    </row>
    <row r="6" spans="1:52" ht="11.85" customHeight="1" x14ac:dyDescent="0.25">
      <c r="T6" s="53"/>
      <c r="V6" s="69"/>
      <c r="W6" s="69"/>
      <c r="X6" s="88" t="s">
        <v>509</v>
      </c>
      <c r="Y6" s="27">
        <v>653</v>
      </c>
      <c r="Z6" s="72">
        <v>666</v>
      </c>
      <c r="AA6" s="27">
        <v>705</v>
      </c>
      <c r="AB6" s="27">
        <v>644</v>
      </c>
      <c r="AC6" s="27">
        <v>610</v>
      </c>
      <c r="AD6" s="27">
        <v>708</v>
      </c>
      <c r="AE6" s="69">
        <v>708</v>
      </c>
      <c r="AF6" s="67">
        <v>606</v>
      </c>
      <c r="AG6" s="67">
        <v>525</v>
      </c>
      <c r="AH6" s="67">
        <v>544</v>
      </c>
      <c r="AK6" s="69"/>
      <c r="AL6" s="275"/>
      <c r="AM6" s="275"/>
      <c r="AN6" s="275"/>
      <c r="AO6" s="275"/>
      <c r="AP6" s="989"/>
      <c r="AQ6" s="988">
        <v>2005</v>
      </c>
      <c r="AR6" s="74">
        <v>2006</v>
      </c>
      <c r="AS6" s="988">
        <v>2007</v>
      </c>
      <c r="AT6" s="988">
        <v>2008</v>
      </c>
      <c r="AU6" s="988">
        <v>2009</v>
      </c>
      <c r="AV6" s="988">
        <v>2010</v>
      </c>
      <c r="AW6" s="988">
        <v>2011</v>
      </c>
      <c r="AX6" s="1064">
        <v>2012</v>
      </c>
      <c r="AY6" s="988">
        <v>2013</v>
      </c>
      <c r="AZ6" s="988">
        <v>2014</v>
      </c>
    </row>
    <row r="7" spans="1:52" ht="11.85" customHeight="1" x14ac:dyDescent="0.25">
      <c r="T7" s="53"/>
      <c r="V7" s="69"/>
      <c r="W7" s="69"/>
      <c r="X7" s="88" t="s">
        <v>517</v>
      </c>
      <c r="Y7" s="27">
        <v>421</v>
      </c>
      <c r="Z7" s="72">
        <v>459</v>
      </c>
      <c r="AA7" s="27">
        <v>590</v>
      </c>
      <c r="AB7" s="27">
        <v>611</v>
      </c>
      <c r="AC7" s="27">
        <v>549</v>
      </c>
      <c r="AD7" s="27">
        <v>615</v>
      </c>
      <c r="AE7" s="69">
        <v>627</v>
      </c>
      <c r="AF7" s="67">
        <v>568</v>
      </c>
      <c r="AG7" s="67">
        <v>496</v>
      </c>
      <c r="AH7" s="67">
        <v>513</v>
      </c>
      <c r="AJ7" s="19" t="s">
        <v>3</v>
      </c>
      <c r="AK7" s="69"/>
      <c r="AL7" s="275"/>
      <c r="AM7" s="275"/>
      <c r="AN7" s="275"/>
      <c r="AO7" s="275"/>
      <c r="AP7" s="88" t="s">
        <v>509</v>
      </c>
      <c r="AQ7" s="992">
        <v>4602</v>
      </c>
      <c r="AR7" s="992">
        <v>4809</v>
      </c>
      <c r="AS7" s="246">
        <v>5060</v>
      </c>
      <c r="AT7" s="246">
        <v>5338</v>
      </c>
      <c r="AU7" s="246">
        <v>5595</v>
      </c>
      <c r="AV7" s="246">
        <v>5768</v>
      </c>
      <c r="AW7" s="246">
        <v>5947</v>
      </c>
      <c r="AX7" s="154">
        <v>6092</v>
      </c>
      <c r="AY7" s="154">
        <v>6272</v>
      </c>
      <c r="AZ7" s="154">
        <v>6524</v>
      </c>
    </row>
    <row r="8" spans="1:52" ht="11.85" customHeight="1" x14ac:dyDescent="0.25">
      <c r="T8" s="53"/>
      <c r="V8" s="69"/>
      <c r="W8" s="69"/>
      <c r="X8" s="88" t="s">
        <v>470</v>
      </c>
      <c r="Y8" s="27">
        <v>267</v>
      </c>
      <c r="Z8" s="72">
        <v>287</v>
      </c>
      <c r="AA8" s="27">
        <v>243</v>
      </c>
      <c r="AB8" s="27">
        <v>218</v>
      </c>
      <c r="AC8" s="27">
        <v>251</v>
      </c>
      <c r="AD8" s="27">
        <v>218</v>
      </c>
      <c r="AE8" s="69">
        <v>225</v>
      </c>
      <c r="AF8" s="69">
        <v>214</v>
      </c>
      <c r="AG8" s="69">
        <v>182</v>
      </c>
      <c r="AH8" s="69">
        <v>211</v>
      </c>
      <c r="AI8" s="69"/>
      <c r="AJ8" s="19">
        <f>SUM(AH6:AH11)</f>
        <v>1551</v>
      </c>
      <c r="AK8" s="993"/>
      <c r="AL8" s="275"/>
      <c r="AM8" s="275"/>
      <c r="AN8" s="275"/>
      <c r="AO8" s="275"/>
      <c r="AP8" s="69"/>
      <c r="AQ8" s="992"/>
      <c r="AR8" s="992"/>
      <c r="AS8" s="246"/>
      <c r="AT8" s="246"/>
      <c r="AU8" s="277"/>
      <c r="AV8" s="275"/>
      <c r="AW8" s="275"/>
    </row>
    <row r="9" spans="1:52" ht="11.85" customHeight="1" x14ac:dyDescent="0.25">
      <c r="T9" s="53"/>
      <c r="V9" s="69"/>
      <c r="W9" s="69"/>
      <c r="X9" s="88" t="s">
        <v>512</v>
      </c>
      <c r="Y9" s="27">
        <v>166</v>
      </c>
      <c r="Z9" s="72">
        <v>177</v>
      </c>
      <c r="AA9" s="27">
        <v>200</v>
      </c>
      <c r="AB9" s="27">
        <v>195</v>
      </c>
      <c r="AC9" s="27">
        <v>151</v>
      </c>
      <c r="AD9" s="27">
        <v>156</v>
      </c>
      <c r="AE9" s="69">
        <v>187</v>
      </c>
      <c r="AF9" s="69">
        <v>139</v>
      </c>
      <c r="AG9" s="69">
        <v>123</v>
      </c>
      <c r="AH9" s="69">
        <v>114</v>
      </c>
      <c r="AI9" s="69"/>
      <c r="AJ9" s="69"/>
      <c r="AL9" s="275"/>
      <c r="AM9" s="275"/>
      <c r="AN9" s="275"/>
      <c r="AO9" s="275"/>
      <c r="AP9" s="67" t="s">
        <v>3</v>
      </c>
      <c r="AQ9" s="154">
        <v>5333</v>
      </c>
      <c r="AR9" s="154">
        <v>5614</v>
      </c>
      <c r="AS9" s="154">
        <v>5963</v>
      </c>
      <c r="AT9" s="154">
        <v>6355</v>
      </c>
      <c r="AU9" s="246">
        <v>6673</v>
      </c>
      <c r="AV9" s="246">
        <v>6902</v>
      </c>
      <c r="AW9" s="246">
        <v>7186.7240000000002</v>
      </c>
      <c r="AX9" s="154">
        <v>7363</v>
      </c>
      <c r="AY9" s="154">
        <v>7577</v>
      </c>
      <c r="AZ9" s="154">
        <v>7888</v>
      </c>
    </row>
    <row r="10" spans="1:52" ht="11.85" customHeight="1" x14ac:dyDescent="0.25">
      <c r="T10" s="53"/>
      <c r="V10" s="69"/>
      <c r="W10" s="69"/>
      <c r="X10" s="88" t="s">
        <v>513</v>
      </c>
      <c r="Y10" s="993">
        <v>99</v>
      </c>
      <c r="Z10" s="72">
        <v>97</v>
      </c>
      <c r="AA10" s="993">
        <v>92</v>
      </c>
      <c r="AB10" s="993">
        <v>71</v>
      </c>
      <c r="AC10" s="993">
        <v>63</v>
      </c>
      <c r="AD10" s="993">
        <v>53</v>
      </c>
      <c r="AE10" s="994">
        <v>52</v>
      </c>
      <c r="AF10" s="994">
        <v>58</v>
      </c>
      <c r="AG10" s="69">
        <v>36</v>
      </c>
      <c r="AH10" s="69">
        <v>49</v>
      </c>
      <c r="AI10" s="69"/>
      <c r="AJ10" s="994"/>
      <c r="AL10" s="275"/>
      <c r="AM10" s="275"/>
      <c r="AN10" s="275"/>
      <c r="AO10" s="275"/>
      <c r="AT10" s="67"/>
      <c r="AU10" s="67"/>
      <c r="AV10" s="275"/>
      <c r="AW10" s="275"/>
    </row>
    <row r="11" spans="1:52" ht="11.85" customHeight="1" x14ac:dyDescent="0.25">
      <c r="T11" s="639"/>
      <c r="W11" s="26" t="s">
        <v>39</v>
      </c>
      <c r="Y11" s="67">
        <v>177</v>
      </c>
      <c r="Z11" s="67">
        <v>110</v>
      </c>
      <c r="AA11" s="67">
        <v>104</v>
      </c>
      <c r="AB11" s="67">
        <v>94</v>
      </c>
      <c r="AC11" s="67">
        <v>121</v>
      </c>
      <c r="AD11" s="67">
        <v>90</v>
      </c>
      <c r="AE11" s="27">
        <v>102</v>
      </c>
      <c r="AF11" s="994">
        <v>85</v>
      </c>
      <c r="AG11" s="994">
        <v>95</v>
      </c>
      <c r="AH11" s="994">
        <v>120</v>
      </c>
      <c r="AI11" s="994"/>
      <c r="AJ11" s="994"/>
      <c r="AL11" s="275"/>
      <c r="AM11" s="275"/>
      <c r="AN11" s="275"/>
      <c r="AO11" s="275"/>
      <c r="AT11" s="67"/>
      <c r="AU11" s="67"/>
      <c r="AV11" s="275"/>
      <c r="AW11" s="275"/>
    </row>
    <row r="12" spans="1:52" ht="11.85" customHeight="1" x14ac:dyDescent="0.25">
      <c r="T12" s="53"/>
      <c r="U12" s="215"/>
      <c r="V12" s="371"/>
      <c r="W12" s="371"/>
      <c r="X12" s="371"/>
      <c r="Y12" s="202"/>
      <c r="Z12" s="991"/>
      <c r="AA12" s="991"/>
      <c r="AB12" s="991"/>
      <c r="AC12" s="1040"/>
      <c r="AD12" s="1041"/>
      <c r="AE12" s="1042"/>
      <c r="AF12" s="650"/>
      <c r="AT12" s="67"/>
      <c r="AU12" s="275"/>
      <c r="AV12" s="275"/>
    </row>
    <row r="13" spans="1:52" ht="11.85" customHeight="1" x14ac:dyDescent="0.25">
      <c r="T13" s="53"/>
      <c r="U13" s="371"/>
      <c r="V13" s="1035"/>
      <c r="W13" s="1035"/>
      <c r="X13" s="1035"/>
      <c r="Y13" s="202"/>
      <c r="Z13" s="202"/>
      <c r="AA13" s="202"/>
      <c r="AB13" s="202"/>
      <c r="AC13" s="202"/>
      <c r="AD13" s="656"/>
      <c r="AE13" s="656"/>
      <c r="AF13" s="650"/>
      <c r="AO13" s="69"/>
      <c r="AP13" s="26" t="s">
        <v>514</v>
      </c>
      <c r="AQ13" s="1001"/>
      <c r="AR13" s="1002"/>
      <c r="AS13" s="277"/>
      <c r="AT13" s="277"/>
      <c r="AU13" s="277"/>
      <c r="AV13" s="275"/>
    </row>
    <row r="14" spans="1:52" ht="11.85" customHeight="1" x14ac:dyDescent="0.25">
      <c r="T14" s="53"/>
      <c r="U14" s="371"/>
      <c r="V14" s="1035"/>
      <c r="W14" s="1035"/>
      <c r="X14" s="1035"/>
      <c r="Y14" s="202"/>
      <c r="Z14" s="202"/>
      <c r="AA14" s="202"/>
      <c r="AB14" s="202"/>
      <c r="AC14" s="202"/>
      <c r="AD14" s="656"/>
      <c r="AE14" s="656"/>
      <c r="AF14" s="53"/>
      <c r="AG14" s="281"/>
      <c r="AH14" s="281"/>
      <c r="AI14" s="281"/>
      <c r="AJ14" s="281"/>
      <c r="AK14" s="281"/>
      <c r="AL14" s="281"/>
      <c r="AM14" s="281"/>
      <c r="AN14" s="281"/>
      <c r="AS14" s="275"/>
      <c r="AT14" s="275"/>
      <c r="AU14" s="275"/>
      <c r="AV14" s="275"/>
    </row>
    <row r="15" spans="1:52" ht="11.85" customHeight="1" x14ac:dyDescent="0.25">
      <c r="A15" s="1003"/>
      <c r="T15" s="53"/>
      <c r="U15" s="371"/>
      <c r="V15" s="1035"/>
      <c r="W15" s="1035"/>
      <c r="X15" s="1035"/>
      <c r="Y15" s="202"/>
      <c r="Z15" s="202"/>
      <c r="AA15" s="202"/>
      <c r="AB15" s="202"/>
      <c r="AC15" s="202"/>
      <c r="AD15" s="656"/>
      <c r="AE15" s="656"/>
      <c r="AF15" s="53"/>
      <c r="AG15" s="281"/>
      <c r="AH15" s="281"/>
      <c r="AI15" s="11"/>
      <c r="AJ15" s="281"/>
      <c r="AK15" s="281"/>
      <c r="AL15" s="281"/>
      <c r="AM15" s="281"/>
      <c r="AN15" s="281"/>
      <c r="AP15" s="19" t="s">
        <v>109</v>
      </c>
      <c r="AS15" s="275"/>
      <c r="AT15" s="275"/>
      <c r="AU15" s="275"/>
      <c r="AV15" s="275"/>
    </row>
    <row r="16" spans="1:52" ht="11.85" customHeight="1" x14ac:dyDescent="0.25">
      <c r="T16" s="53"/>
      <c r="U16" s="371"/>
      <c r="V16" s="1035"/>
      <c r="W16" s="1035"/>
      <c r="X16" s="1035"/>
      <c r="Y16" s="202"/>
      <c r="Z16" s="202"/>
      <c r="AA16" s="202"/>
      <c r="AB16" s="202"/>
      <c r="AC16" s="202"/>
      <c r="AD16" s="656"/>
      <c r="AE16" s="656"/>
      <c r="AF16" s="650"/>
      <c r="AI16" s="19"/>
      <c r="AO16" s="989"/>
      <c r="AP16" s="988">
        <v>2005</v>
      </c>
      <c r="AQ16" s="74">
        <v>2006</v>
      </c>
      <c r="AR16" s="988">
        <v>2007</v>
      </c>
      <c r="AS16" s="988">
        <v>2008</v>
      </c>
      <c r="AT16" s="988">
        <v>2009</v>
      </c>
      <c r="AU16" s="17">
        <v>2010</v>
      </c>
      <c r="AV16" s="17">
        <v>2011</v>
      </c>
      <c r="AW16" s="1064">
        <v>2012</v>
      </c>
      <c r="AX16" s="17">
        <v>2013</v>
      </c>
      <c r="AY16" s="17">
        <v>2014</v>
      </c>
    </row>
    <row r="17" spans="1:51" ht="11.85" customHeight="1" x14ac:dyDescent="0.25">
      <c r="T17" s="53"/>
      <c r="U17" s="371"/>
      <c r="V17" s="1035"/>
      <c r="W17" s="1035"/>
      <c r="X17" s="1035"/>
      <c r="Y17" s="202"/>
      <c r="Z17" s="202"/>
      <c r="AA17" s="202"/>
      <c r="AB17" s="202"/>
      <c r="AC17" s="202"/>
      <c r="AD17" s="656"/>
      <c r="AE17" s="656"/>
      <c r="AF17" s="650"/>
      <c r="AO17" s="88" t="s">
        <v>510</v>
      </c>
      <c r="AP17" s="1001">
        <v>491</v>
      </c>
      <c r="AQ17" s="1001">
        <v>560</v>
      </c>
      <c r="AR17" s="277">
        <v>648</v>
      </c>
      <c r="AS17" s="277">
        <v>752</v>
      </c>
      <c r="AT17" s="277">
        <v>812</v>
      </c>
      <c r="AU17" s="275">
        <v>871</v>
      </c>
      <c r="AV17" s="194">
        <v>928.87300000000005</v>
      </c>
      <c r="AW17" s="650">
        <v>962</v>
      </c>
      <c r="AX17" s="650">
        <v>995</v>
      </c>
      <c r="AY17" s="650">
        <v>1041</v>
      </c>
    </row>
    <row r="18" spans="1:51" ht="11.85" customHeight="1" x14ac:dyDescent="0.25">
      <c r="A18" s="2"/>
      <c r="T18" s="53"/>
      <c r="U18" s="371"/>
      <c r="V18" s="1035"/>
      <c r="W18" s="1035"/>
      <c r="X18" s="371"/>
      <c r="Y18" s="650"/>
      <c r="Z18" s="650"/>
      <c r="AA18" s="650"/>
      <c r="AB18" s="650"/>
      <c r="AC18" s="202"/>
      <c r="AD18" s="656"/>
      <c r="AE18" s="656"/>
      <c r="AF18" s="650"/>
      <c r="AO18" s="88" t="s">
        <v>470</v>
      </c>
      <c r="AP18" s="1001">
        <v>60</v>
      </c>
      <c r="AQ18" s="1001">
        <v>62</v>
      </c>
      <c r="AR18" s="277">
        <v>65</v>
      </c>
      <c r="AS18" s="277">
        <v>68</v>
      </c>
      <c r="AT18" s="277"/>
      <c r="AU18" s="275"/>
      <c r="AV18" s="275"/>
    </row>
    <row r="19" spans="1:51" ht="11.85" customHeight="1" x14ac:dyDescent="0.25">
      <c r="M19" s="1004"/>
      <c r="T19" s="53"/>
      <c r="U19" s="371"/>
      <c r="V19" s="1035"/>
      <c r="W19" s="1035"/>
      <c r="X19" s="371"/>
      <c r="Y19" s="650"/>
      <c r="Z19" s="650"/>
      <c r="AA19" s="650"/>
      <c r="AB19" s="650"/>
      <c r="AC19" s="650"/>
      <c r="AD19" s="650"/>
      <c r="AE19" s="650"/>
      <c r="AF19" s="650"/>
      <c r="AO19" s="88" t="s">
        <v>512</v>
      </c>
      <c r="AP19" s="1001">
        <v>131</v>
      </c>
      <c r="AQ19" s="1001">
        <v>135</v>
      </c>
      <c r="AR19" s="277">
        <v>139</v>
      </c>
      <c r="AS19" s="277">
        <v>144</v>
      </c>
      <c r="AT19" s="277"/>
      <c r="AU19" s="275"/>
      <c r="AV19" s="275"/>
    </row>
    <row r="20" spans="1:51" ht="11.85" customHeight="1" x14ac:dyDescent="0.25">
      <c r="T20" s="53"/>
      <c r="U20" s="371"/>
      <c r="V20" s="371"/>
      <c r="W20" s="371"/>
      <c r="X20" s="371"/>
      <c r="Y20" s="650"/>
      <c r="Z20" s="650"/>
      <c r="AA20" s="650"/>
      <c r="AB20" s="650"/>
      <c r="AC20" s="650"/>
      <c r="AD20" s="650"/>
      <c r="AE20" s="650"/>
      <c r="AF20" s="650"/>
      <c r="AG20" s="650"/>
      <c r="AH20" s="650"/>
      <c r="AI20" s="650"/>
      <c r="AJ20" s="650"/>
      <c r="AO20" s="88"/>
      <c r="AP20" s="1001"/>
      <c r="AQ20" s="1001"/>
      <c r="AR20" s="277"/>
      <c r="AS20" s="277"/>
      <c r="AT20" s="277"/>
      <c r="AU20" s="275"/>
      <c r="AV20" s="275"/>
    </row>
    <row r="21" spans="1:51" ht="11.85" customHeight="1" x14ac:dyDescent="0.25">
      <c r="T21" s="639"/>
      <c r="U21" s="650"/>
      <c r="V21" s="371"/>
      <c r="W21" s="371"/>
      <c r="X21" s="371"/>
      <c r="Y21" s="650"/>
      <c r="Z21" s="650"/>
      <c r="AA21" s="650"/>
      <c r="AB21" s="650"/>
      <c r="AC21" s="650"/>
      <c r="AD21" s="650"/>
      <c r="AE21" s="650"/>
      <c r="AF21" s="650"/>
      <c r="AG21" s="650"/>
      <c r="AH21" s="650"/>
      <c r="AI21" s="650"/>
      <c r="AJ21" s="650"/>
      <c r="AO21" s="88"/>
      <c r="AP21" s="1001"/>
      <c r="AQ21" s="1001"/>
      <c r="AR21" s="277"/>
      <c r="AS21" s="277"/>
      <c r="AT21" s="277"/>
      <c r="AU21" s="275"/>
      <c r="AV21" s="275"/>
    </row>
    <row r="22" spans="1:51" ht="10.5" customHeight="1" x14ac:dyDescent="0.25">
      <c r="A22" s="1065" t="s">
        <v>623</v>
      </c>
      <c r="G22" s="1346" t="s">
        <v>395</v>
      </c>
      <c r="H22" s="1347"/>
      <c r="I22" s="1043">
        <v>2005</v>
      </c>
      <c r="J22" s="1044">
        <v>2006</v>
      </c>
      <c r="K22" s="1044">
        <v>2007</v>
      </c>
      <c r="L22" s="1044">
        <v>2008</v>
      </c>
      <c r="M22" s="1044">
        <v>2009</v>
      </c>
      <c r="N22" s="1044">
        <v>2010</v>
      </c>
      <c r="O22" s="1044">
        <v>2011</v>
      </c>
      <c r="P22" s="1044">
        <v>2012</v>
      </c>
      <c r="Q22" s="1045">
        <v>2013</v>
      </c>
      <c r="R22" s="1045">
        <v>2014</v>
      </c>
      <c r="T22" s="639"/>
      <c r="U22" s="650"/>
      <c r="V22" s="371"/>
      <c r="W22" s="371"/>
      <c r="X22" s="371"/>
      <c r="Y22" s="650"/>
      <c r="Z22" s="650"/>
      <c r="AA22" s="650"/>
      <c r="AB22" s="650"/>
      <c r="AC22" s="650"/>
      <c r="AD22" s="650"/>
      <c r="AE22" s="650"/>
      <c r="AF22" s="650"/>
      <c r="AG22" s="650"/>
      <c r="AH22" s="650"/>
      <c r="AI22" s="650"/>
      <c r="AJ22" s="650"/>
      <c r="AO22" s="69"/>
      <c r="AP22" s="88" t="s">
        <v>25</v>
      </c>
      <c r="AQ22" s="1001">
        <v>48</v>
      </c>
      <c r="AR22" s="1002">
        <v>49</v>
      </c>
      <c r="AS22" s="277">
        <v>50</v>
      </c>
      <c r="AT22" s="277">
        <v>52</v>
      </c>
      <c r="AU22" s="277"/>
      <c r="AV22" s="275"/>
    </row>
    <row r="23" spans="1:51" ht="10.5" customHeight="1" x14ac:dyDescent="0.25">
      <c r="A23" s="1065" t="s">
        <v>624</v>
      </c>
      <c r="G23" s="1348" t="s">
        <v>555</v>
      </c>
      <c r="H23" s="1349"/>
      <c r="I23" s="1046">
        <v>177</v>
      </c>
      <c r="J23" s="1047">
        <v>110</v>
      </c>
      <c r="K23" s="1047">
        <v>104</v>
      </c>
      <c r="L23" s="1047">
        <v>94</v>
      </c>
      <c r="M23" s="1047">
        <v>121</v>
      </c>
      <c r="N23" s="1047">
        <v>90</v>
      </c>
      <c r="O23" s="1047">
        <v>102</v>
      </c>
      <c r="P23" s="1047">
        <v>85</v>
      </c>
      <c r="Q23" s="1048">
        <v>95</v>
      </c>
      <c r="R23" s="1048">
        <v>120</v>
      </c>
      <c r="T23" s="53"/>
      <c r="U23" s="215"/>
      <c r="V23" s="371"/>
      <c r="W23" s="371"/>
      <c r="X23" s="371"/>
      <c r="Y23" s="202"/>
      <c r="Z23" s="991"/>
      <c r="AA23" s="991"/>
      <c r="AB23" s="991"/>
      <c r="AC23" s="1040"/>
      <c r="AD23" s="1041"/>
      <c r="AE23" s="1042"/>
      <c r="AF23" s="650"/>
      <c r="AG23" s="650"/>
      <c r="AH23" s="650"/>
      <c r="AI23" s="650"/>
      <c r="AJ23" s="650"/>
      <c r="AO23" s="69"/>
      <c r="AP23" s="88"/>
      <c r="AQ23" s="1001"/>
      <c r="AR23" s="1002"/>
      <c r="AS23" s="277"/>
      <c r="AT23" s="277"/>
      <c r="AU23" s="277"/>
      <c r="AV23" s="275"/>
    </row>
    <row r="24" spans="1:51" ht="11.85" customHeight="1" x14ac:dyDescent="0.25">
      <c r="T24" s="53"/>
      <c r="U24" s="371"/>
      <c r="V24" s="1035"/>
      <c r="W24" s="1035"/>
      <c r="X24" s="1035"/>
      <c r="Y24" s="202"/>
      <c r="Z24" s="202"/>
      <c r="AA24" s="202"/>
      <c r="AB24" s="202"/>
      <c r="AC24" s="202"/>
      <c r="AD24" s="656"/>
      <c r="AE24" s="656"/>
      <c r="AF24" s="650"/>
      <c r="AG24" s="650"/>
      <c r="AH24" s="650"/>
      <c r="AI24" s="215"/>
      <c r="AJ24" s="650"/>
      <c r="AO24" s="69"/>
      <c r="AP24" s="88"/>
      <c r="AQ24" s="1001"/>
      <c r="AR24" s="1002"/>
      <c r="AS24" s="277"/>
      <c r="AT24" s="277"/>
      <c r="AU24" s="277"/>
      <c r="AV24" s="275"/>
    </row>
    <row r="25" spans="1:51" ht="15.75" customHeight="1" x14ac:dyDescent="0.3">
      <c r="A25" s="1049" t="s">
        <v>556</v>
      </c>
      <c r="I25" s="531" t="s">
        <v>557</v>
      </c>
      <c r="K25" s="925"/>
      <c r="T25" s="53"/>
      <c r="U25" s="371"/>
      <c r="V25" s="1035"/>
      <c r="W25" s="1035"/>
      <c r="X25" s="1035"/>
      <c r="Y25" s="202"/>
      <c r="Z25" s="202"/>
      <c r="AA25" s="202"/>
      <c r="AB25" s="202"/>
      <c r="AC25" s="202"/>
      <c r="AD25" s="656"/>
      <c r="AE25" s="656"/>
      <c r="AF25" s="650"/>
      <c r="AG25" s="650"/>
      <c r="AH25" s="650"/>
      <c r="AI25" s="215"/>
      <c r="AJ25" s="650"/>
      <c r="AO25" s="69"/>
      <c r="AP25" s="88"/>
      <c r="AQ25" s="1001"/>
      <c r="AR25" s="1002"/>
      <c r="AS25" s="277"/>
      <c r="AT25" s="277"/>
      <c r="AU25" s="277"/>
      <c r="AV25" s="275"/>
    </row>
    <row r="26" spans="1:51" ht="9.75" customHeight="1" thickBot="1" x14ac:dyDescent="0.3">
      <c r="T26" s="53"/>
      <c r="U26" s="371"/>
      <c r="V26" s="1035"/>
      <c r="W26" s="1035"/>
      <c r="X26" s="1035"/>
      <c r="Y26" s="202"/>
      <c r="Z26" s="202"/>
      <c r="AA26" s="202"/>
      <c r="AB26" s="202"/>
      <c r="AC26" s="202"/>
      <c r="AD26" s="656"/>
      <c r="AE26" s="656"/>
      <c r="AF26" s="650"/>
      <c r="AG26" s="650"/>
      <c r="AH26" s="650"/>
      <c r="AI26" s="650"/>
      <c r="AJ26" s="650"/>
      <c r="AO26" s="69"/>
    </row>
    <row r="27" spans="1:51" ht="23.25" customHeight="1" x14ac:dyDescent="0.25">
      <c r="A27" s="1050"/>
      <c r="B27" s="1051" t="s">
        <v>558</v>
      </c>
      <c r="C27" s="1051" t="s">
        <v>559</v>
      </c>
      <c r="D27" s="1051" t="s">
        <v>560</v>
      </c>
      <c r="E27" s="1051" t="s">
        <v>561</v>
      </c>
      <c r="F27" s="1051" t="s">
        <v>104</v>
      </c>
      <c r="G27" s="1052" t="s">
        <v>17</v>
      </c>
      <c r="T27" s="53"/>
      <c r="U27" s="371"/>
      <c r="V27" s="1035"/>
      <c r="W27" s="1035"/>
      <c r="X27" s="1035"/>
      <c r="Y27" s="202"/>
      <c r="Z27" s="202"/>
      <c r="AA27" s="202"/>
      <c r="AB27" s="202"/>
      <c r="AC27" s="202"/>
      <c r="AD27" s="656"/>
      <c r="AE27" s="656"/>
      <c r="AF27" s="53"/>
      <c r="AG27" s="53"/>
      <c r="AH27" s="53"/>
      <c r="AI27" s="53"/>
      <c r="AJ27" s="650"/>
      <c r="AO27" s="281"/>
    </row>
    <row r="28" spans="1:51" ht="15.6" customHeight="1" x14ac:dyDescent="0.25">
      <c r="A28" s="1053">
        <v>2005</v>
      </c>
      <c r="B28" s="1054">
        <v>4602302</v>
      </c>
      <c r="C28" s="1054">
        <v>490754</v>
      </c>
      <c r="D28" s="1054">
        <v>60322</v>
      </c>
      <c r="E28" s="1054">
        <v>131308</v>
      </c>
      <c r="F28" s="1054">
        <v>47896</v>
      </c>
      <c r="G28" s="1055">
        <v>5332582</v>
      </c>
      <c r="T28" s="53"/>
      <c r="U28" s="371"/>
      <c r="V28" s="371"/>
      <c r="W28" s="371"/>
      <c r="X28" s="371"/>
      <c r="Y28" s="650"/>
      <c r="Z28" s="650"/>
      <c r="AA28" s="650"/>
      <c r="AB28" s="650"/>
      <c r="AC28" s="650"/>
      <c r="AD28" s="650"/>
      <c r="AE28" s="650"/>
      <c r="AF28" s="650"/>
      <c r="AG28" s="650"/>
      <c r="AH28" s="650"/>
      <c r="AI28" s="650"/>
      <c r="AJ28" s="53"/>
      <c r="AK28" s="281"/>
      <c r="AL28" s="281"/>
      <c r="AM28" s="281"/>
      <c r="AN28" s="281"/>
      <c r="AO28" s="1005"/>
      <c r="AP28" s="989"/>
      <c r="AQ28" s="989"/>
      <c r="AR28" s="1005"/>
      <c r="AS28" s="275"/>
      <c r="AT28" s="275"/>
      <c r="AU28" s="275"/>
      <c r="AV28" s="275"/>
    </row>
    <row r="29" spans="1:51" ht="15.6" customHeight="1" x14ac:dyDescent="0.25">
      <c r="A29" s="1056">
        <v>2006</v>
      </c>
      <c r="B29" s="1057">
        <v>4808548</v>
      </c>
      <c r="C29" s="1057">
        <v>560098</v>
      </c>
      <c r="D29" s="1057">
        <v>62003</v>
      </c>
      <c r="E29" s="1057">
        <v>134514</v>
      </c>
      <c r="F29" s="1057">
        <v>48921</v>
      </c>
      <c r="G29" s="1058">
        <v>5614084</v>
      </c>
      <c r="T29" s="32"/>
      <c r="AJ29" s="281"/>
      <c r="AO29" s="69"/>
      <c r="AP29" s="69"/>
      <c r="AQ29" s="990"/>
      <c r="AR29" s="69"/>
      <c r="AS29" s="275"/>
      <c r="AT29" s="275"/>
      <c r="AU29" s="275"/>
      <c r="AV29" s="275"/>
    </row>
    <row r="30" spans="1:51" ht="15.6" customHeight="1" x14ac:dyDescent="0.25">
      <c r="A30" s="1053">
        <v>2007</v>
      </c>
      <c r="B30" s="1054">
        <v>5060266</v>
      </c>
      <c r="C30" s="1054">
        <v>648190</v>
      </c>
      <c r="D30" s="1054">
        <v>65042</v>
      </c>
      <c r="E30" s="1054">
        <v>138615</v>
      </c>
      <c r="F30" s="1054">
        <v>50399</v>
      </c>
      <c r="G30" s="1055">
        <v>5962512</v>
      </c>
      <c r="AJ30" s="281"/>
      <c r="AK30" s="281"/>
      <c r="AL30" s="281"/>
      <c r="AM30" s="281"/>
      <c r="AN30" s="281"/>
      <c r="AO30" s="281"/>
      <c r="AP30" s="275"/>
      <c r="AQ30" s="275"/>
      <c r="AR30" s="275"/>
      <c r="AS30" s="275"/>
    </row>
    <row r="31" spans="1:51" ht="15.6" customHeight="1" x14ac:dyDescent="0.25">
      <c r="A31" s="1056">
        <v>2008</v>
      </c>
      <c r="B31" s="1057">
        <v>5337656</v>
      </c>
      <c r="C31" s="1057">
        <v>752298</v>
      </c>
      <c r="D31" s="1057">
        <v>68397</v>
      </c>
      <c r="E31" s="1057">
        <v>143861</v>
      </c>
      <c r="F31" s="1057">
        <v>52327</v>
      </c>
      <c r="G31" s="1058">
        <v>6354539</v>
      </c>
      <c r="AK31" s="281"/>
      <c r="AL31" s="281"/>
      <c r="AM31" s="281"/>
      <c r="AN31" s="281"/>
      <c r="AO31" s="281"/>
      <c r="AP31" s="275"/>
      <c r="AQ31" s="275"/>
      <c r="AR31" s="275"/>
      <c r="AS31" s="275"/>
    </row>
    <row r="32" spans="1:51" ht="15.6" customHeight="1" x14ac:dyDescent="0.25">
      <c r="A32" s="1053">
        <v>2009</v>
      </c>
      <c r="B32" s="1054">
        <v>5594687</v>
      </c>
      <c r="C32" s="1054">
        <v>812249</v>
      </c>
      <c r="D32" s="1054">
        <v>69618</v>
      </c>
      <c r="E32" s="1054">
        <v>141965</v>
      </c>
      <c r="F32" s="1054">
        <v>53882</v>
      </c>
      <c r="G32" s="1055">
        <v>6672401</v>
      </c>
      <c r="AP32" s="275"/>
      <c r="AQ32" s="275"/>
      <c r="AR32" s="275"/>
      <c r="AS32" s="275"/>
    </row>
    <row r="33" spans="1:45" ht="15.6" customHeight="1" x14ac:dyDescent="0.25">
      <c r="A33" s="1059">
        <v>2010</v>
      </c>
      <c r="B33" s="1057">
        <v>5768125</v>
      </c>
      <c r="C33" s="1057">
        <v>871396</v>
      </c>
      <c r="D33" s="1057">
        <v>71396</v>
      </c>
      <c r="E33" s="1057">
        <v>135725</v>
      </c>
      <c r="F33" s="1057">
        <v>55505</v>
      </c>
      <c r="G33" s="1058">
        <v>6902101</v>
      </c>
      <c r="AP33" s="3"/>
      <c r="AQ33" s="3"/>
      <c r="AR33" s="3"/>
      <c r="AS33" s="3"/>
    </row>
    <row r="34" spans="1:45" ht="15.6" customHeight="1" x14ac:dyDescent="0.25">
      <c r="A34" s="1053">
        <v>2011</v>
      </c>
      <c r="B34" s="1054">
        <v>5946522</v>
      </c>
      <c r="C34" s="1054">
        <v>928873</v>
      </c>
      <c r="D34" s="1054">
        <v>73929</v>
      </c>
      <c r="E34" s="1054">
        <v>154969</v>
      </c>
      <c r="F34" s="1054">
        <v>82431</v>
      </c>
      <c r="G34" s="1055">
        <v>7186724</v>
      </c>
      <c r="H34" s="103"/>
      <c r="I34" s="103"/>
      <c r="J34" s="650"/>
      <c r="K34" s="650"/>
      <c r="L34" s="650"/>
      <c r="M34" s="650"/>
      <c r="N34" s="650"/>
      <c r="O34" s="650"/>
      <c r="P34" s="650"/>
      <c r="Q34" s="650"/>
      <c r="AP34" s="3"/>
      <c r="AQ34" s="3"/>
      <c r="AR34" s="3"/>
      <c r="AS34" s="3"/>
    </row>
    <row r="35" spans="1:45" ht="15.6" customHeight="1" x14ac:dyDescent="0.25">
      <c r="A35" s="1059">
        <v>2012</v>
      </c>
      <c r="B35" s="1057">
        <v>6092273</v>
      </c>
      <c r="C35" s="1057">
        <v>962239</v>
      </c>
      <c r="D35" s="1057">
        <v>74430</v>
      </c>
      <c r="E35" s="1057">
        <v>149164</v>
      </c>
      <c r="F35" s="1057">
        <v>85104</v>
      </c>
      <c r="G35" s="1058">
        <v>7363210</v>
      </c>
      <c r="H35" s="103"/>
      <c r="I35" s="103"/>
      <c r="J35" s="650"/>
      <c r="K35" s="650"/>
      <c r="L35" s="650"/>
      <c r="M35" s="650"/>
      <c r="N35" s="650"/>
      <c r="O35" s="650"/>
      <c r="P35" s="650"/>
      <c r="Q35" s="650"/>
      <c r="AP35" s="3"/>
      <c r="AQ35" s="3"/>
      <c r="AR35" s="3"/>
      <c r="AS35" s="3"/>
    </row>
    <row r="36" spans="1:45" ht="15.6" customHeight="1" x14ac:dyDescent="0.25">
      <c r="A36" s="1053">
        <v>2013</v>
      </c>
      <c r="B36" s="1054">
        <v>6271637</v>
      </c>
      <c r="C36" s="1054">
        <v>995112</v>
      </c>
      <c r="D36" s="1054">
        <v>75715</v>
      </c>
      <c r="E36" s="1054">
        <v>147072</v>
      </c>
      <c r="F36" s="1054">
        <v>87680</v>
      </c>
      <c r="G36" s="1055">
        <f>SUM(B36:F36)</f>
        <v>7577216</v>
      </c>
      <c r="H36" s="103"/>
      <c r="I36" s="103"/>
      <c r="J36" s="650"/>
      <c r="K36" s="650"/>
      <c r="L36" s="650"/>
      <c r="M36" s="650"/>
      <c r="N36" s="650"/>
      <c r="O36" s="650"/>
      <c r="P36" s="650"/>
      <c r="Q36" s="650"/>
      <c r="AP36" s="3"/>
      <c r="AQ36" s="3"/>
      <c r="AR36" s="3"/>
      <c r="AS36" s="3"/>
    </row>
    <row r="37" spans="1:45" ht="15.6" customHeight="1" thickBot="1" x14ac:dyDescent="0.3">
      <c r="A37" s="1081">
        <v>2014</v>
      </c>
      <c r="B37" s="1082">
        <v>6524033</v>
      </c>
      <c r="C37" s="1082">
        <v>1040645</v>
      </c>
      <c r="D37" s="1082">
        <v>80052</v>
      </c>
      <c r="E37" s="1082">
        <v>152740</v>
      </c>
      <c r="F37" s="1082">
        <v>90319</v>
      </c>
      <c r="G37" s="1083">
        <f>SUM(B37:F37)</f>
        <v>7887789</v>
      </c>
      <c r="H37" s="103"/>
      <c r="I37" s="103"/>
      <c r="J37" s="650"/>
      <c r="K37" s="650"/>
      <c r="L37" s="650"/>
      <c r="M37" s="650"/>
      <c r="N37" s="650"/>
      <c r="O37" s="650"/>
      <c r="P37" s="650"/>
      <c r="Q37" s="650"/>
      <c r="T37" s="30"/>
      <c r="AP37" s="275"/>
      <c r="AQ37" s="275"/>
      <c r="AR37" s="275"/>
      <c r="AS37" s="275"/>
    </row>
    <row r="38" spans="1:45" ht="7.5" customHeight="1" x14ac:dyDescent="0.25">
      <c r="A38" s="270"/>
      <c r="B38" s="1060"/>
      <c r="C38" s="1060"/>
      <c r="D38" s="1060"/>
      <c r="E38" s="1060"/>
      <c r="F38" s="1060"/>
      <c r="G38" s="1060"/>
      <c r="H38" s="1026"/>
      <c r="J38" s="281"/>
      <c r="K38" s="281"/>
      <c r="L38" s="281"/>
      <c r="M38" s="281"/>
      <c r="N38" s="281"/>
      <c r="O38" s="281"/>
      <c r="P38" s="281"/>
      <c r="Q38" s="281"/>
      <c r="T38" s="30"/>
      <c r="AP38" s="275"/>
      <c r="AQ38" s="275"/>
      <c r="AR38" s="275"/>
      <c r="AS38" s="275"/>
    </row>
    <row r="39" spans="1:45" ht="12.75" customHeight="1" x14ac:dyDescent="0.25">
      <c r="A39" s="730" t="s">
        <v>562</v>
      </c>
      <c r="B39" s="1060"/>
      <c r="C39" s="1060"/>
      <c r="D39" s="1060"/>
      <c r="E39" s="1060"/>
      <c r="F39" s="1060"/>
      <c r="G39" s="1060"/>
      <c r="H39" s="1026"/>
      <c r="J39" s="281"/>
      <c r="K39" s="281"/>
      <c r="L39" s="281"/>
      <c r="M39" s="281"/>
      <c r="N39" s="281"/>
      <c r="O39" s="281"/>
      <c r="P39" s="281"/>
      <c r="Q39" s="281"/>
      <c r="T39" s="30"/>
      <c r="AP39" s="275"/>
      <c r="AQ39" s="275"/>
      <c r="AR39" s="275"/>
      <c r="AS39" s="275"/>
    </row>
    <row r="40" spans="1:45" ht="5.85" customHeight="1" thickBot="1" x14ac:dyDescent="0.3">
      <c r="A40" s="1061"/>
      <c r="B40" s="1062"/>
      <c r="C40" s="1063"/>
      <c r="D40" s="1063"/>
      <c r="E40" s="1063"/>
      <c r="F40" s="1063"/>
      <c r="G40" s="1063"/>
      <c r="H40" s="1063"/>
      <c r="I40" s="55"/>
      <c r="J40" s="55"/>
      <c r="K40" s="55"/>
      <c r="L40" s="55"/>
      <c r="M40" s="55"/>
      <c r="N40" s="55"/>
      <c r="O40" s="55"/>
      <c r="P40" s="55"/>
      <c r="Q40" s="55"/>
      <c r="R40" s="1061"/>
      <c r="S40" s="30"/>
      <c r="AP40" s="275"/>
      <c r="AQ40" s="275"/>
      <c r="AR40" s="275"/>
      <c r="AS40" s="275"/>
    </row>
    <row r="41" spans="1:45" ht="11.85" customHeight="1" x14ac:dyDescent="0.25">
      <c r="A41" s="354"/>
      <c r="B41" s="270"/>
      <c r="C41" s="270"/>
      <c r="D41" s="270"/>
      <c r="E41" s="270"/>
      <c r="F41" s="270"/>
      <c r="G41" s="270"/>
      <c r="H41" s="270"/>
      <c r="J41" s="281"/>
      <c r="K41" s="281"/>
      <c r="L41" s="281"/>
      <c r="M41" s="281"/>
      <c r="N41" s="281"/>
      <c r="O41" s="281"/>
      <c r="P41" s="281"/>
      <c r="Q41" s="281"/>
      <c r="R41" s="1009"/>
      <c r="S41" s="1010"/>
      <c r="AJ41" s="69"/>
      <c r="AK41" s="275"/>
      <c r="AL41" s="275"/>
      <c r="AM41" s="275"/>
      <c r="AN41" s="275"/>
      <c r="AO41" s="275"/>
      <c r="AP41" s="275"/>
      <c r="AQ41" s="275"/>
      <c r="AR41" s="275"/>
      <c r="AS41" s="275"/>
    </row>
    <row r="42" spans="1:45" ht="11.85" customHeight="1" x14ac:dyDescent="0.25">
      <c r="A42" s="506"/>
      <c r="B42" s="1011"/>
      <c r="C42" s="1011"/>
      <c r="D42" s="1011"/>
      <c r="E42" s="1011"/>
      <c r="F42" s="1011"/>
      <c r="G42" s="1011"/>
      <c r="H42" s="1011"/>
      <c r="J42" s="281"/>
      <c r="K42" s="281"/>
      <c r="L42" s="281"/>
      <c r="M42" s="281"/>
      <c r="N42" s="281"/>
      <c r="O42" s="281"/>
      <c r="P42" s="281"/>
      <c r="Q42" s="281"/>
      <c r="R42" s="30"/>
      <c r="S42" s="30"/>
      <c r="AJ42" s="69"/>
      <c r="AK42" s="275"/>
      <c r="AL42" s="275"/>
      <c r="AM42" s="275"/>
      <c r="AN42" s="275"/>
      <c r="AO42" s="275"/>
      <c r="AP42" s="275"/>
      <c r="AQ42" s="275"/>
      <c r="AR42" s="275"/>
      <c r="AS42" s="275"/>
    </row>
    <row r="43" spans="1:45" ht="11.85" customHeight="1" x14ac:dyDescent="0.25">
      <c r="A43" s="506"/>
      <c r="B43" s="1011"/>
      <c r="C43" s="1011"/>
      <c r="D43" s="1011"/>
      <c r="E43" s="1011"/>
      <c r="F43" s="1011"/>
      <c r="G43" s="1011"/>
      <c r="H43" s="1011"/>
      <c r="J43" s="281"/>
      <c r="K43" s="281"/>
      <c r="L43" s="281"/>
      <c r="M43" s="281"/>
      <c r="N43" s="281"/>
      <c r="O43" s="281"/>
      <c r="P43" s="281"/>
      <c r="Q43" s="281"/>
      <c r="AJ43" s="994"/>
      <c r="AK43" s="275"/>
      <c r="AL43" s="275"/>
      <c r="AM43" s="275"/>
      <c r="AN43" s="275"/>
      <c r="AO43" s="275"/>
      <c r="AP43" s="275"/>
      <c r="AQ43" s="275"/>
      <c r="AR43" s="275"/>
      <c r="AS43" s="275"/>
    </row>
    <row r="44" spans="1:45" ht="11.85" customHeight="1" x14ac:dyDescent="0.25">
      <c r="A44" s="506"/>
      <c r="B44" s="1011"/>
      <c r="C44" s="1011"/>
      <c r="D44" s="1011"/>
      <c r="E44" s="1011"/>
      <c r="F44" s="1011"/>
      <c r="G44" s="1011"/>
      <c r="H44" s="1011"/>
      <c r="J44" s="281"/>
      <c r="K44" s="281"/>
      <c r="L44" s="281"/>
      <c r="M44" s="281"/>
      <c r="N44" s="281"/>
      <c r="O44" s="281"/>
      <c r="P44" s="281"/>
      <c r="Q44" s="281"/>
      <c r="AJ44" s="994"/>
      <c r="AK44" s="275"/>
      <c r="AL44" s="275"/>
      <c r="AM44" s="275"/>
      <c r="AN44" s="275"/>
      <c r="AO44" s="275"/>
      <c r="AP44" s="275"/>
      <c r="AQ44" s="275"/>
      <c r="AR44" s="275"/>
      <c r="AS44" s="275"/>
    </row>
    <row r="45" spans="1:45" s="30" customFormat="1" ht="11.85" customHeight="1" x14ac:dyDescent="0.25">
      <c r="A45" s="650"/>
      <c r="B45" s="650"/>
      <c r="C45" s="650"/>
      <c r="D45" s="650"/>
      <c r="E45" s="650"/>
      <c r="F45" s="650"/>
      <c r="G45" s="1008"/>
      <c r="H45" s="53"/>
      <c r="I45" s="650"/>
      <c r="J45" s="650"/>
      <c r="K45" s="650"/>
      <c r="L45" s="650"/>
      <c r="M45" s="650"/>
      <c r="N45" s="650"/>
      <c r="O45" s="650"/>
      <c r="P45" s="650"/>
      <c r="Q45" s="650"/>
      <c r="AJ45" s="67"/>
      <c r="AK45" s="53"/>
      <c r="AL45" s="53"/>
      <c r="AM45" s="53"/>
      <c r="AN45" s="53"/>
      <c r="AO45" s="53"/>
      <c r="AP45" s="53"/>
      <c r="AQ45" s="53"/>
      <c r="AR45" s="53"/>
      <c r="AS45" s="53"/>
    </row>
    <row r="46" spans="1:45" ht="11.85" customHeight="1" x14ac:dyDescent="0.25">
      <c r="B46" s="67"/>
      <c r="C46" s="67"/>
      <c r="D46" s="67"/>
      <c r="E46" s="67"/>
      <c r="F46" s="67"/>
      <c r="G46" s="67"/>
      <c r="H46" s="67"/>
      <c r="I46" s="3"/>
      <c r="J46" s="275"/>
      <c r="K46" s="275"/>
      <c r="L46" s="275"/>
      <c r="M46" s="275"/>
      <c r="R46" s="67"/>
      <c r="S46" s="67"/>
      <c r="T46" s="67"/>
      <c r="U46" s="275"/>
      <c r="V46" s="275"/>
      <c r="W46" s="275"/>
      <c r="X46" s="275"/>
      <c r="Y46" s="275"/>
      <c r="Z46" s="275"/>
      <c r="AA46" s="275"/>
      <c r="AB46" s="275"/>
      <c r="AC46" s="275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1"/>
      <c r="AO46" s="281"/>
      <c r="AP46" s="281"/>
      <c r="AQ46" s="281"/>
      <c r="AR46" s="281"/>
      <c r="AS46" s="281"/>
    </row>
    <row r="47" spans="1:45" s="55" customFormat="1" ht="11.85" customHeight="1" thickBot="1" x14ac:dyDescent="0.3">
      <c r="A47" s="61"/>
      <c r="B47" s="3"/>
      <c r="C47" s="3"/>
      <c r="D47" s="3"/>
      <c r="E47" s="3"/>
      <c r="F47" s="3"/>
      <c r="G47" s="3"/>
      <c r="H47" s="3"/>
      <c r="I47" s="3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</row>
    <row r="48" spans="1:45" ht="11.85" customHeight="1" x14ac:dyDescent="0.25"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</row>
    <row r="49" spans="20:45" ht="15" customHeight="1" x14ac:dyDescent="0.25">
      <c r="U49" s="73"/>
      <c r="V49" s="73"/>
      <c r="W49" s="73"/>
      <c r="X49" s="73"/>
      <c r="Y49" s="1015"/>
      <c r="Z49" s="1015"/>
      <c r="AA49" s="73"/>
      <c r="AB49" s="73"/>
      <c r="AC49" s="73"/>
      <c r="AD49" s="73"/>
      <c r="AE49" s="73"/>
      <c r="AF49" s="1015"/>
      <c r="AG49" s="1015"/>
      <c r="AH49" s="1015"/>
      <c r="AI49" s="1015"/>
      <c r="AJ49" s="1015"/>
      <c r="AK49" s="1015"/>
      <c r="AL49" s="1015"/>
      <c r="AM49" s="1015"/>
      <c r="AN49" s="1015"/>
      <c r="AO49" s="1015"/>
      <c r="AP49" s="1015"/>
      <c r="AQ49" s="1015"/>
      <c r="AR49" s="1015"/>
      <c r="AS49" s="1015"/>
    </row>
    <row r="50" spans="20:45" x14ac:dyDescent="0.25">
      <c r="U50" s="88"/>
      <c r="V50" s="88"/>
      <c r="W50" s="88"/>
      <c r="X50" s="88"/>
      <c r="Y50" s="70"/>
      <c r="Z50" s="70"/>
      <c r="AA50" s="233"/>
      <c r="AB50" s="233"/>
      <c r="AC50" s="233"/>
      <c r="AD50" s="233"/>
      <c r="AE50" s="233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</row>
    <row r="51" spans="20:45" x14ac:dyDescent="0.25">
      <c r="U51" s="88"/>
      <c r="V51" s="88"/>
      <c r="W51" s="88"/>
      <c r="X51" s="88"/>
      <c r="AA51" s="233"/>
      <c r="AB51" s="233"/>
      <c r="AC51" s="233"/>
      <c r="AD51" s="233"/>
      <c r="AE51" s="233"/>
    </row>
    <row r="52" spans="20:45" x14ac:dyDescent="0.25">
      <c r="U52" s="88"/>
      <c r="V52" s="88"/>
      <c r="W52" s="88"/>
      <c r="X52" s="88"/>
      <c r="AA52" s="233"/>
      <c r="AB52" s="233"/>
      <c r="AC52" s="233"/>
      <c r="AD52" s="233"/>
      <c r="AE52" s="233"/>
    </row>
    <row r="53" spans="20:45" x14ac:dyDescent="0.25">
      <c r="T53" s="38"/>
      <c r="U53" s="88"/>
      <c r="V53" s="88"/>
      <c r="W53" s="88"/>
      <c r="X53" s="88"/>
      <c r="AA53" s="233"/>
      <c r="AB53" s="233"/>
      <c r="AC53" s="233"/>
      <c r="AD53" s="233"/>
      <c r="AE53" s="233"/>
    </row>
    <row r="54" spans="20:45" x14ac:dyDescent="0.25">
      <c r="T54" s="67"/>
      <c r="U54" s="88"/>
      <c r="V54" s="88"/>
      <c r="W54" s="88"/>
      <c r="X54" s="88"/>
      <c r="Y54" s="76"/>
      <c r="Z54" s="76"/>
      <c r="AA54" s="233"/>
      <c r="AB54" s="233"/>
      <c r="AC54" s="233"/>
      <c r="AD54" s="233"/>
      <c r="AE54" s="233"/>
    </row>
    <row r="55" spans="20:45" x14ac:dyDescent="0.25">
      <c r="T55" s="1015"/>
      <c r="U55" s="67"/>
      <c r="V55" s="67"/>
      <c r="W55" s="67"/>
      <c r="X55" s="67"/>
      <c r="AB55" s="1016"/>
    </row>
    <row r="56" spans="20:45" x14ac:dyDescent="0.25">
      <c r="T56" s="1015"/>
      <c r="U56" s="67"/>
      <c r="V56" s="67"/>
      <c r="W56" s="67"/>
      <c r="X56" s="67"/>
      <c r="AB56" s="1016"/>
      <c r="AK56" s="1017"/>
      <c r="AL56" s="1017"/>
      <c r="AM56" s="1017"/>
      <c r="AN56" s="1017"/>
      <c r="AO56" s="1017"/>
      <c r="AP56" s="1017"/>
      <c r="AQ56" s="1017"/>
      <c r="AR56" s="1017"/>
      <c r="AS56" s="1017"/>
    </row>
    <row r="57" spans="20:45" x14ac:dyDescent="0.25">
      <c r="T57" s="1015"/>
      <c r="U57" s="67"/>
      <c r="V57" s="67"/>
      <c r="W57" s="67"/>
      <c r="X57" s="67"/>
      <c r="AB57" s="1016"/>
      <c r="AK57" s="19"/>
      <c r="AL57" s="19"/>
      <c r="AM57" s="19"/>
      <c r="AN57" s="19"/>
      <c r="AO57" s="19"/>
      <c r="AP57" s="19"/>
      <c r="AQ57" s="19"/>
      <c r="AR57" s="19"/>
      <c r="AS57" s="19"/>
    </row>
    <row r="58" spans="20:45" x14ac:dyDescent="0.25">
      <c r="T58" s="1015"/>
      <c r="U58" s="67"/>
      <c r="V58" s="67"/>
      <c r="W58" s="67"/>
      <c r="X58" s="67"/>
      <c r="AB58" s="1016"/>
      <c r="AK58" s="19"/>
      <c r="AL58" s="19"/>
      <c r="AM58" s="19"/>
      <c r="AN58" s="19"/>
      <c r="AO58" s="19"/>
      <c r="AP58" s="19"/>
      <c r="AQ58" s="19"/>
      <c r="AR58" s="19"/>
      <c r="AS58" s="19"/>
    </row>
    <row r="59" spans="20:45" x14ac:dyDescent="0.25">
      <c r="T59" s="1015"/>
      <c r="U59" s="67"/>
      <c r="V59" s="67"/>
      <c r="W59" s="67"/>
      <c r="X59" s="67"/>
      <c r="AB59" s="1016"/>
      <c r="AK59" s="19"/>
      <c r="AL59" s="19"/>
      <c r="AM59" s="19"/>
      <c r="AN59" s="19"/>
      <c r="AO59" s="19"/>
      <c r="AP59" s="19"/>
      <c r="AQ59" s="19"/>
      <c r="AR59" s="19"/>
      <c r="AS59" s="19"/>
    </row>
    <row r="60" spans="20:45" x14ac:dyDescent="0.25">
      <c r="T60" s="1015"/>
      <c r="U60" s="67"/>
      <c r="V60" s="67"/>
      <c r="W60" s="67"/>
      <c r="X60" s="67"/>
      <c r="AB60" s="1016"/>
      <c r="AK60" s="19"/>
      <c r="AL60" s="19"/>
      <c r="AM60" s="19"/>
      <c r="AN60" s="19"/>
      <c r="AO60" s="19"/>
      <c r="AP60" s="19"/>
      <c r="AQ60" s="19"/>
      <c r="AR60" s="19"/>
      <c r="AS60" s="19"/>
    </row>
    <row r="61" spans="20:45" x14ac:dyDescent="0.25">
      <c r="T61" s="1015"/>
      <c r="U61" s="67"/>
      <c r="V61" s="67"/>
      <c r="W61" s="67"/>
      <c r="X61" s="67"/>
      <c r="AB61" s="1016"/>
      <c r="AK61" s="19"/>
      <c r="AL61" s="19"/>
      <c r="AM61" s="19"/>
      <c r="AN61" s="19"/>
      <c r="AO61" s="19"/>
      <c r="AP61" s="19"/>
      <c r="AQ61" s="19"/>
      <c r="AR61" s="19"/>
      <c r="AS61" s="19"/>
    </row>
    <row r="62" spans="20:45" x14ac:dyDescent="0.25">
      <c r="T62" s="1015"/>
      <c r="U62" s="67"/>
      <c r="V62" s="67"/>
      <c r="W62" s="67"/>
      <c r="X62" s="67"/>
      <c r="AB62" s="1016"/>
      <c r="AK62" s="19"/>
      <c r="AL62" s="19"/>
      <c r="AM62" s="19"/>
      <c r="AN62" s="19"/>
      <c r="AO62" s="19"/>
      <c r="AP62" s="19"/>
      <c r="AQ62" s="19"/>
      <c r="AR62" s="19"/>
      <c r="AS62" s="19"/>
    </row>
    <row r="63" spans="20:45" x14ac:dyDescent="0.25">
      <c r="T63" s="1015"/>
      <c r="U63" s="67"/>
      <c r="V63" s="67"/>
      <c r="W63" s="67"/>
      <c r="X63" s="67"/>
      <c r="AB63" s="1016"/>
      <c r="AK63" s="19"/>
      <c r="AL63" s="19"/>
      <c r="AM63" s="19"/>
      <c r="AN63" s="19"/>
      <c r="AO63" s="19"/>
      <c r="AP63" s="19"/>
      <c r="AQ63" s="19"/>
      <c r="AR63" s="19"/>
      <c r="AS63" s="19"/>
    </row>
    <row r="64" spans="20:45" x14ac:dyDescent="0.25">
      <c r="T64" s="1015"/>
      <c r="U64" s="67"/>
      <c r="V64" s="67"/>
      <c r="W64" s="67"/>
      <c r="X64" s="67"/>
      <c r="AB64" s="1016"/>
      <c r="AK64" s="19"/>
      <c r="AL64" s="19"/>
      <c r="AM64" s="19"/>
      <c r="AN64" s="19"/>
      <c r="AO64" s="19"/>
      <c r="AP64" s="19"/>
      <c r="AQ64" s="19"/>
      <c r="AR64" s="19"/>
      <c r="AS64" s="19"/>
    </row>
    <row r="65" spans="1:45" x14ac:dyDescent="0.25">
      <c r="T65" s="1015"/>
      <c r="U65" s="67"/>
      <c r="V65" s="67"/>
      <c r="W65" s="67"/>
      <c r="X65" s="67"/>
      <c r="AB65" s="1016"/>
      <c r="AK65" s="19"/>
      <c r="AL65" s="19"/>
      <c r="AM65" s="19"/>
      <c r="AN65" s="19"/>
      <c r="AO65" s="19"/>
      <c r="AP65" s="19"/>
      <c r="AQ65" s="19"/>
      <c r="AR65" s="19"/>
      <c r="AS65" s="19"/>
    </row>
    <row r="66" spans="1:45" x14ac:dyDescent="0.25">
      <c r="T66" s="1015"/>
      <c r="U66" s="67"/>
      <c r="V66" s="67"/>
      <c r="W66" s="67"/>
      <c r="X66" s="67"/>
      <c r="AB66" s="1016"/>
      <c r="AK66" s="19"/>
      <c r="AL66" s="19"/>
      <c r="AM66" s="19"/>
      <c r="AN66" s="19"/>
      <c r="AO66" s="19"/>
      <c r="AP66" s="19"/>
      <c r="AQ66" s="19"/>
      <c r="AR66" s="19"/>
      <c r="AS66" s="19"/>
    </row>
    <row r="67" spans="1:45" x14ac:dyDescent="0.25">
      <c r="T67" s="1015"/>
      <c r="U67" s="67"/>
      <c r="V67" s="67"/>
      <c r="W67" s="67"/>
      <c r="X67" s="67"/>
      <c r="AB67" s="1016"/>
      <c r="AK67" s="19"/>
      <c r="AL67" s="19"/>
      <c r="AM67" s="19"/>
      <c r="AN67" s="19"/>
      <c r="AO67" s="19"/>
      <c r="AP67" s="19"/>
      <c r="AQ67" s="19"/>
      <c r="AR67" s="19"/>
      <c r="AS67" s="19"/>
    </row>
    <row r="68" spans="1:45" x14ac:dyDescent="0.25">
      <c r="T68" s="1015"/>
      <c r="U68" s="67"/>
      <c r="V68" s="67"/>
      <c r="W68" s="67"/>
      <c r="X68" s="67"/>
      <c r="AB68" s="1016"/>
      <c r="AK68" s="19"/>
      <c r="AL68" s="19"/>
      <c r="AM68" s="19"/>
      <c r="AN68" s="19"/>
      <c r="AO68" s="19"/>
      <c r="AP68" s="19"/>
      <c r="AQ68" s="19"/>
      <c r="AR68" s="19"/>
      <c r="AS68" s="19"/>
    </row>
    <row r="69" spans="1:45" x14ac:dyDescent="0.25">
      <c r="T69" s="1015"/>
      <c r="U69" s="67"/>
      <c r="V69" s="67"/>
      <c r="W69" s="67"/>
      <c r="X69" s="67"/>
      <c r="AB69" s="1016"/>
      <c r="AK69" s="19"/>
      <c r="AL69" s="19"/>
      <c r="AM69" s="19"/>
      <c r="AN69" s="19"/>
      <c r="AO69" s="19"/>
      <c r="AP69" s="19"/>
      <c r="AQ69" s="19"/>
      <c r="AR69" s="19"/>
      <c r="AS69" s="19"/>
    </row>
    <row r="70" spans="1:45" x14ac:dyDescent="0.25">
      <c r="A70" s="3"/>
      <c r="B70" s="275"/>
      <c r="C70" s="275"/>
      <c r="D70" s="275"/>
      <c r="E70" s="67"/>
      <c r="F70" s="67"/>
      <c r="G70" s="67"/>
      <c r="T70" s="1015"/>
      <c r="U70" s="67"/>
      <c r="V70" s="67"/>
      <c r="W70" s="67"/>
      <c r="X70" s="67"/>
      <c r="AB70" s="1016"/>
      <c r="AK70" s="19"/>
      <c r="AL70" s="19"/>
      <c r="AM70" s="19"/>
      <c r="AN70" s="19"/>
      <c r="AO70" s="19"/>
      <c r="AP70" s="19"/>
      <c r="AQ70" s="19"/>
      <c r="AR70" s="19"/>
      <c r="AS70" s="19"/>
    </row>
    <row r="71" spans="1:45" x14ac:dyDescent="0.25">
      <c r="A71" s="3"/>
      <c r="B71" s="275"/>
      <c r="C71" s="275"/>
      <c r="D71" s="275"/>
      <c r="E71" s="67"/>
      <c r="F71" s="67"/>
      <c r="G71" s="67"/>
      <c r="T71" s="1015"/>
      <c r="U71" s="67"/>
      <c r="V71" s="67"/>
      <c r="W71" s="67"/>
      <c r="X71" s="67"/>
      <c r="AB71" s="1016"/>
      <c r="AK71" s="19"/>
      <c r="AL71" s="19"/>
      <c r="AM71" s="19"/>
      <c r="AN71" s="19"/>
      <c r="AO71" s="19"/>
      <c r="AP71" s="19"/>
      <c r="AQ71" s="19"/>
      <c r="AR71" s="19"/>
      <c r="AS71" s="19"/>
    </row>
    <row r="72" spans="1:45" x14ac:dyDescent="0.25">
      <c r="A72" s="3"/>
      <c r="B72" s="67"/>
      <c r="C72" s="67"/>
      <c r="D72" s="67"/>
      <c r="E72" s="67"/>
      <c r="F72" s="67"/>
      <c r="G72" s="67"/>
      <c r="T72" s="1015"/>
      <c r="U72" s="67"/>
      <c r="V72" s="67"/>
      <c r="W72" s="67"/>
      <c r="X72" s="67"/>
      <c r="AB72" s="1016"/>
      <c r="AK72" s="19"/>
      <c r="AL72" s="19"/>
      <c r="AM72" s="19"/>
      <c r="AN72" s="19"/>
      <c r="AO72" s="19"/>
      <c r="AP72" s="19"/>
      <c r="AQ72" s="19"/>
      <c r="AR72" s="19"/>
      <c r="AS72" s="19"/>
    </row>
    <row r="73" spans="1:45" x14ac:dyDescent="0.25">
      <c r="A73" s="28"/>
      <c r="B73" s="67"/>
      <c r="C73" s="67"/>
      <c r="D73" s="67"/>
      <c r="E73" s="67"/>
      <c r="F73" s="67"/>
      <c r="G73" s="67"/>
      <c r="T73" s="1015"/>
      <c r="U73" s="67"/>
      <c r="V73" s="67"/>
      <c r="W73" s="67"/>
      <c r="X73" s="67"/>
      <c r="AB73" s="1016"/>
      <c r="AK73" s="19"/>
      <c r="AL73" s="19"/>
      <c r="AM73" s="19"/>
      <c r="AN73" s="19"/>
      <c r="AO73" s="19"/>
      <c r="AP73" s="19"/>
      <c r="AQ73" s="19"/>
      <c r="AR73" s="19"/>
      <c r="AS73" s="19"/>
    </row>
    <row r="74" spans="1:45" x14ac:dyDescent="0.25">
      <c r="B74" s="67"/>
      <c r="C74" s="67"/>
      <c r="D74" s="67"/>
      <c r="E74" s="67"/>
      <c r="F74" s="67"/>
      <c r="G74" s="67"/>
      <c r="T74" s="1015"/>
      <c r="U74" s="67"/>
      <c r="V74" s="67"/>
      <c r="W74" s="67"/>
      <c r="X74" s="67"/>
      <c r="AB74" s="1016"/>
      <c r="AK74" s="19"/>
      <c r="AL74" s="19"/>
      <c r="AM74" s="19"/>
      <c r="AN74" s="19"/>
      <c r="AO74" s="19"/>
      <c r="AP74" s="19"/>
      <c r="AQ74" s="19"/>
      <c r="AR74" s="19"/>
      <c r="AS74" s="19"/>
    </row>
    <row r="75" spans="1:45" x14ac:dyDescent="0.25">
      <c r="B75" s="67"/>
      <c r="C75" s="67"/>
      <c r="D75" s="67"/>
      <c r="E75" s="67"/>
      <c r="F75" s="67"/>
      <c r="G75" s="67"/>
      <c r="T75" s="1015"/>
      <c r="U75" s="67"/>
      <c r="V75" s="67"/>
      <c r="W75" s="67"/>
      <c r="X75" s="67"/>
      <c r="AB75" s="1016"/>
      <c r="AK75" s="19"/>
      <c r="AL75" s="19"/>
      <c r="AM75" s="19"/>
      <c r="AN75" s="19"/>
      <c r="AO75" s="19"/>
      <c r="AP75" s="19"/>
      <c r="AQ75" s="19"/>
      <c r="AR75" s="19"/>
      <c r="AS75" s="19"/>
    </row>
    <row r="76" spans="1:45" x14ac:dyDescent="0.25">
      <c r="B76" s="67"/>
      <c r="C76" s="67"/>
      <c r="D76" s="67"/>
      <c r="E76" s="67"/>
      <c r="F76" s="67"/>
      <c r="G76" s="67"/>
      <c r="T76" s="1015"/>
      <c r="U76" s="67"/>
      <c r="V76" s="67"/>
      <c r="W76" s="67"/>
      <c r="X76" s="67"/>
      <c r="AB76" s="1016"/>
      <c r="AK76" s="19"/>
      <c r="AL76" s="19"/>
      <c r="AM76" s="19"/>
      <c r="AN76" s="19"/>
      <c r="AO76" s="19"/>
      <c r="AP76" s="19"/>
      <c r="AQ76" s="19"/>
      <c r="AR76" s="19"/>
      <c r="AS76" s="19"/>
    </row>
    <row r="77" spans="1:45" x14ac:dyDescent="0.25">
      <c r="B77" s="67"/>
      <c r="C77" s="67"/>
      <c r="D77" s="67"/>
      <c r="E77" s="275"/>
      <c r="F77" s="67"/>
      <c r="G77" s="67"/>
      <c r="T77" s="1015"/>
      <c r="U77" s="67"/>
      <c r="V77" s="67"/>
      <c r="W77" s="67"/>
      <c r="X77" s="67"/>
      <c r="AB77" s="1016"/>
      <c r="AK77" s="19"/>
      <c r="AL77" s="19"/>
      <c r="AM77" s="19"/>
      <c r="AN77" s="19"/>
      <c r="AO77" s="19"/>
      <c r="AP77" s="19"/>
      <c r="AQ77" s="19"/>
      <c r="AR77" s="19"/>
      <c r="AS77" s="19"/>
    </row>
    <row r="78" spans="1:45" x14ac:dyDescent="0.25">
      <c r="B78" s="67"/>
      <c r="C78" s="67"/>
      <c r="D78" s="67"/>
      <c r="E78" s="275"/>
      <c r="F78" s="67"/>
      <c r="G78" s="67"/>
      <c r="T78" s="1015"/>
      <c r="U78" s="67"/>
      <c r="V78" s="67"/>
      <c r="W78" s="67"/>
      <c r="X78" s="67"/>
      <c r="AB78" s="1016"/>
      <c r="AK78" s="19"/>
      <c r="AL78" s="19"/>
      <c r="AM78" s="19"/>
      <c r="AN78" s="19"/>
      <c r="AO78" s="19"/>
      <c r="AP78" s="19"/>
      <c r="AQ78" s="19"/>
      <c r="AR78" s="19"/>
      <c r="AS78" s="19"/>
    </row>
    <row r="79" spans="1:45" x14ac:dyDescent="0.25">
      <c r="A79" s="3"/>
      <c r="B79" s="275"/>
      <c r="C79" s="275"/>
      <c r="D79" s="275"/>
      <c r="E79" s="275"/>
      <c r="F79" s="275"/>
      <c r="G79" s="275"/>
      <c r="T79" s="1015"/>
      <c r="U79" s="67"/>
      <c r="V79" s="67"/>
      <c r="W79" s="67"/>
      <c r="X79" s="67"/>
      <c r="AB79" s="19"/>
      <c r="AK79" s="19"/>
      <c r="AL79" s="19"/>
      <c r="AM79" s="19"/>
      <c r="AN79" s="19"/>
      <c r="AO79" s="19"/>
      <c r="AP79" s="19"/>
      <c r="AQ79" s="19"/>
      <c r="AR79" s="19"/>
      <c r="AS79" s="19"/>
    </row>
    <row r="80" spans="1:45" x14ac:dyDescent="0.25">
      <c r="A80" s="3"/>
      <c r="B80" s="67"/>
      <c r="C80" s="67"/>
      <c r="D80" s="67"/>
      <c r="E80" s="67"/>
      <c r="F80" s="67"/>
      <c r="G80" s="67"/>
      <c r="T80" s="1015"/>
      <c r="U80" s="27"/>
      <c r="V80" s="27"/>
      <c r="W80" s="27"/>
      <c r="X80" s="27"/>
      <c r="Y80" s="27"/>
      <c r="Z80" s="27"/>
      <c r="AA80" s="27"/>
      <c r="AB80" s="19"/>
      <c r="AK80" s="19"/>
      <c r="AL80" s="19"/>
      <c r="AM80" s="19"/>
      <c r="AN80" s="19"/>
      <c r="AO80" s="19"/>
      <c r="AP80" s="19"/>
      <c r="AQ80" s="19"/>
      <c r="AR80" s="19"/>
      <c r="AS80" s="19"/>
    </row>
    <row r="81" spans="1:45" x14ac:dyDescent="0.25">
      <c r="A81" s="3"/>
      <c r="B81" s="67"/>
      <c r="C81" s="67"/>
      <c r="D81" s="67"/>
      <c r="E81" s="67"/>
      <c r="F81" s="67"/>
      <c r="G81" s="67"/>
      <c r="T81" s="1015"/>
      <c r="U81" s="27"/>
      <c r="V81" s="27"/>
      <c r="W81" s="27"/>
      <c r="X81" s="27"/>
      <c r="Y81" s="27"/>
      <c r="Z81" s="27"/>
      <c r="AA81" s="27"/>
      <c r="AB81" s="19"/>
      <c r="AK81" s="19"/>
      <c r="AL81" s="19"/>
      <c r="AM81" s="19"/>
      <c r="AN81" s="19"/>
      <c r="AO81" s="19"/>
      <c r="AP81" s="19"/>
      <c r="AQ81" s="19"/>
      <c r="AR81" s="19"/>
      <c r="AS81" s="19"/>
    </row>
    <row r="82" spans="1:45" x14ac:dyDescent="0.25">
      <c r="A82" s="29"/>
      <c r="B82" s="67"/>
      <c r="C82" s="67"/>
      <c r="D82" s="67"/>
      <c r="E82" s="67"/>
      <c r="F82" s="67"/>
      <c r="G82" s="67"/>
      <c r="T82" s="1015"/>
      <c r="U82" s="27"/>
      <c r="V82" s="27"/>
      <c r="W82" s="27"/>
      <c r="X82" s="27"/>
      <c r="Y82" s="27"/>
      <c r="Z82" s="27"/>
      <c r="AA82" s="27"/>
      <c r="AB82" s="19"/>
      <c r="AK82" s="19"/>
      <c r="AL82" s="19"/>
      <c r="AM82" s="19"/>
      <c r="AN82" s="19"/>
      <c r="AO82" s="19"/>
      <c r="AP82" s="19"/>
      <c r="AQ82" s="19"/>
      <c r="AR82" s="19"/>
      <c r="AS82" s="19"/>
    </row>
    <row r="83" spans="1:45" x14ac:dyDescent="0.25">
      <c r="A83" s="29"/>
      <c r="B83" s="67"/>
      <c r="C83" s="67"/>
      <c r="D83" s="67"/>
      <c r="E83" s="67"/>
      <c r="F83" s="67"/>
      <c r="G83" s="67"/>
      <c r="T83" s="1015"/>
      <c r="U83" s="27"/>
      <c r="V83" s="27"/>
      <c r="W83" s="27"/>
      <c r="X83" s="27"/>
      <c r="Y83" s="27"/>
      <c r="Z83" s="27"/>
      <c r="AA83" s="27"/>
      <c r="AB83" s="19"/>
      <c r="AK83" s="19"/>
      <c r="AL83" s="19"/>
      <c r="AM83" s="19"/>
      <c r="AN83" s="19"/>
      <c r="AO83" s="19"/>
      <c r="AP83" s="19"/>
      <c r="AQ83" s="19"/>
      <c r="AR83" s="19"/>
      <c r="AS83" s="19"/>
    </row>
    <row r="84" spans="1:45" x14ac:dyDescent="0.25">
      <c r="A84" s="29"/>
      <c r="B84" s="67"/>
      <c r="C84" s="67"/>
      <c r="D84" s="67"/>
      <c r="E84" s="67"/>
      <c r="F84" s="67"/>
      <c r="G84" s="67"/>
      <c r="T84" s="1015"/>
      <c r="U84" s="27"/>
      <c r="V84" s="27"/>
      <c r="W84" s="27"/>
      <c r="X84" s="27"/>
      <c r="Y84" s="27"/>
      <c r="Z84" s="27"/>
      <c r="AA84" s="27"/>
      <c r="AB84" s="19"/>
      <c r="AK84" s="19"/>
      <c r="AL84" s="19"/>
      <c r="AM84" s="19"/>
      <c r="AN84" s="19"/>
      <c r="AO84" s="19"/>
      <c r="AP84" s="19"/>
      <c r="AQ84" s="19"/>
      <c r="AR84" s="19"/>
      <c r="AS84" s="19"/>
    </row>
    <row r="85" spans="1:45" x14ac:dyDescent="0.25">
      <c r="T85" s="1015"/>
      <c r="U85" s="67"/>
      <c r="V85" s="67"/>
      <c r="W85" s="67"/>
      <c r="X85" s="67"/>
      <c r="AB85" s="19"/>
      <c r="AK85" s="19"/>
      <c r="AL85" s="19"/>
      <c r="AM85" s="19"/>
      <c r="AN85" s="19"/>
      <c r="AO85" s="19"/>
      <c r="AP85" s="19"/>
      <c r="AQ85" s="19"/>
      <c r="AR85" s="19"/>
      <c r="AS85" s="19"/>
    </row>
    <row r="86" spans="1:45" x14ac:dyDescent="0.25">
      <c r="T86" s="1015"/>
      <c r="U86" s="67"/>
      <c r="V86" s="67"/>
      <c r="W86" s="67"/>
      <c r="X86" s="67"/>
      <c r="AB86" s="19"/>
      <c r="AK86" s="19"/>
      <c r="AL86" s="19"/>
      <c r="AM86" s="19"/>
      <c r="AN86" s="19"/>
      <c r="AO86" s="19"/>
      <c r="AP86" s="19"/>
      <c r="AQ86" s="19"/>
      <c r="AR86" s="19"/>
      <c r="AS86" s="19"/>
    </row>
    <row r="87" spans="1:45" x14ac:dyDescent="0.25">
      <c r="T87" s="1015"/>
      <c r="U87" s="67"/>
      <c r="V87" s="67"/>
      <c r="W87" s="67"/>
      <c r="X87" s="67"/>
      <c r="AB87" s="19"/>
      <c r="AK87" s="19"/>
      <c r="AL87" s="19"/>
      <c r="AM87" s="19"/>
      <c r="AN87" s="19"/>
      <c r="AO87" s="19"/>
      <c r="AP87" s="19"/>
      <c r="AQ87" s="19"/>
      <c r="AR87" s="19"/>
      <c r="AS87" s="19"/>
    </row>
    <row r="88" spans="1:45" x14ac:dyDescent="0.25">
      <c r="T88" s="1015"/>
      <c r="U88" s="67"/>
      <c r="V88" s="67"/>
      <c r="W88" s="67"/>
      <c r="X88" s="67"/>
      <c r="AB88" s="19"/>
    </row>
    <row r="89" spans="1:45" x14ac:dyDescent="0.25">
      <c r="T89" s="1015"/>
      <c r="U89" s="67"/>
      <c r="V89" s="67"/>
      <c r="W89" s="67"/>
      <c r="X89" s="67"/>
      <c r="AB89" s="19"/>
    </row>
    <row r="90" spans="1:45" x14ac:dyDescent="0.25">
      <c r="T90" s="1015"/>
      <c r="U90" s="67"/>
      <c r="V90" s="67"/>
      <c r="W90" s="67"/>
      <c r="X90" s="67"/>
      <c r="AB90" s="19"/>
    </row>
    <row r="91" spans="1:45" x14ac:dyDescent="0.25">
      <c r="T91" s="1015"/>
      <c r="U91" s="67"/>
      <c r="V91" s="67"/>
      <c r="W91" s="67"/>
      <c r="X91" s="67"/>
      <c r="AB91" s="19"/>
    </row>
    <row r="92" spans="1:45" x14ac:dyDescent="0.25">
      <c r="T92" s="1015"/>
      <c r="U92" s="67"/>
      <c r="V92" s="67"/>
      <c r="W92" s="67"/>
      <c r="X92" s="67"/>
      <c r="AB92" s="19"/>
    </row>
    <row r="93" spans="1:45" x14ac:dyDescent="0.25">
      <c r="T93" s="1015"/>
      <c r="U93" s="67"/>
      <c r="V93" s="67"/>
      <c r="W93" s="67"/>
      <c r="X93" s="67"/>
      <c r="AB93" s="19"/>
    </row>
    <row r="94" spans="1:45" x14ac:dyDescent="0.25">
      <c r="T94" s="1015"/>
      <c r="U94" s="67"/>
      <c r="V94" s="67"/>
      <c r="W94" s="67"/>
      <c r="X94" s="67"/>
      <c r="AB94" s="19"/>
    </row>
    <row r="95" spans="1:45" x14ac:dyDescent="0.25">
      <c r="T95" s="1015"/>
      <c r="U95" s="67"/>
      <c r="V95" s="67"/>
      <c r="W95" s="67"/>
      <c r="X95" s="67"/>
      <c r="AB95" s="19"/>
    </row>
    <row r="96" spans="1:45" x14ac:dyDescent="0.25">
      <c r="T96" s="1015"/>
      <c r="U96" s="67"/>
      <c r="V96" s="67"/>
      <c r="W96" s="67"/>
      <c r="X96" s="67"/>
      <c r="AB96" s="19"/>
    </row>
    <row r="97" spans="20:28" x14ac:dyDescent="0.25">
      <c r="T97" s="1015"/>
      <c r="U97" s="67"/>
      <c r="V97" s="67"/>
      <c r="W97" s="67"/>
      <c r="X97" s="67"/>
      <c r="AB97" s="19"/>
    </row>
    <row r="98" spans="20:28" x14ac:dyDescent="0.25">
      <c r="U98" s="67"/>
      <c r="V98" s="67"/>
      <c r="W98" s="67"/>
      <c r="X98" s="67"/>
      <c r="Y98" s="1015"/>
      <c r="Z98" s="69"/>
    </row>
  </sheetData>
  <mergeCells count="2">
    <mergeCell ref="G22:H22"/>
    <mergeCell ref="G23:H23"/>
  </mergeCells>
  <pageMargins left="0.51181102362204722" right="0.19685039370078741" top="0.78740157480314965" bottom="0.59055118110236227" header="0.31496062992125984" footer="0.31496062992125984"/>
  <pageSetup paperSize="9" orientation="landscape" r:id="rId1"/>
  <headerFooter alignWithMargins="0">
    <oddHeader xml:space="preserve">&amp;R&amp;10
&amp;"-,Itálico"&amp;KFF0000Acidentes de trânsito  fatais em São Paulo - 2014&amp;"-,Regular"&amp;K01+000  </oddHeader>
    <oddFooter>&amp;C&amp;KFF000020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view="pageLayout" zoomScaleNormal="89" workbookViewId="0">
      <selection activeCell="N16" sqref="N16"/>
    </sheetView>
  </sheetViews>
  <sheetFormatPr defaultColWidth="9.140625" defaultRowHeight="15" x14ac:dyDescent="0.25"/>
  <cols>
    <col min="1" max="32" width="4.28515625" style="486" customWidth="1"/>
    <col min="33" max="33" width="4.28515625" style="267" customWidth="1"/>
    <col min="34" max="34" width="19.5703125" style="267" bestFit="1" customWidth="1"/>
    <col min="35" max="44" width="5.28515625" style="67" bestFit="1" customWidth="1"/>
    <col min="45" max="47" width="5.5703125" style="67" bestFit="1" customWidth="1"/>
    <col min="48" max="55" width="5.28515625" style="67" bestFit="1" customWidth="1"/>
    <col min="56" max="56" width="5.5703125" style="267" customWidth="1"/>
    <col min="57" max="57" width="5.5703125" style="267" bestFit="1" customWidth="1"/>
    <col min="58" max="79" width="4.28515625" style="267" customWidth="1"/>
    <col min="80" max="16384" width="9.140625" style="267"/>
  </cols>
  <sheetData>
    <row r="1" spans="1:66" ht="7.5" customHeight="1" x14ac:dyDescent="0.25">
      <c r="A1" s="699"/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3"/>
    </row>
    <row r="2" spans="1:66" ht="15" customHeight="1" x14ac:dyDescent="0.3">
      <c r="A2" s="531" t="s">
        <v>409</v>
      </c>
    </row>
    <row r="3" spans="1:66" ht="15" customHeight="1" x14ac:dyDescent="0.25"/>
    <row r="4" spans="1:66" ht="17.25" x14ac:dyDescent="0.3">
      <c r="A4" s="531" t="s">
        <v>410</v>
      </c>
    </row>
    <row r="5" spans="1:66" ht="15" customHeight="1" x14ac:dyDescent="0.25"/>
    <row r="6" spans="1:66" x14ac:dyDescent="0.25">
      <c r="AH6" s="22"/>
      <c r="AI6" s="172" t="s">
        <v>114</v>
      </c>
      <c r="AJ6" s="172" t="s">
        <v>115</v>
      </c>
      <c r="AK6" s="172" t="s">
        <v>116</v>
      </c>
      <c r="AL6" s="172" t="s">
        <v>117</v>
      </c>
      <c r="AM6" s="172" t="s">
        <v>118</v>
      </c>
      <c r="AN6" s="172" t="s">
        <v>119</v>
      </c>
      <c r="AO6" s="172" t="s">
        <v>120</v>
      </c>
      <c r="AP6" s="172" t="s">
        <v>121</v>
      </c>
      <c r="AQ6" s="172" t="s">
        <v>122</v>
      </c>
      <c r="AR6" s="172" t="s">
        <v>123</v>
      </c>
      <c r="AS6" s="172" t="s">
        <v>124</v>
      </c>
      <c r="AT6" s="172" t="s">
        <v>125</v>
      </c>
      <c r="AU6" s="172" t="s">
        <v>126</v>
      </c>
      <c r="AV6" s="172" t="s">
        <v>127</v>
      </c>
      <c r="AW6" s="172" t="s">
        <v>128</v>
      </c>
      <c r="AX6" s="172" t="s">
        <v>129</v>
      </c>
      <c r="AY6" s="172" t="s">
        <v>130</v>
      </c>
      <c r="AZ6" s="172" t="s">
        <v>131</v>
      </c>
      <c r="BA6" s="172">
        <v>1997</v>
      </c>
      <c r="BB6" s="172">
        <v>1998</v>
      </c>
      <c r="BC6" s="172">
        <v>1999</v>
      </c>
      <c r="BM6" s="171"/>
      <c r="BN6" s="171"/>
    </row>
    <row r="7" spans="1:66" x14ac:dyDescent="0.25">
      <c r="AH7" s="22" t="s">
        <v>132</v>
      </c>
      <c r="AI7" s="144">
        <v>2495</v>
      </c>
      <c r="AJ7" s="144">
        <v>2330</v>
      </c>
      <c r="AK7" s="144">
        <v>2365</v>
      </c>
      <c r="AL7" s="144">
        <v>2267</v>
      </c>
      <c r="AM7" s="144">
        <v>2262</v>
      </c>
      <c r="AN7" s="144">
        <v>2490</v>
      </c>
      <c r="AO7" s="144">
        <v>2559</v>
      </c>
      <c r="AP7" s="144">
        <v>2885</v>
      </c>
      <c r="AQ7" s="144">
        <v>2981</v>
      </c>
      <c r="AR7" s="144">
        <v>2790</v>
      </c>
      <c r="AS7" s="144">
        <v>2652</v>
      </c>
      <c r="AT7" s="144">
        <v>2715</v>
      </c>
      <c r="AU7" s="144">
        <v>2686</v>
      </c>
      <c r="AV7" s="144">
        <v>2291</v>
      </c>
      <c r="AW7" s="144">
        <v>2436</v>
      </c>
      <c r="AX7" s="144">
        <v>2401</v>
      </c>
      <c r="AY7" s="144">
        <v>2278</v>
      </c>
      <c r="AZ7" s="144">
        <v>2245</v>
      </c>
      <c r="BA7" s="144">
        <v>2042</v>
      </c>
      <c r="BB7" s="144">
        <v>1558</v>
      </c>
      <c r="BC7" s="144">
        <v>1683</v>
      </c>
      <c r="BM7" s="22"/>
      <c r="BN7" s="22"/>
    </row>
    <row r="8" spans="1:66" x14ac:dyDescent="0.25">
      <c r="AH8" s="22" t="s">
        <v>52</v>
      </c>
      <c r="AI8" s="144">
        <v>1638</v>
      </c>
      <c r="AJ8" s="144">
        <v>1580</v>
      </c>
      <c r="AK8" s="144">
        <v>1677</v>
      </c>
      <c r="AL8" s="144">
        <v>1486</v>
      </c>
      <c r="AM8" s="144">
        <v>1394</v>
      </c>
      <c r="AN8" s="144">
        <v>1489</v>
      </c>
      <c r="AO8" s="144">
        <v>1515</v>
      </c>
      <c r="AP8" s="144">
        <v>1812</v>
      </c>
      <c r="AQ8" s="144">
        <v>1751</v>
      </c>
      <c r="AR8" s="144">
        <v>1677</v>
      </c>
      <c r="AS8" s="144">
        <v>1579</v>
      </c>
      <c r="AT8" s="144">
        <v>1621</v>
      </c>
      <c r="AU8" s="144">
        <v>1593</v>
      </c>
      <c r="AV8" s="144">
        <v>1328</v>
      </c>
      <c r="AW8" s="144">
        <v>1494</v>
      </c>
      <c r="AX8" s="144">
        <v>1469</v>
      </c>
      <c r="AY8" s="144">
        <v>1432</v>
      </c>
      <c r="AZ8" s="144">
        <v>1339</v>
      </c>
      <c r="BA8" s="144">
        <v>1109</v>
      </c>
      <c r="BB8" s="144">
        <v>862</v>
      </c>
      <c r="BC8" s="144">
        <v>862</v>
      </c>
      <c r="BM8" s="22"/>
      <c r="BN8" s="22"/>
    </row>
    <row r="9" spans="1:66" x14ac:dyDescent="0.25">
      <c r="AH9" s="22" t="s">
        <v>133</v>
      </c>
      <c r="AI9" s="144">
        <v>857</v>
      </c>
      <c r="AJ9" s="144">
        <v>750</v>
      </c>
      <c r="AK9" s="144">
        <v>688</v>
      </c>
      <c r="AL9" s="144">
        <v>781</v>
      </c>
      <c r="AM9" s="144">
        <v>868</v>
      </c>
      <c r="AN9" s="144">
        <v>1001</v>
      </c>
      <c r="AO9" s="144">
        <v>1044</v>
      </c>
      <c r="AP9" s="144">
        <v>1073</v>
      </c>
      <c r="AQ9" s="144">
        <v>1230</v>
      </c>
      <c r="AR9" s="144">
        <v>1113</v>
      </c>
      <c r="AS9" s="144">
        <v>1073</v>
      </c>
      <c r="AT9" s="144">
        <v>1094</v>
      </c>
      <c r="AU9" s="144">
        <v>1033</v>
      </c>
      <c r="AV9" s="144">
        <v>963</v>
      </c>
      <c r="AW9" s="144">
        <v>942</v>
      </c>
      <c r="AX9" s="144">
        <v>932</v>
      </c>
      <c r="AY9" s="144">
        <v>846</v>
      </c>
      <c r="AZ9" s="144">
        <v>906</v>
      </c>
      <c r="BA9" s="144">
        <v>933</v>
      </c>
      <c r="BB9" s="144">
        <v>696</v>
      </c>
      <c r="BC9" s="144">
        <v>821</v>
      </c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</row>
    <row r="17" spans="1:57" ht="13.35" customHeight="1" x14ac:dyDescent="0.25">
      <c r="A17" s="665" t="s">
        <v>384</v>
      </c>
    </row>
    <row r="18" spans="1:57" ht="7.5" customHeight="1" x14ac:dyDescent="0.25"/>
    <row r="20" spans="1:57" ht="15" customHeight="1" x14ac:dyDescent="0.25"/>
    <row r="21" spans="1:57" ht="17.25" x14ac:dyDescent="0.3">
      <c r="A21" s="531" t="s">
        <v>411</v>
      </c>
      <c r="R21" s="531" t="s">
        <v>575</v>
      </c>
    </row>
    <row r="23" spans="1:57" x14ac:dyDescent="0.25">
      <c r="AI23" s="319" t="s">
        <v>134</v>
      </c>
      <c r="AJ23" s="319" t="s">
        <v>135</v>
      </c>
      <c r="AK23" s="319" t="s">
        <v>136</v>
      </c>
      <c r="AL23" s="319" t="s">
        <v>137</v>
      </c>
      <c r="AM23" s="319" t="s">
        <v>138</v>
      </c>
      <c r="AN23" s="320" t="s">
        <v>210</v>
      </c>
      <c r="AO23" s="319" t="s">
        <v>230</v>
      </c>
      <c r="AP23" s="319" t="s">
        <v>255</v>
      </c>
      <c r="AQ23" s="319" t="s">
        <v>419</v>
      </c>
      <c r="AR23" s="319" t="s">
        <v>592</v>
      </c>
      <c r="AU23" s="172"/>
      <c r="AV23" s="319" t="s">
        <v>134</v>
      </c>
      <c r="AW23" s="319" t="s">
        <v>135</v>
      </c>
      <c r="AX23" s="319" t="s">
        <v>136</v>
      </c>
      <c r="AY23" s="319" t="s">
        <v>137</v>
      </c>
      <c r="AZ23" s="319" t="s">
        <v>138</v>
      </c>
      <c r="BA23" s="320" t="s">
        <v>210</v>
      </c>
      <c r="BB23" s="319" t="s">
        <v>230</v>
      </c>
      <c r="BC23" s="17">
        <v>2012</v>
      </c>
      <c r="BD23" s="17">
        <v>2013</v>
      </c>
      <c r="BE23" s="17">
        <v>2014</v>
      </c>
    </row>
    <row r="24" spans="1:57" x14ac:dyDescent="0.25">
      <c r="AH24" s="26" t="s">
        <v>17</v>
      </c>
      <c r="AI24" s="276">
        <v>1505</v>
      </c>
      <c r="AJ24" s="276">
        <v>1487</v>
      </c>
      <c r="AK24" s="276">
        <v>1566</v>
      </c>
      <c r="AL24" s="276">
        <v>1463</v>
      </c>
      <c r="AM24" s="276">
        <v>1382</v>
      </c>
      <c r="AN24" s="276">
        <v>1357</v>
      </c>
      <c r="AO24" s="276">
        <v>1365</v>
      </c>
      <c r="AP24" s="276">
        <v>1231</v>
      </c>
      <c r="AQ24" s="67">
        <v>1152</v>
      </c>
      <c r="AR24" s="67">
        <v>1249</v>
      </c>
      <c r="AU24" s="360" t="s">
        <v>17</v>
      </c>
      <c r="AV24" s="276">
        <v>1435</v>
      </c>
      <c r="AW24" s="276">
        <f>SUM(AW25:AW28)</f>
        <v>1407</v>
      </c>
      <c r="AX24" s="276">
        <f>SUM(AX25:AX28)</f>
        <v>1496</v>
      </c>
      <c r="AY24" s="276">
        <f>SUM(AY25:AY28)</f>
        <v>1400</v>
      </c>
      <c r="AZ24" s="276">
        <f>SUM(AZ25:AZ28)</f>
        <v>1347</v>
      </c>
      <c r="BA24" s="276">
        <v>1306</v>
      </c>
      <c r="BB24" s="67">
        <v>1314</v>
      </c>
      <c r="BC24" s="67">
        <v>1188</v>
      </c>
      <c r="BD24" s="67">
        <v>1114</v>
      </c>
      <c r="BE24" s="67">
        <v>1195</v>
      </c>
    </row>
    <row r="25" spans="1:57" x14ac:dyDescent="0.25">
      <c r="AH25" s="360" t="s">
        <v>52</v>
      </c>
      <c r="AI25" s="276">
        <v>748</v>
      </c>
      <c r="AJ25" s="276">
        <v>734</v>
      </c>
      <c r="AK25" s="276">
        <v>736</v>
      </c>
      <c r="AL25" s="276">
        <v>670</v>
      </c>
      <c r="AM25" s="276">
        <v>671</v>
      </c>
      <c r="AN25" s="276">
        <v>630</v>
      </c>
      <c r="AO25" s="276">
        <v>617</v>
      </c>
      <c r="AP25" s="276">
        <v>540</v>
      </c>
      <c r="AQ25" s="67">
        <v>514</v>
      </c>
      <c r="AR25" s="67">
        <v>555</v>
      </c>
      <c r="AU25" s="360" t="s">
        <v>171</v>
      </c>
      <c r="AV25" s="276">
        <v>745</v>
      </c>
      <c r="AW25" s="276">
        <v>721</v>
      </c>
      <c r="AX25" s="276">
        <v>716</v>
      </c>
      <c r="AY25" s="276">
        <v>656</v>
      </c>
      <c r="AZ25" s="276">
        <v>650</v>
      </c>
      <c r="BA25" s="276">
        <v>613</v>
      </c>
      <c r="BB25" s="67">
        <v>595</v>
      </c>
      <c r="BC25" s="67">
        <v>532</v>
      </c>
      <c r="BD25" s="67">
        <v>508</v>
      </c>
      <c r="BE25" s="67">
        <v>538</v>
      </c>
    </row>
    <row r="26" spans="1:57" x14ac:dyDescent="0.25">
      <c r="AH26" s="26" t="s">
        <v>56</v>
      </c>
      <c r="AI26" s="276">
        <v>319</v>
      </c>
      <c r="AJ26" s="276">
        <v>289</v>
      </c>
      <c r="AK26" s="276">
        <v>281</v>
      </c>
      <c r="AL26" s="276">
        <v>246</v>
      </c>
      <c r="AM26" s="276">
        <v>222</v>
      </c>
      <c r="AN26" s="276">
        <v>200</v>
      </c>
      <c r="AO26" s="276">
        <v>187</v>
      </c>
      <c r="AP26" s="276">
        <v>201</v>
      </c>
      <c r="AQ26" s="67">
        <v>200</v>
      </c>
      <c r="AR26" s="67">
        <v>207</v>
      </c>
      <c r="AU26" s="360" t="s">
        <v>19</v>
      </c>
      <c r="AV26" s="276"/>
      <c r="AW26" s="276">
        <v>385</v>
      </c>
      <c r="AX26" s="276">
        <v>407</v>
      </c>
      <c r="AY26" s="276">
        <v>396</v>
      </c>
      <c r="AZ26" s="276">
        <v>361</v>
      </c>
      <c r="BA26" s="276">
        <v>377</v>
      </c>
      <c r="BB26" s="67">
        <v>393</v>
      </c>
      <c r="BC26" s="67">
        <v>332</v>
      </c>
      <c r="BD26" s="67">
        <v>324</v>
      </c>
      <c r="BE26" s="67">
        <v>338</v>
      </c>
    </row>
    <row r="27" spans="1:57" x14ac:dyDescent="0.25">
      <c r="AH27" s="26" t="s">
        <v>172</v>
      </c>
      <c r="AI27" s="67">
        <v>345</v>
      </c>
      <c r="AJ27" s="67">
        <v>380</v>
      </c>
      <c r="AK27" s="67">
        <v>466</v>
      </c>
      <c r="AL27" s="67">
        <v>478</v>
      </c>
      <c r="AM27" s="67">
        <v>428</v>
      </c>
      <c r="AN27" s="67">
        <v>478</v>
      </c>
      <c r="AO27" s="67">
        <v>512</v>
      </c>
      <c r="AP27" s="67">
        <v>438</v>
      </c>
      <c r="AQ27" s="67">
        <v>403</v>
      </c>
      <c r="AR27" s="67">
        <v>440</v>
      </c>
      <c r="AU27" s="26" t="s">
        <v>18</v>
      </c>
      <c r="AW27" s="67">
        <v>156</v>
      </c>
      <c r="AX27" s="67">
        <v>225</v>
      </c>
      <c r="AY27" s="67">
        <v>210</v>
      </c>
      <c r="AZ27" s="67">
        <v>204</v>
      </c>
      <c r="BA27" s="67">
        <v>176</v>
      </c>
      <c r="BB27" s="67">
        <v>202</v>
      </c>
      <c r="BC27" s="67">
        <v>187</v>
      </c>
      <c r="BD27" s="67">
        <v>176</v>
      </c>
      <c r="BE27" s="67">
        <v>189</v>
      </c>
    </row>
    <row r="28" spans="1:57" x14ac:dyDescent="0.25">
      <c r="AH28" s="26" t="s">
        <v>54</v>
      </c>
      <c r="AI28" s="67">
        <v>93</v>
      </c>
      <c r="AJ28" s="67">
        <v>84</v>
      </c>
      <c r="AK28" s="67">
        <v>83</v>
      </c>
      <c r="AL28" s="67">
        <v>69</v>
      </c>
      <c r="AM28" s="67">
        <v>61</v>
      </c>
      <c r="AN28" s="67">
        <v>49</v>
      </c>
      <c r="AO28" s="67">
        <v>49</v>
      </c>
      <c r="AP28" s="67">
        <v>52</v>
      </c>
      <c r="AQ28" s="67">
        <v>35</v>
      </c>
      <c r="AR28" s="67">
        <v>47</v>
      </c>
      <c r="AU28" s="26" t="s">
        <v>16</v>
      </c>
      <c r="AW28" s="67">
        <v>145</v>
      </c>
      <c r="AX28" s="67">
        <v>148</v>
      </c>
      <c r="AY28" s="67">
        <v>138</v>
      </c>
      <c r="AZ28" s="67">
        <v>132</v>
      </c>
      <c r="BA28" s="67">
        <v>140</v>
      </c>
      <c r="BB28" s="67">
        <v>124</v>
      </c>
      <c r="BC28" s="67">
        <v>137</v>
      </c>
      <c r="BD28" s="67">
        <v>106</v>
      </c>
      <c r="BE28" s="67">
        <v>130</v>
      </c>
    </row>
    <row r="30" spans="1:57" x14ac:dyDescent="0.25">
      <c r="BD30" s="267">
        <f>SUM(BB25:BB28)</f>
        <v>1314</v>
      </c>
      <c r="BE30" s="267">
        <f>SUM(BE25:BE28)</f>
        <v>1195</v>
      </c>
    </row>
    <row r="34" spans="1:56" ht="6.75" customHeight="1" x14ac:dyDescent="0.25">
      <c r="A34" s="282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3"/>
    </row>
    <row r="35" spans="1:56" ht="14.1" customHeight="1" thickBot="1" x14ac:dyDescent="0.3">
      <c r="A35" s="732" t="s">
        <v>576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55"/>
      <c r="AH35" s="55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C35" s="59"/>
      <c r="BD35" s="55"/>
    </row>
    <row r="36" spans="1:56" ht="6.75" customHeight="1" thickBot="1" x14ac:dyDescent="0.3">
      <c r="A36" s="274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BB36" s="59"/>
    </row>
    <row r="45" spans="1:56" x14ac:dyDescent="0.25">
      <c r="I45" s="486">
        <v>2013</v>
      </c>
    </row>
  </sheetData>
  <pageMargins left="0.47244094488188981" right="0.39370078740157483" top="0.78740157480314965" bottom="0.59055118110236227" header="0.31496062992125984" footer="0.31496062992125984"/>
  <pageSetup paperSize="9" orientation="landscape" r:id="rId1"/>
  <headerFooter>
    <oddHeader xml:space="preserve">&amp;R&amp;"-,Itálico"&amp;10&amp;KFF0000
Acidentes de trânsito  fatais em São Paulo - 2014  </oddHeader>
    <oddFooter>&amp;C&amp;KFF000021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5.42578125" style="67" customWidth="1"/>
    <col min="2" max="13" width="4.5703125" style="67" customWidth="1"/>
    <col min="14" max="14" width="5.85546875" style="67" customWidth="1"/>
    <col min="15" max="15" width="4.85546875" style="67" customWidth="1"/>
    <col min="16" max="16" width="5.42578125" style="67" customWidth="1"/>
    <col min="17" max="28" width="4.5703125" style="67" customWidth="1"/>
    <col min="29" max="29" width="5.85546875" style="67" customWidth="1"/>
    <col min="30" max="30" width="4.85546875" style="67" customWidth="1"/>
    <col min="31" max="16384" width="9" style="281"/>
  </cols>
  <sheetData>
    <row r="1" spans="1:49" ht="6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</row>
    <row r="2" spans="1:49" ht="14.1" customHeight="1" x14ac:dyDescent="0.25">
      <c r="A2" s="503" t="s">
        <v>545</v>
      </c>
      <c r="Y2" s="26"/>
    </row>
    <row r="3" spans="1:49" ht="8.1" customHeight="1" x14ac:dyDescent="0.25"/>
    <row r="4" spans="1:49" ht="12.95" customHeight="1" x14ac:dyDescent="0.25">
      <c r="A4" s="503" t="s">
        <v>412</v>
      </c>
      <c r="P4" s="503" t="s">
        <v>413</v>
      </c>
    </row>
    <row r="5" spans="1:49" ht="5.0999999999999996" customHeight="1" thickBot="1" x14ac:dyDescent="0.3"/>
    <row r="6" spans="1:49" s="49" customFormat="1" ht="14.1" customHeight="1" x14ac:dyDescent="0.25">
      <c r="A6" s="813" t="s">
        <v>395</v>
      </c>
      <c r="B6" s="814" t="s">
        <v>108</v>
      </c>
      <c r="C6" s="815" t="s">
        <v>30</v>
      </c>
      <c r="D6" s="815" t="s">
        <v>31</v>
      </c>
      <c r="E6" s="815" t="s">
        <v>32</v>
      </c>
      <c r="F6" s="815" t="s">
        <v>55</v>
      </c>
      <c r="G6" s="815" t="s">
        <v>33</v>
      </c>
      <c r="H6" s="815" t="s">
        <v>34</v>
      </c>
      <c r="I6" s="815" t="s">
        <v>35</v>
      </c>
      <c r="J6" s="815" t="s">
        <v>36</v>
      </c>
      <c r="K6" s="815" t="s">
        <v>37</v>
      </c>
      <c r="L6" s="815" t="s">
        <v>28</v>
      </c>
      <c r="M6" s="816" t="s">
        <v>29</v>
      </c>
      <c r="N6" s="817" t="s">
        <v>3</v>
      </c>
      <c r="O6" s="117"/>
      <c r="P6" s="813" t="s">
        <v>395</v>
      </c>
      <c r="Q6" s="814" t="s">
        <v>108</v>
      </c>
      <c r="R6" s="815" t="s">
        <v>30</v>
      </c>
      <c r="S6" s="815" t="s">
        <v>31</v>
      </c>
      <c r="T6" s="815" t="s">
        <v>32</v>
      </c>
      <c r="U6" s="815" t="s">
        <v>55</v>
      </c>
      <c r="V6" s="815" t="s">
        <v>33</v>
      </c>
      <c r="W6" s="815" t="s">
        <v>34</v>
      </c>
      <c r="X6" s="815" t="s">
        <v>35</v>
      </c>
      <c r="Y6" s="815" t="s">
        <v>36</v>
      </c>
      <c r="Z6" s="815" t="s">
        <v>37</v>
      </c>
      <c r="AA6" s="815" t="s">
        <v>28</v>
      </c>
      <c r="AB6" s="816" t="s">
        <v>29</v>
      </c>
      <c r="AC6" s="817" t="s">
        <v>3</v>
      </c>
      <c r="AD6" s="529"/>
    </row>
    <row r="7" spans="1:49" s="49" customFormat="1" ht="12.6" customHeight="1" x14ac:dyDescent="0.25">
      <c r="A7" s="818">
        <v>2005</v>
      </c>
      <c r="B7" s="822">
        <v>97</v>
      </c>
      <c r="C7" s="823">
        <v>102</v>
      </c>
      <c r="D7" s="823">
        <v>111</v>
      </c>
      <c r="E7" s="823">
        <v>129</v>
      </c>
      <c r="F7" s="823">
        <v>123</v>
      </c>
      <c r="G7" s="823">
        <v>128</v>
      </c>
      <c r="H7" s="823">
        <v>134</v>
      </c>
      <c r="I7" s="823">
        <v>126</v>
      </c>
      <c r="J7" s="823">
        <v>110</v>
      </c>
      <c r="K7" s="823">
        <v>115</v>
      </c>
      <c r="L7" s="823">
        <v>120</v>
      </c>
      <c r="M7" s="824">
        <v>140</v>
      </c>
      <c r="N7" s="834">
        <f>SUM(B7:M7)</f>
        <v>1435</v>
      </c>
      <c r="O7" s="117"/>
      <c r="P7" s="818">
        <v>2005</v>
      </c>
      <c r="Q7" s="822">
        <v>44</v>
      </c>
      <c r="R7" s="823">
        <v>60</v>
      </c>
      <c r="S7" s="823">
        <v>63</v>
      </c>
      <c r="T7" s="823">
        <v>57</v>
      </c>
      <c r="U7" s="823">
        <v>69</v>
      </c>
      <c r="V7" s="823">
        <v>78</v>
      </c>
      <c r="W7" s="823">
        <v>66</v>
      </c>
      <c r="X7" s="823">
        <v>63</v>
      </c>
      <c r="Y7" s="823">
        <v>58</v>
      </c>
      <c r="Z7" s="823">
        <v>57</v>
      </c>
      <c r="AA7" s="823">
        <v>60</v>
      </c>
      <c r="AB7" s="824">
        <v>73</v>
      </c>
      <c r="AC7" s="834">
        <f t="shared" ref="AC7:AC12" si="0">SUM(Q7:AB7)</f>
        <v>748</v>
      </c>
      <c r="AD7" s="529"/>
    </row>
    <row r="8" spans="1:49" s="49" customFormat="1" ht="12" customHeight="1" x14ac:dyDescent="0.25">
      <c r="A8" s="819">
        <v>2006</v>
      </c>
      <c r="B8" s="825">
        <v>121</v>
      </c>
      <c r="C8" s="826">
        <v>94</v>
      </c>
      <c r="D8" s="826">
        <v>122</v>
      </c>
      <c r="E8" s="826">
        <v>110</v>
      </c>
      <c r="F8" s="826">
        <v>109</v>
      </c>
      <c r="G8" s="826">
        <v>106</v>
      </c>
      <c r="H8" s="826">
        <v>128</v>
      </c>
      <c r="I8" s="826">
        <v>116</v>
      </c>
      <c r="J8" s="826">
        <v>114</v>
      </c>
      <c r="K8" s="826">
        <v>131</v>
      </c>
      <c r="L8" s="826">
        <v>116</v>
      </c>
      <c r="M8" s="827">
        <v>140</v>
      </c>
      <c r="N8" s="835">
        <f>SUM(B8:M8)</f>
        <v>1407</v>
      </c>
      <c r="O8" s="117"/>
      <c r="P8" s="819">
        <v>2006</v>
      </c>
      <c r="Q8" s="825">
        <v>53</v>
      </c>
      <c r="R8" s="826">
        <v>48</v>
      </c>
      <c r="S8" s="826">
        <v>72</v>
      </c>
      <c r="T8" s="826">
        <v>63</v>
      </c>
      <c r="U8" s="826">
        <v>57</v>
      </c>
      <c r="V8" s="826">
        <v>57</v>
      </c>
      <c r="W8" s="826">
        <v>66</v>
      </c>
      <c r="X8" s="826">
        <v>73</v>
      </c>
      <c r="Y8" s="826">
        <v>58</v>
      </c>
      <c r="Z8" s="826">
        <v>56</v>
      </c>
      <c r="AA8" s="826">
        <v>61</v>
      </c>
      <c r="AB8" s="827">
        <v>70</v>
      </c>
      <c r="AC8" s="835">
        <f t="shared" si="0"/>
        <v>734</v>
      </c>
      <c r="AD8" s="529"/>
    </row>
    <row r="9" spans="1:49" s="49" customFormat="1" ht="12.6" customHeight="1" x14ac:dyDescent="0.25">
      <c r="A9" s="820">
        <v>2007</v>
      </c>
      <c r="B9" s="828">
        <v>121</v>
      </c>
      <c r="C9" s="829">
        <v>111</v>
      </c>
      <c r="D9" s="829">
        <v>129</v>
      </c>
      <c r="E9" s="829">
        <v>106</v>
      </c>
      <c r="F9" s="829">
        <v>127</v>
      </c>
      <c r="G9" s="829">
        <v>125</v>
      </c>
      <c r="H9" s="829">
        <v>119</v>
      </c>
      <c r="I9" s="829">
        <v>127</v>
      </c>
      <c r="J9" s="829">
        <v>140</v>
      </c>
      <c r="K9" s="829">
        <v>131</v>
      </c>
      <c r="L9" s="829">
        <v>116</v>
      </c>
      <c r="M9" s="830">
        <v>144</v>
      </c>
      <c r="N9" s="1093">
        <f t="shared" ref="N9:N12" si="1">SUM(B9:M9)</f>
        <v>1496</v>
      </c>
      <c r="O9" s="117"/>
      <c r="P9" s="820">
        <v>2007</v>
      </c>
      <c r="Q9" s="828">
        <v>64</v>
      </c>
      <c r="R9" s="829">
        <v>48</v>
      </c>
      <c r="S9" s="829">
        <v>70</v>
      </c>
      <c r="T9" s="829">
        <v>58</v>
      </c>
      <c r="U9" s="829">
        <v>61</v>
      </c>
      <c r="V9" s="829">
        <v>68</v>
      </c>
      <c r="W9" s="829">
        <v>50</v>
      </c>
      <c r="X9" s="829">
        <v>64</v>
      </c>
      <c r="Y9" s="829">
        <v>68</v>
      </c>
      <c r="Z9" s="829">
        <v>58</v>
      </c>
      <c r="AA9" s="829">
        <v>61</v>
      </c>
      <c r="AB9" s="830">
        <v>66</v>
      </c>
      <c r="AC9" s="1093">
        <f t="shared" si="0"/>
        <v>736</v>
      </c>
      <c r="AD9" s="529"/>
    </row>
    <row r="10" spans="1:49" s="49" customFormat="1" ht="12.6" customHeight="1" x14ac:dyDescent="0.25">
      <c r="A10" s="819">
        <v>2008</v>
      </c>
      <c r="B10" s="825">
        <v>104</v>
      </c>
      <c r="C10" s="826">
        <v>98</v>
      </c>
      <c r="D10" s="826">
        <v>123</v>
      </c>
      <c r="E10" s="826">
        <v>132</v>
      </c>
      <c r="F10" s="826">
        <v>122</v>
      </c>
      <c r="G10" s="826">
        <v>126</v>
      </c>
      <c r="H10" s="826">
        <v>114</v>
      </c>
      <c r="I10" s="826">
        <v>113</v>
      </c>
      <c r="J10" s="826">
        <v>112</v>
      </c>
      <c r="K10" s="826">
        <v>117</v>
      </c>
      <c r="L10" s="826">
        <v>121</v>
      </c>
      <c r="M10" s="827">
        <v>118</v>
      </c>
      <c r="N10" s="835">
        <f t="shared" si="1"/>
        <v>1400</v>
      </c>
      <c r="O10" s="117"/>
      <c r="P10" s="819">
        <v>2008</v>
      </c>
      <c r="Q10" s="825">
        <v>54</v>
      </c>
      <c r="R10" s="826">
        <v>49</v>
      </c>
      <c r="S10" s="826">
        <v>61</v>
      </c>
      <c r="T10" s="826">
        <v>64</v>
      </c>
      <c r="U10" s="826">
        <v>53</v>
      </c>
      <c r="V10" s="826">
        <v>48</v>
      </c>
      <c r="W10" s="826">
        <v>61</v>
      </c>
      <c r="X10" s="826">
        <v>65</v>
      </c>
      <c r="Y10" s="826">
        <v>56</v>
      </c>
      <c r="Z10" s="826">
        <v>58</v>
      </c>
      <c r="AA10" s="826">
        <v>57</v>
      </c>
      <c r="AB10" s="827">
        <v>44</v>
      </c>
      <c r="AC10" s="835">
        <f t="shared" si="0"/>
        <v>670</v>
      </c>
      <c r="AD10" s="529"/>
    </row>
    <row r="11" spans="1:49" s="49" customFormat="1" ht="12.6" customHeight="1" x14ac:dyDescent="0.25">
      <c r="A11" s="821">
        <v>2009</v>
      </c>
      <c r="B11" s="831">
        <v>111</v>
      </c>
      <c r="C11" s="832">
        <v>100</v>
      </c>
      <c r="D11" s="832">
        <v>124</v>
      </c>
      <c r="E11" s="832">
        <v>110</v>
      </c>
      <c r="F11" s="832">
        <v>112</v>
      </c>
      <c r="G11" s="832">
        <v>115</v>
      </c>
      <c r="H11" s="832">
        <v>108</v>
      </c>
      <c r="I11" s="832">
        <v>121</v>
      </c>
      <c r="J11" s="832">
        <v>108</v>
      </c>
      <c r="K11" s="832">
        <v>104</v>
      </c>
      <c r="L11" s="832">
        <v>112</v>
      </c>
      <c r="M11" s="833">
        <v>122</v>
      </c>
      <c r="N11" s="1093">
        <f t="shared" si="1"/>
        <v>1347</v>
      </c>
      <c r="O11" s="117"/>
      <c r="P11" s="821">
        <v>2009</v>
      </c>
      <c r="Q11" s="831">
        <v>60</v>
      </c>
      <c r="R11" s="832">
        <v>51</v>
      </c>
      <c r="S11" s="832">
        <v>57</v>
      </c>
      <c r="T11" s="832">
        <v>62</v>
      </c>
      <c r="U11" s="832">
        <v>52</v>
      </c>
      <c r="V11" s="832">
        <v>62</v>
      </c>
      <c r="W11" s="832">
        <v>54</v>
      </c>
      <c r="X11" s="832">
        <v>59</v>
      </c>
      <c r="Y11" s="832">
        <v>52</v>
      </c>
      <c r="Z11" s="832">
        <v>49</v>
      </c>
      <c r="AA11" s="832">
        <v>49</v>
      </c>
      <c r="AB11" s="833">
        <v>64</v>
      </c>
      <c r="AC11" s="1093">
        <f t="shared" si="0"/>
        <v>671</v>
      </c>
      <c r="AD11" s="529"/>
    </row>
    <row r="12" spans="1:49" s="49" customFormat="1" ht="12.6" customHeight="1" x14ac:dyDescent="0.25">
      <c r="A12" s="819">
        <v>2010</v>
      </c>
      <c r="B12" s="825">
        <v>115</v>
      </c>
      <c r="C12" s="826">
        <v>91</v>
      </c>
      <c r="D12" s="826">
        <v>119</v>
      </c>
      <c r="E12" s="826">
        <v>113</v>
      </c>
      <c r="F12" s="826">
        <v>112</v>
      </c>
      <c r="G12" s="826">
        <v>107</v>
      </c>
      <c r="H12" s="826">
        <v>99</v>
      </c>
      <c r="I12" s="826">
        <v>92</v>
      </c>
      <c r="J12" s="826">
        <v>120</v>
      </c>
      <c r="K12" s="826">
        <v>101</v>
      </c>
      <c r="L12" s="826">
        <v>97</v>
      </c>
      <c r="M12" s="827">
        <v>140</v>
      </c>
      <c r="N12" s="835">
        <f t="shared" si="1"/>
        <v>1306</v>
      </c>
      <c r="O12" s="529"/>
      <c r="P12" s="819">
        <v>2010</v>
      </c>
      <c r="Q12" s="825">
        <v>56</v>
      </c>
      <c r="R12" s="826">
        <v>44</v>
      </c>
      <c r="S12" s="826">
        <v>49</v>
      </c>
      <c r="T12" s="826">
        <v>57</v>
      </c>
      <c r="U12" s="826">
        <v>51</v>
      </c>
      <c r="V12" s="826">
        <v>56</v>
      </c>
      <c r="W12" s="826">
        <v>53</v>
      </c>
      <c r="X12" s="826">
        <v>45</v>
      </c>
      <c r="Y12" s="826">
        <v>59</v>
      </c>
      <c r="Z12" s="826">
        <v>56</v>
      </c>
      <c r="AA12" s="826">
        <v>37</v>
      </c>
      <c r="AB12" s="827">
        <v>67</v>
      </c>
      <c r="AC12" s="835">
        <f t="shared" si="0"/>
        <v>630</v>
      </c>
      <c r="AD12" s="529"/>
    </row>
    <row r="13" spans="1:49" s="49" customFormat="1" ht="12.6" customHeight="1" x14ac:dyDescent="0.25">
      <c r="A13" s="821">
        <v>2011</v>
      </c>
      <c r="B13" s="831">
        <v>110</v>
      </c>
      <c r="C13" s="832">
        <v>115</v>
      </c>
      <c r="D13" s="832">
        <v>99</v>
      </c>
      <c r="E13" s="832">
        <v>118</v>
      </c>
      <c r="F13" s="832">
        <v>129</v>
      </c>
      <c r="G13" s="832">
        <v>120</v>
      </c>
      <c r="H13" s="832">
        <v>97</v>
      </c>
      <c r="I13" s="832">
        <v>113</v>
      </c>
      <c r="J13" s="832">
        <v>94</v>
      </c>
      <c r="K13" s="832">
        <v>122</v>
      </c>
      <c r="L13" s="832">
        <v>89</v>
      </c>
      <c r="M13" s="833">
        <v>108</v>
      </c>
      <c r="N13" s="836">
        <f>SUM(B13:M13)</f>
        <v>1314</v>
      </c>
      <c r="O13" s="529"/>
      <c r="P13" s="821">
        <v>2011</v>
      </c>
      <c r="Q13" s="831">
        <v>57</v>
      </c>
      <c r="R13" s="832">
        <v>46</v>
      </c>
      <c r="S13" s="832">
        <v>54</v>
      </c>
      <c r="T13" s="832">
        <v>54</v>
      </c>
      <c r="U13" s="832">
        <v>59</v>
      </c>
      <c r="V13" s="832">
        <v>55</v>
      </c>
      <c r="W13" s="832">
        <v>39</v>
      </c>
      <c r="X13" s="832">
        <v>55</v>
      </c>
      <c r="Y13" s="832">
        <v>48</v>
      </c>
      <c r="Z13" s="832">
        <v>56</v>
      </c>
      <c r="AA13" s="832">
        <v>40</v>
      </c>
      <c r="AB13" s="833">
        <v>54</v>
      </c>
      <c r="AC13" s="836">
        <f>SUM(Q13:AB13)</f>
        <v>617</v>
      </c>
      <c r="AD13" s="529"/>
    </row>
    <row r="14" spans="1:49" s="49" customFormat="1" ht="12.6" customHeight="1" x14ac:dyDescent="0.25">
      <c r="A14" s="819">
        <v>2012</v>
      </c>
      <c r="B14" s="825">
        <v>108</v>
      </c>
      <c r="C14" s="826">
        <v>99</v>
      </c>
      <c r="D14" s="826">
        <v>102</v>
      </c>
      <c r="E14" s="826">
        <v>96</v>
      </c>
      <c r="F14" s="826">
        <v>89</v>
      </c>
      <c r="G14" s="826">
        <v>87</v>
      </c>
      <c r="H14" s="826">
        <v>106</v>
      </c>
      <c r="I14" s="826">
        <v>97</v>
      </c>
      <c r="J14" s="826">
        <v>122</v>
      </c>
      <c r="K14" s="826">
        <v>89</v>
      </c>
      <c r="L14" s="826">
        <v>92</v>
      </c>
      <c r="M14" s="827">
        <v>101</v>
      </c>
      <c r="N14" s="835">
        <f>SUM(B14:M14)</f>
        <v>1188</v>
      </c>
      <c r="O14" s="529"/>
      <c r="P14" s="819">
        <v>2012</v>
      </c>
      <c r="Q14" s="825">
        <v>55</v>
      </c>
      <c r="R14" s="826">
        <v>42</v>
      </c>
      <c r="S14" s="826">
        <v>44</v>
      </c>
      <c r="T14" s="826">
        <v>49</v>
      </c>
      <c r="U14" s="826">
        <v>30</v>
      </c>
      <c r="V14" s="826">
        <v>46</v>
      </c>
      <c r="W14" s="826">
        <v>52</v>
      </c>
      <c r="X14" s="826">
        <v>45</v>
      </c>
      <c r="Y14" s="826">
        <v>50</v>
      </c>
      <c r="Z14" s="826">
        <v>41</v>
      </c>
      <c r="AA14" s="826">
        <v>43</v>
      </c>
      <c r="AB14" s="827">
        <v>43</v>
      </c>
      <c r="AC14" s="835">
        <f>SUM(Q14:AB14)</f>
        <v>540</v>
      </c>
      <c r="AD14" s="529"/>
    </row>
    <row r="15" spans="1:49" s="49" customFormat="1" ht="12.6" customHeight="1" x14ac:dyDescent="0.25">
      <c r="A15" s="821">
        <v>2013</v>
      </c>
      <c r="B15" s="831">
        <v>79</v>
      </c>
      <c r="C15" s="832">
        <v>60</v>
      </c>
      <c r="D15" s="832">
        <v>93</v>
      </c>
      <c r="E15" s="832">
        <v>112</v>
      </c>
      <c r="F15" s="832">
        <v>103</v>
      </c>
      <c r="G15" s="832">
        <v>92</v>
      </c>
      <c r="H15" s="832">
        <v>90</v>
      </c>
      <c r="I15" s="832">
        <v>117</v>
      </c>
      <c r="J15" s="832">
        <v>90</v>
      </c>
      <c r="K15" s="832">
        <v>95</v>
      </c>
      <c r="L15" s="832">
        <v>85</v>
      </c>
      <c r="M15" s="833">
        <v>98</v>
      </c>
      <c r="N15" s="836">
        <f>SUM(B15:M15)</f>
        <v>1114</v>
      </c>
      <c r="O15" s="529"/>
      <c r="P15" s="821">
        <v>2013</v>
      </c>
      <c r="Q15" s="831">
        <v>33</v>
      </c>
      <c r="R15" s="832">
        <v>28</v>
      </c>
      <c r="S15" s="832">
        <v>52</v>
      </c>
      <c r="T15" s="832">
        <v>52</v>
      </c>
      <c r="U15" s="832">
        <v>39</v>
      </c>
      <c r="V15" s="832">
        <v>35</v>
      </c>
      <c r="W15" s="832">
        <v>49</v>
      </c>
      <c r="X15" s="832">
        <v>53</v>
      </c>
      <c r="Y15" s="832">
        <v>50</v>
      </c>
      <c r="Z15" s="832">
        <v>43</v>
      </c>
      <c r="AA15" s="832">
        <v>36</v>
      </c>
      <c r="AB15" s="833">
        <v>44</v>
      </c>
      <c r="AC15" s="836">
        <f>SUM(Q15:AB15)</f>
        <v>514</v>
      </c>
      <c r="AD15" s="529"/>
    </row>
    <row r="16" spans="1:49" s="49" customFormat="1" ht="12.6" customHeight="1" thickBot="1" x14ac:dyDescent="0.3">
      <c r="A16" s="1091">
        <v>2014</v>
      </c>
      <c r="B16" s="1094">
        <v>100</v>
      </c>
      <c r="C16" s="1095">
        <v>91</v>
      </c>
      <c r="D16" s="1095">
        <v>106</v>
      </c>
      <c r="E16" s="1095">
        <v>95</v>
      </c>
      <c r="F16" s="1095">
        <v>116</v>
      </c>
      <c r="G16" s="1095">
        <v>100</v>
      </c>
      <c r="H16" s="1095">
        <v>108</v>
      </c>
      <c r="I16" s="1095">
        <v>107</v>
      </c>
      <c r="J16" s="1095">
        <v>84</v>
      </c>
      <c r="K16" s="1095">
        <v>100</v>
      </c>
      <c r="L16" s="1095">
        <v>93</v>
      </c>
      <c r="M16" s="1096">
        <v>95</v>
      </c>
      <c r="N16" s="1097">
        <f>SUM(B16:M16)</f>
        <v>1195</v>
      </c>
      <c r="O16" s="529"/>
      <c r="P16" s="1091">
        <v>2014</v>
      </c>
      <c r="Q16" s="1094">
        <v>40</v>
      </c>
      <c r="R16" s="1095">
        <v>48</v>
      </c>
      <c r="S16" s="1095">
        <v>45</v>
      </c>
      <c r="T16" s="1095">
        <v>45</v>
      </c>
      <c r="U16" s="1095">
        <v>56</v>
      </c>
      <c r="V16" s="1095">
        <v>40</v>
      </c>
      <c r="W16" s="1095">
        <v>46</v>
      </c>
      <c r="X16" s="1095">
        <v>53</v>
      </c>
      <c r="Y16" s="1095">
        <v>47</v>
      </c>
      <c r="Z16" s="1095">
        <v>44</v>
      </c>
      <c r="AA16" s="1095">
        <v>42</v>
      </c>
      <c r="AB16" s="1096">
        <v>49</v>
      </c>
      <c r="AC16" s="1097">
        <f>SUM(Q16:AB16)</f>
        <v>555</v>
      </c>
      <c r="AD16" s="529"/>
      <c r="AW16" s="1092"/>
    </row>
    <row r="17" spans="1:49" s="131" customFormat="1" ht="8.1" customHeight="1" x14ac:dyDescent="0.25">
      <c r="A17" s="811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32"/>
      <c r="P17" s="68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W17" s="975"/>
    </row>
    <row r="18" spans="1:49" s="50" customFormat="1" ht="12.95" customHeight="1" x14ac:dyDescent="0.25">
      <c r="A18" s="503" t="s">
        <v>414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503" t="s">
        <v>415</v>
      </c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</row>
    <row r="19" spans="1:49" s="50" customFormat="1" ht="5.0999999999999996" customHeight="1" thickBot="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39"/>
    </row>
    <row r="20" spans="1:49" s="49" customFormat="1" ht="14.1" customHeight="1" x14ac:dyDescent="0.25">
      <c r="A20" s="813" t="s">
        <v>395</v>
      </c>
      <c r="B20" s="814" t="s">
        <v>108</v>
      </c>
      <c r="C20" s="815" t="s">
        <v>30</v>
      </c>
      <c r="D20" s="815" t="s">
        <v>31</v>
      </c>
      <c r="E20" s="815" t="s">
        <v>32</v>
      </c>
      <c r="F20" s="815" t="s">
        <v>55</v>
      </c>
      <c r="G20" s="815" t="s">
        <v>33</v>
      </c>
      <c r="H20" s="815" t="s">
        <v>34</v>
      </c>
      <c r="I20" s="815" t="s">
        <v>35</v>
      </c>
      <c r="J20" s="815" t="s">
        <v>36</v>
      </c>
      <c r="K20" s="815" t="s">
        <v>37</v>
      </c>
      <c r="L20" s="815" t="s">
        <v>28</v>
      </c>
      <c r="M20" s="816" t="s">
        <v>29</v>
      </c>
      <c r="N20" s="817" t="s">
        <v>3</v>
      </c>
      <c r="O20" s="529"/>
      <c r="P20" s="813" t="s">
        <v>395</v>
      </c>
      <c r="Q20" s="814" t="s">
        <v>108</v>
      </c>
      <c r="R20" s="815" t="s">
        <v>30</v>
      </c>
      <c r="S20" s="815" t="s">
        <v>31</v>
      </c>
      <c r="T20" s="815" t="s">
        <v>32</v>
      </c>
      <c r="U20" s="815" t="s">
        <v>55</v>
      </c>
      <c r="V20" s="815" t="s">
        <v>33</v>
      </c>
      <c r="W20" s="815" t="s">
        <v>34</v>
      </c>
      <c r="X20" s="815" t="s">
        <v>35</v>
      </c>
      <c r="Y20" s="815" t="s">
        <v>36</v>
      </c>
      <c r="Z20" s="815" t="s">
        <v>37</v>
      </c>
      <c r="AA20" s="815" t="s">
        <v>28</v>
      </c>
      <c r="AB20" s="816" t="s">
        <v>29</v>
      </c>
      <c r="AC20" s="817" t="s">
        <v>3</v>
      </c>
      <c r="AD20" s="139"/>
      <c r="AE20" s="117"/>
    </row>
    <row r="21" spans="1:49" s="49" customFormat="1" ht="12.6" customHeight="1" x14ac:dyDescent="0.25">
      <c r="A21" s="818">
        <v>2005</v>
      </c>
      <c r="B21" s="822">
        <v>31</v>
      </c>
      <c r="C21" s="823">
        <v>17</v>
      </c>
      <c r="D21" s="823">
        <v>28</v>
      </c>
      <c r="E21" s="823">
        <v>33</v>
      </c>
      <c r="F21" s="823">
        <v>16</v>
      </c>
      <c r="G21" s="823">
        <v>30</v>
      </c>
      <c r="H21" s="823">
        <v>41</v>
      </c>
      <c r="I21" s="823">
        <v>26</v>
      </c>
      <c r="J21" s="823">
        <v>22</v>
      </c>
      <c r="K21" s="823">
        <v>19</v>
      </c>
      <c r="L21" s="823">
        <v>31</v>
      </c>
      <c r="M21" s="824">
        <v>25</v>
      </c>
      <c r="N21" s="834">
        <f t="shared" ref="N21:N27" si="2">SUM(B21:M21)</f>
        <v>319</v>
      </c>
      <c r="O21" s="529"/>
      <c r="P21" s="818">
        <v>2005</v>
      </c>
      <c r="Q21" s="822">
        <v>19</v>
      </c>
      <c r="R21" s="823">
        <v>22</v>
      </c>
      <c r="S21" s="823">
        <v>20</v>
      </c>
      <c r="T21" s="823">
        <v>31</v>
      </c>
      <c r="U21" s="823">
        <v>32</v>
      </c>
      <c r="V21" s="823">
        <v>18</v>
      </c>
      <c r="W21" s="823">
        <v>32</v>
      </c>
      <c r="X21" s="823">
        <v>37</v>
      </c>
      <c r="Y21" s="823">
        <v>26</v>
      </c>
      <c r="Z21" s="823">
        <v>36</v>
      </c>
      <c r="AA21" s="823">
        <v>29</v>
      </c>
      <c r="AB21" s="824">
        <v>43</v>
      </c>
      <c r="AC21" s="834">
        <f t="shared" ref="AC21:AC27" si="3">SUM(Q21:AB21)</f>
        <v>345</v>
      </c>
      <c r="AD21" s="139"/>
      <c r="AE21" s="117"/>
    </row>
    <row r="22" spans="1:49" s="49" customFormat="1" ht="12.6" customHeight="1" x14ac:dyDescent="0.25">
      <c r="A22" s="819">
        <v>2006</v>
      </c>
      <c r="B22" s="825">
        <v>36</v>
      </c>
      <c r="C22" s="826">
        <v>19</v>
      </c>
      <c r="D22" s="826">
        <v>20</v>
      </c>
      <c r="E22" s="826">
        <v>14</v>
      </c>
      <c r="F22" s="826">
        <v>18</v>
      </c>
      <c r="G22" s="826">
        <v>29</v>
      </c>
      <c r="H22" s="826">
        <v>35</v>
      </c>
      <c r="I22" s="826">
        <v>11</v>
      </c>
      <c r="J22" s="826">
        <v>25</v>
      </c>
      <c r="K22" s="826">
        <v>31</v>
      </c>
      <c r="L22" s="826">
        <v>21</v>
      </c>
      <c r="M22" s="827">
        <v>30</v>
      </c>
      <c r="N22" s="835">
        <f t="shared" si="2"/>
        <v>289</v>
      </c>
      <c r="O22" s="529"/>
      <c r="P22" s="819">
        <v>2006</v>
      </c>
      <c r="Q22" s="825">
        <v>33</v>
      </c>
      <c r="R22" s="826">
        <v>32</v>
      </c>
      <c r="S22" s="826">
        <v>31</v>
      </c>
      <c r="T22" s="826">
        <v>32</v>
      </c>
      <c r="U22" s="826">
        <v>32</v>
      </c>
      <c r="V22" s="826">
        <v>25</v>
      </c>
      <c r="W22" s="826">
        <v>27</v>
      </c>
      <c r="X22" s="826">
        <v>26</v>
      </c>
      <c r="Y22" s="826">
        <v>33</v>
      </c>
      <c r="Z22" s="826">
        <v>42</v>
      </c>
      <c r="AA22" s="826">
        <v>28</v>
      </c>
      <c r="AB22" s="827">
        <v>39</v>
      </c>
      <c r="AC22" s="835">
        <f t="shared" si="3"/>
        <v>380</v>
      </c>
      <c r="AD22" s="529"/>
    </row>
    <row r="23" spans="1:49" s="49" customFormat="1" ht="12.6" customHeight="1" x14ac:dyDescent="0.25">
      <c r="A23" s="820">
        <v>2007</v>
      </c>
      <c r="B23" s="828">
        <v>15</v>
      </c>
      <c r="C23" s="829">
        <v>30</v>
      </c>
      <c r="D23" s="829">
        <v>24</v>
      </c>
      <c r="E23" s="829">
        <v>16</v>
      </c>
      <c r="F23" s="829">
        <v>25</v>
      </c>
      <c r="G23" s="829">
        <v>16</v>
      </c>
      <c r="H23" s="829">
        <v>27</v>
      </c>
      <c r="I23" s="829">
        <v>15</v>
      </c>
      <c r="J23" s="829">
        <v>36</v>
      </c>
      <c r="K23" s="829">
        <v>28</v>
      </c>
      <c r="L23" s="829">
        <v>19</v>
      </c>
      <c r="M23" s="830">
        <v>30</v>
      </c>
      <c r="N23" s="1093">
        <f t="shared" si="2"/>
        <v>281</v>
      </c>
      <c r="O23" s="529"/>
      <c r="P23" s="820">
        <v>2007</v>
      </c>
      <c r="Q23" s="828">
        <v>35</v>
      </c>
      <c r="R23" s="829">
        <v>34</v>
      </c>
      <c r="S23" s="829">
        <v>40</v>
      </c>
      <c r="T23" s="829">
        <v>35</v>
      </c>
      <c r="U23" s="829">
        <v>37</v>
      </c>
      <c r="V23" s="829">
        <v>36</v>
      </c>
      <c r="W23" s="829">
        <v>45</v>
      </c>
      <c r="X23" s="829">
        <v>44</v>
      </c>
      <c r="Y23" s="829">
        <v>38</v>
      </c>
      <c r="Z23" s="829">
        <v>40</v>
      </c>
      <c r="AA23" s="829">
        <v>31</v>
      </c>
      <c r="AB23" s="830">
        <v>51</v>
      </c>
      <c r="AC23" s="1093">
        <f t="shared" si="3"/>
        <v>466</v>
      </c>
      <c r="AD23" s="529"/>
      <c r="AE23" s="529"/>
    </row>
    <row r="24" spans="1:49" s="49" customFormat="1" ht="12.6" customHeight="1" x14ac:dyDescent="0.25">
      <c r="A24" s="819">
        <v>2008</v>
      </c>
      <c r="B24" s="825">
        <v>18</v>
      </c>
      <c r="C24" s="826">
        <v>18</v>
      </c>
      <c r="D24" s="826">
        <v>26</v>
      </c>
      <c r="E24" s="826">
        <v>25</v>
      </c>
      <c r="F24" s="826">
        <v>24</v>
      </c>
      <c r="G24" s="826">
        <v>28</v>
      </c>
      <c r="H24" s="826">
        <v>15</v>
      </c>
      <c r="I24" s="826">
        <v>16</v>
      </c>
      <c r="J24" s="826">
        <v>17</v>
      </c>
      <c r="K24" s="826">
        <v>15</v>
      </c>
      <c r="L24" s="826">
        <v>22</v>
      </c>
      <c r="M24" s="827">
        <v>22</v>
      </c>
      <c r="N24" s="835">
        <f t="shared" si="2"/>
        <v>246</v>
      </c>
      <c r="O24" s="529"/>
      <c r="P24" s="819">
        <v>2008</v>
      </c>
      <c r="Q24" s="825">
        <v>34</v>
      </c>
      <c r="R24" s="826">
        <v>29</v>
      </c>
      <c r="S24" s="826">
        <v>35</v>
      </c>
      <c r="T24" s="826">
        <v>41</v>
      </c>
      <c r="U24" s="826">
        <v>49</v>
      </c>
      <c r="V24" s="826">
        <v>48</v>
      </c>
      <c r="W24" s="826">
        <v>37</v>
      </c>
      <c r="X24" s="826">
        <v>28</v>
      </c>
      <c r="Y24" s="826">
        <v>41</v>
      </c>
      <c r="Z24" s="826">
        <v>44</v>
      </c>
      <c r="AA24" s="826">
        <v>39</v>
      </c>
      <c r="AB24" s="827">
        <v>53</v>
      </c>
      <c r="AC24" s="835">
        <f t="shared" si="3"/>
        <v>478</v>
      </c>
      <c r="AD24" s="529"/>
      <c r="AE24" s="529"/>
    </row>
    <row r="25" spans="1:49" s="49" customFormat="1" ht="12.6" customHeight="1" x14ac:dyDescent="0.25">
      <c r="A25" s="821">
        <v>2009</v>
      </c>
      <c r="B25" s="831">
        <v>13</v>
      </c>
      <c r="C25" s="832">
        <v>14</v>
      </c>
      <c r="D25" s="832">
        <v>25</v>
      </c>
      <c r="E25" s="832">
        <v>14</v>
      </c>
      <c r="F25" s="832">
        <v>18</v>
      </c>
      <c r="G25" s="832">
        <v>19</v>
      </c>
      <c r="H25" s="832">
        <v>20</v>
      </c>
      <c r="I25" s="832">
        <v>21</v>
      </c>
      <c r="J25" s="832">
        <v>18</v>
      </c>
      <c r="K25" s="832">
        <v>20</v>
      </c>
      <c r="L25" s="832">
        <v>28</v>
      </c>
      <c r="M25" s="833">
        <v>12</v>
      </c>
      <c r="N25" s="1093">
        <f t="shared" si="2"/>
        <v>222</v>
      </c>
      <c r="O25" s="529"/>
      <c r="P25" s="821">
        <v>2009</v>
      </c>
      <c r="Q25" s="831">
        <v>33</v>
      </c>
      <c r="R25" s="832">
        <v>32</v>
      </c>
      <c r="S25" s="832">
        <v>40</v>
      </c>
      <c r="T25" s="832">
        <v>36</v>
      </c>
      <c r="U25" s="832">
        <v>40</v>
      </c>
      <c r="V25" s="832">
        <v>33</v>
      </c>
      <c r="W25" s="832">
        <v>36</v>
      </c>
      <c r="X25" s="832">
        <v>37</v>
      </c>
      <c r="Y25" s="832">
        <v>35</v>
      </c>
      <c r="Z25" s="832">
        <v>32</v>
      </c>
      <c r="AA25" s="832">
        <v>31</v>
      </c>
      <c r="AB25" s="833">
        <v>43</v>
      </c>
      <c r="AC25" s="1093">
        <f t="shared" si="3"/>
        <v>428</v>
      </c>
      <c r="AD25" s="529"/>
      <c r="AE25" s="1098"/>
      <c r="AF25" s="1098"/>
      <c r="AG25" s="1098"/>
      <c r="AH25" s="1098"/>
      <c r="AI25" s="1098"/>
      <c r="AJ25" s="1098"/>
      <c r="AK25" s="1098"/>
      <c r="AL25" s="1098"/>
      <c r="AM25" s="1098"/>
      <c r="AN25" s="1098"/>
      <c r="AO25" s="1098"/>
      <c r="AP25" s="1098"/>
      <c r="AQ25" s="1098"/>
      <c r="AR25" s="1098"/>
    </row>
    <row r="26" spans="1:49" s="49" customFormat="1" ht="12.6" customHeight="1" x14ac:dyDescent="0.25">
      <c r="A26" s="819">
        <v>2010</v>
      </c>
      <c r="B26" s="825">
        <v>18</v>
      </c>
      <c r="C26" s="826">
        <v>9</v>
      </c>
      <c r="D26" s="826">
        <v>15</v>
      </c>
      <c r="E26" s="826">
        <v>18</v>
      </c>
      <c r="F26" s="826">
        <v>21</v>
      </c>
      <c r="G26" s="826">
        <v>15</v>
      </c>
      <c r="H26" s="826">
        <v>18</v>
      </c>
      <c r="I26" s="826">
        <v>15</v>
      </c>
      <c r="J26" s="826">
        <v>19</v>
      </c>
      <c r="K26" s="826">
        <v>13</v>
      </c>
      <c r="L26" s="826">
        <v>17</v>
      </c>
      <c r="M26" s="827">
        <v>22</v>
      </c>
      <c r="N26" s="835">
        <f t="shared" si="2"/>
        <v>200</v>
      </c>
      <c r="O26" s="529"/>
      <c r="P26" s="819">
        <v>2010</v>
      </c>
      <c r="Q26" s="825">
        <v>36</v>
      </c>
      <c r="R26" s="826">
        <v>35</v>
      </c>
      <c r="S26" s="826">
        <v>54</v>
      </c>
      <c r="T26" s="826">
        <v>43</v>
      </c>
      <c r="U26" s="826">
        <v>38</v>
      </c>
      <c r="V26" s="826">
        <v>43</v>
      </c>
      <c r="W26" s="826">
        <v>32</v>
      </c>
      <c r="X26" s="826">
        <v>32</v>
      </c>
      <c r="Y26" s="826">
        <v>41</v>
      </c>
      <c r="Z26" s="826">
        <v>31</v>
      </c>
      <c r="AA26" s="826">
        <v>43</v>
      </c>
      <c r="AB26" s="827">
        <v>50</v>
      </c>
      <c r="AC26" s="835">
        <f t="shared" si="3"/>
        <v>478</v>
      </c>
      <c r="AD26" s="529"/>
      <c r="AE26" s="1098"/>
      <c r="AF26" s="1098"/>
      <c r="AG26" s="1098"/>
      <c r="AH26" s="1098"/>
      <c r="AI26" s="1098"/>
      <c r="AJ26" s="1098"/>
      <c r="AK26" s="1098"/>
      <c r="AL26" s="1098"/>
      <c r="AM26" s="1098"/>
      <c r="AN26" s="1098"/>
      <c r="AO26" s="1098"/>
      <c r="AP26" s="1098"/>
      <c r="AQ26" s="1098"/>
      <c r="AR26" s="1098"/>
      <c r="AS26" s="1099"/>
    </row>
    <row r="27" spans="1:49" s="49" customFormat="1" ht="12.6" customHeight="1" x14ac:dyDescent="0.25">
      <c r="A27" s="821">
        <v>2011</v>
      </c>
      <c r="B27" s="831">
        <v>11</v>
      </c>
      <c r="C27" s="832">
        <v>15</v>
      </c>
      <c r="D27" s="832">
        <v>10</v>
      </c>
      <c r="E27" s="832">
        <v>12</v>
      </c>
      <c r="F27" s="832">
        <v>22</v>
      </c>
      <c r="G27" s="832">
        <v>19</v>
      </c>
      <c r="H27" s="832">
        <v>18</v>
      </c>
      <c r="I27" s="832">
        <v>14</v>
      </c>
      <c r="J27" s="832">
        <v>18</v>
      </c>
      <c r="K27" s="832">
        <v>26</v>
      </c>
      <c r="L27" s="832">
        <v>11</v>
      </c>
      <c r="M27" s="833">
        <v>11</v>
      </c>
      <c r="N27" s="836">
        <f t="shared" si="2"/>
        <v>187</v>
      </c>
      <c r="O27" s="529"/>
      <c r="P27" s="821">
        <v>2011</v>
      </c>
      <c r="Q27" s="831">
        <v>43</v>
      </c>
      <c r="R27" s="832">
        <v>53</v>
      </c>
      <c r="S27" s="832">
        <v>34</v>
      </c>
      <c r="T27" s="832">
        <v>45</v>
      </c>
      <c r="U27" s="832">
        <v>47</v>
      </c>
      <c r="V27" s="832">
        <v>53</v>
      </c>
      <c r="W27" s="832">
        <v>45</v>
      </c>
      <c r="X27" s="832">
        <v>44</v>
      </c>
      <c r="Y27" s="832">
        <v>31</v>
      </c>
      <c r="Z27" s="832">
        <v>41</v>
      </c>
      <c r="AA27" s="832">
        <v>35</v>
      </c>
      <c r="AB27" s="833">
        <v>41</v>
      </c>
      <c r="AC27" s="836">
        <f t="shared" si="3"/>
        <v>512</v>
      </c>
      <c r="AD27" s="529"/>
      <c r="AE27" s="1098"/>
      <c r="AF27" s="1098"/>
      <c r="AG27" s="1098"/>
      <c r="AH27" s="1098"/>
      <c r="AI27" s="1098"/>
      <c r="AJ27" s="1098"/>
      <c r="AK27" s="1098"/>
      <c r="AL27" s="1098"/>
      <c r="AM27" s="1098"/>
      <c r="AN27" s="1098"/>
      <c r="AO27" s="1098"/>
      <c r="AP27" s="1098"/>
      <c r="AQ27" s="1098"/>
      <c r="AR27" s="1098"/>
      <c r="AS27" s="1099"/>
    </row>
    <row r="28" spans="1:49" s="49" customFormat="1" ht="12.6" customHeight="1" x14ac:dyDescent="0.25">
      <c r="A28" s="819">
        <v>2012</v>
      </c>
      <c r="B28" s="825">
        <v>17</v>
      </c>
      <c r="C28" s="826">
        <v>20</v>
      </c>
      <c r="D28" s="826">
        <v>17</v>
      </c>
      <c r="E28" s="826">
        <v>11</v>
      </c>
      <c r="F28" s="826">
        <v>24</v>
      </c>
      <c r="G28" s="826">
        <v>9</v>
      </c>
      <c r="H28" s="826">
        <v>24</v>
      </c>
      <c r="I28" s="826">
        <v>12</v>
      </c>
      <c r="J28" s="826">
        <v>25</v>
      </c>
      <c r="K28" s="826">
        <v>19</v>
      </c>
      <c r="L28" s="826">
        <v>12</v>
      </c>
      <c r="M28" s="827">
        <v>11</v>
      </c>
      <c r="N28" s="835">
        <f>SUM(B28:M28)</f>
        <v>201</v>
      </c>
      <c r="O28" s="529"/>
      <c r="P28" s="819">
        <v>2012</v>
      </c>
      <c r="Q28" s="825">
        <v>35</v>
      </c>
      <c r="R28" s="826">
        <v>36</v>
      </c>
      <c r="S28" s="826">
        <v>44</v>
      </c>
      <c r="T28" s="826">
        <v>31</v>
      </c>
      <c r="U28" s="826">
        <v>35</v>
      </c>
      <c r="V28" s="826">
        <v>30</v>
      </c>
      <c r="W28" s="826">
        <v>34</v>
      </c>
      <c r="X28" s="826">
        <v>37</v>
      </c>
      <c r="Y28" s="826">
        <v>49</v>
      </c>
      <c r="Z28" s="826">
        <v>30</v>
      </c>
      <c r="AA28" s="826">
        <v>34</v>
      </c>
      <c r="AB28" s="827">
        <v>43</v>
      </c>
      <c r="AC28" s="835">
        <f>SUM(Q28:AB28)</f>
        <v>438</v>
      </c>
      <c r="AD28" s="529"/>
      <c r="AE28" s="1098"/>
      <c r="AF28" s="1098"/>
      <c r="AG28" s="1098"/>
      <c r="AH28" s="1098"/>
      <c r="AI28" s="1098"/>
      <c r="AJ28" s="1098"/>
      <c r="AK28" s="1098"/>
      <c r="AL28" s="1098"/>
      <c r="AM28" s="1098"/>
      <c r="AN28" s="1098"/>
      <c r="AO28" s="1098"/>
      <c r="AP28" s="1098"/>
      <c r="AQ28" s="1098"/>
      <c r="AR28" s="1098"/>
      <c r="AS28" s="1099"/>
    </row>
    <row r="29" spans="1:49" s="49" customFormat="1" ht="12.6" customHeight="1" x14ac:dyDescent="0.25">
      <c r="A29" s="821">
        <v>2013</v>
      </c>
      <c r="B29" s="831">
        <v>23</v>
      </c>
      <c r="C29" s="832">
        <v>14</v>
      </c>
      <c r="D29" s="832">
        <v>6</v>
      </c>
      <c r="E29" s="832">
        <v>20</v>
      </c>
      <c r="F29" s="832">
        <v>16</v>
      </c>
      <c r="G29" s="832">
        <v>26</v>
      </c>
      <c r="H29" s="832">
        <v>12</v>
      </c>
      <c r="I29" s="832">
        <v>19</v>
      </c>
      <c r="J29" s="832">
        <v>17</v>
      </c>
      <c r="K29" s="832">
        <v>14</v>
      </c>
      <c r="L29" s="832">
        <v>16</v>
      </c>
      <c r="M29" s="833">
        <v>17</v>
      </c>
      <c r="N29" s="836">
        <f>SUM(B29:M29)</f>
        <v>200</v>
      </c>
      <c r="O29" s="529"/>
      <c r="P29" s="821">
        <v>2013</v>
      </c>
      <c r="Q29" s="831">
        <v>26</v>
      </c>
      <c r="R29" s="832">
        <v>20</v>
      </c>
      <c r="S29" s="832">
        <v>34</v>
      </c>
      <c r="T29" s="832">
        <v>38</v>
      </c>
      <c r="U29" s="832">
        <v>45</v>
      </c>
      <c r="V29" s="832">
        <v>36</v>
      </c>
      <c r="W29" s="832">
        <v>31</v>
      </c>
      <c r="X29" s="832">
        <v>39</v>
      </c>
      <c r="Y29" s="832">
        <v>26</v>
      </c>
      <c r="Z29" s="832">
        <v>35</v>
      </c>
      <c r="AA29" s="832">
        <v>37</v>
      </c>
      <c r="AB29" s="833">
        <v>36</v>
      </c>
      <c r="AC29" s="836">
        <f>SUM(Q29:AB29)</f>
        <v>403</v>
      </c>
      <c r="AD29" s="529"/>
      <c r="AE29" s="1098"/>
      <c r="AF29" s="1098"/>
      <c r="AG29" s="1098"/>
      <c r="AH29" s="1098"/>
      <c r="AI29" s="1098"/>
      <c r="AJ29" s="1098"/>
      <c r="AK29" s="1098"/>
      <c r="AL29" s="1098"/>
      <c r="AM29" s="1098"/>
      <c r="AN29" s="1098"/>
      <c r="AO29" s="1098"/>
      <c r="AP29" s="1098"/>
      <c r="AQ29" s="1098"/>
      <c r="AR29" s="1098"/>
      <c r="AS29" s="1099"/>
    </row>
    <row r="30" spans="1:49" s="49" customFormat="1" ht="12.6" customHeight="1" thickBot="1" x14ac:dyDescent="0.3">
      <c r="A30" s="1091">
        <v>2014</v>
      </c>
      <c r="B30" s="1094">
        <v>14</v>
      </c>
      <c r="C30" s="1095">
        <v>13</v>
      </c>
      <c r="D30" s="1095">
        <v>21</v>
      </c>
      <c r="E30" s="1095">
        <v>22</v>
      </c>
      <c r="F30" s="1095">
        <v>22</v>
      </c>
      <c r="G30" s="1095">
        <v>23</v>
      </c>
      <c r="H30" s="1095">
        <v>18</v>
      </c>
      <c r="I30" s="1095">
        <v>17</v>
      </c>
      <c r="J30" s="1095">
        <v>11</v>
      </c>
      <c r="K30" s="1095">
        <v>14</v>
      </c>
      <c r="L30" s="1095">
        <v>16</v>
      </c>
      <c r="M30" s="1096">
        <v>16</v>
      </c>
      <c r="N30" s="1097">
        <f>SUM(B30:M30)</f>
        <v>207</v>
      </c>
      <c r="O30" s="529"/>
      <c r="P30" s="1091">
        <v>2014</v>
      </c>
      <c r="Q30" s="1094">
        <v>39</v>
      </c>
      <c r="R30" s="1095">
        <v>31</v>
      </c>
      <c r="S30" s="1095">
        <v>42</v>
      </c>
      <c r="T30" s="1095">
        <v>27</v>
      </c>
      <c r="U30" s="1095">
        <v>43</v>
      </c>
      <c r="V30" s="1095">
        <v>38</v>
      </c>
      <c r="W30" s="1095">
        <v>46</v>
      </c>
      <c r="X30" s="1095">
        <v>36</v>
      </c>
      <c r="Y30" s="1095">
        <v>30</v>
      </c>
      <c r="Z30" s="1095">
        <v>40</v>
      </c>
      <c r="AA30" s="1095">
        <v>38</v>
      </c>
      <c r="AB30" s="1096">
        <v>30</v>
      </c>
      <c r="AC30" s="1097">
        <f>SUM(Q30:AB30)</f>
        <v>440</v>
      </c>
      <c r="AD30" s="529"/>
      <c r="AE30" s="453"/>
      <c r="AF30" s="453"/>
      <c r="AG30" s="453"/>
      <c r="AH30" s="453"/>
      <c r="AI30" s="453"/>
      <c r="AJ30" s="453"/>
      <c r="AK30" s="453"/>
      <c r="AL30" s="453"/>
      <c r="AM30" s="453"/>
      <c r="AN30" s="453"/>
      <c r="AO30" s="453"/>
      <c r="AP30" s="453"/>
      <c r="AQ30" s="453"/>
      <c r="AR30" s="453"/>
      <c r="AS30" s="1099"/>
    </row>
    <row r="31" spans="1:49" s="50" customFormat="1" ht="8.1" customHeight="1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810"/>
      <c r="AA31" s="110"/>
      <c r="AB31" s="110"/>
      <c r="AC31" s="110"/>
      <c r="AD31" s="110"/>
      <c r="AE31" s="811"/>
      <c r="AF31" s="811"/>
      <c r="AG31" s="811"/>
      <c r="AH31" s="811"/>
      <c r="AI31" s="811"/>
      <c r="AJ31" s="811"/>
      <c r="AK31" s="811"/>
      <c r="AL31" s="811"/>
      <c r="AM31" s="811"/>
      <c r="AN31" s="811"/>
      <c r="AO31" s="811"/>
      <c r="AP31" s="811"/>
      <c r="AQ31" s="811"/>
      <c r="AR31" s="811"/>
      <c r="AS31" s="125"/>
    </row>
    <row r="32" spans="1:49" s="50" customFormat="1" ht="12.95" customHeight="1" x14ac:dyDescent="0.25">
      <c r="A32" s="503" t="s">
        <v>416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503" t="s">
        <v>417</v>
      </c>
      <c r="Q32" s="110"/>
      <c r="R32" s="110"/>
      <c r="S32" s="110"/>
      <c r="T32" s="110"/>
      <c r="U32" s="110"/>
      <c r="V32" s="110"/>
      <c r="W32" s="110"/>
      <c r="X32" s="110"/>
      <c r="Y32" s="110"/>
      <c r="Z32" s="810"/>
      <c r="AA32" s="110"/>
      <c r="AB32" s="110"/>
      <c r="AC32" s="110"/>
      <c r="AD32" s="110"/>
      <c r="AE32" s="811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25"/>
    </row>
    <row r="33" spans="1:45" s="50" customFormat="1" ht="5.0999999999999996" customHeight="1" thickBot="1" x14ac:dyDescent="0.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417"/>
      <c r="AA33" s="110"/>
      <c r="AB33" s="110"/>
      <c r="AC33" s="110"/>
      <c r="AD33" s="110"/>
      <c r="AE33" s="811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25"/>
    </row>
    <row r="34" spans="1:45" s="49" customFormat="1" ht="14.1" customHeight="1" x14ac:dyDescent="0.25">
      <c r="A34" s="813" t="s">
        <v>395</v>
      </c>
      <c r="B34" s="814" t="s">
        <v>108</v>
      </c>
      <c r="C34" s="815" t="s">
        <v>30</v>
      </c>
      <c r="D34" s="815" t="s">
        <v>31</v>
      </c>
      <c r="E34" s="815" t="s">
        <v>32</v>
      </c>
      <c r="F34" s="815" t="s">
        <v>55</v>
      </c>
      <c r="G34" s="815" t="s">
        <v>33</v>
      </c>
      <c r="H34" s="815" t="s">
        <v>34</v>
      </c>
      <c r="I34" s="815" t="s">
        <v>35</v>
      </c>
      <c r="J34" s="815" t="s">
        <v>36</v>
      </c>
      <c r="K34" s="815" t="s">
        <v>37</v>
      </c>
      <c r="L34" s="815" t="s">
        <v>28</v>
      </c>
      <c r="M34" s="816" t="s">
        <v>29</v>
      </c>
      <c r="N34" s="817" t="s">
        <v>3</v>
      </c>
      <c r="O34" s="529"/>
      <c r="P34" s="813" t="s">
        <v>395</v>
      </c>
      <c r="Q34" s="814" t="s">
        <v>108</v>
      </c>
      <c r="R34" s="815" t="s">
        <v>30</v>
      </c>
      <c r="S34" s="815" t="s">
        <v>31</v>
      </c>
      <c r="T34" s="815" t="s">
        <v>32</v>
      </c>
      <c r="U34" s="815" t="s">
        <v>55</v>
      </c>
      <c r="V34" s="815" t="s">
        <v>33</v>
      </c>
      <c r="W34" s="815" t="s">
        <v>34</v>
      </c>
      <c r="X34" s="815" t="s">
        <v>35</v>
      </c>
      <c r="Y34" s="815" t="s">
        <v>36</v>
      </c>
      <c r="Z34" s="815" t="s">
        <v>37</v>
      </c>
      <c r="AA34" s="815" t="s">
        <v>28</v>
      </c>
      <c r="AB34" s="816" t="s">
        <v>29</v>
      </c>
      <c r="AC34" s="817" t="s">
        <v>3</v>
      </c>
      <c r="AD34" s="529"/>
      <c r="AE34" s="453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099"/>
    </row>
    <row r="35" spans="1:45" s="49" customFormat="1" ht="12.6" customHeight="1" x14ac:dyDescent="0.25">
      <c r="A35" s="818">
        <v>2005</v>
      </c>
      <c r="B35" s="822">
        <v>7</v>
      </c>
      <c r="C35" s="823">
        <v>6</v>
      </c>
      <c r="D35" s="823">
        <v>3</v>
      </c>
      <c r="E35" s="823">
        <v>12</v>
      </c>
      <c r="F35" s="823">
        <v>8</v>
      </c>
      <c r="G35" s="823">
        <v>10</v>
      </c>
      <c r="H35" s="823">
        <v>9</v>
      </c>
      <c r="I35" s="823">
        <v>7</v>
      </c>
      <c r="J35" s="823">
        <v>6</v>
      </c>
      <c r="K35" s="823">
        <v>10</v>
      </c>
      <c r="L35" s="823">
        <v>10</v>
      </c>
      <c r="M35" s="824">
        <v>5</v>
      </c>
      <c r="N35" s="834">
        <f t="shared" ref="N35:N41" si="4">SUM(B35:M35)</f>
        <v>93</v>
      </c>
      <c r="O35" s="529"/>
      <c r="P35" s="818">
        <v>2005</v>
      </c>
      <c r="Q35" s="822">
        <v>101</v>
      </c>
      <c r="R35" s="823">
        <v>105</v>
      </c>
      <c r="S35" s="823">
        <v>114</v>
      </c>
      <c r="T35" s="823">
        <v>133</v>
      </c>
      <c r="U35" s="823">
        <v>125</v>
      </c>
      <c r="V35" s="823">
        <v>136</v>
      </c>
      <c r="W35" s="823">
        <v>148</v>
      </c>
      <c r="X35" s="823">
        <v>133</v>
      </c>
      <c r="Y35" s="823">
        <v>112</v>
      </c>
      <c r="Z35" s="823">
        <v>122</v>
      </c>
      <c r="AA35" s="823">
        <v>130</v>
      </c>
      <c r="AB35" s="824">
        <v>146</v>
      </c>
      <c r="AC35" s="834">
        <f t="shared" ref="AC35:AC41" si="5">SUM(Q35:AB35)</f>
        <v>1505</v>
      </c>
      <c r="AD35" s="529"/>
      <c r="AE35" s="453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099"/>
    </row>
    <row r="36" spans="1:45" s="49" customFormat="1" ht="12.6" customHeight="1" x14ac:dyDescent="0.25">
      <c r="A36" s="819">
        <v>2006</v>
      </c>
      <c r="B36" s="825">
        <v>9</v>
      </c>
      <c r="C36" s="826">
        <v>4</v>
      </c>
      <c r="D36" s="826">
        <v>6</v>
      </c>
      <c r="E36" s="826">
        <v>6</v>
      </c>
      <c r="F36" s="826">
        <v>4</v>
      </c>
      <c r="G36" s="826">
        <v>5</v>
      </c>
      <c r="H36" s="826">
        <v>6</v>
      </c>
      <c r="I36" s="826">
        <v>13</v>
      </c>
      <c r="J36" s="826">
        <v>8</v>
      </c>
      <c r="K36" s="826">
        <v>7</v>
      </c>
      <c r="L36" s="826">
        <v>9</v>
      </c>
      <c r="M36" s="827">
        <v>7</v>
      </c>
      <c r="N36" s="835">
        <f t="shared" si="4"/>
        <v>84</v>
      </c>
      <c r="O36" s="529"/>
      <c r="P36" s="819">
        <v>2006</v>
      </c>
      <c r="Q36" s="825">
        <v>131</v>
      </c>
      <c r="R36" s="826">
        <v>103</v>
      </c>
      <c r="S36" s="826">
        <v>129</v>
      </c>
      <c r="T36" s="826">
        <v>115</v>
      </c>
      <c r="U36" s="826">
        <v>111</v>
      </c>
      <c r="V36" s="826">
        <v>116</v>
      </c>
      <c r="W36" s="826">
        <v>134</v>
      </c>
      <c r="X36" s="826">
        <v>123</v>
      </c>
      <c r="Y36" s="826">
        <v>124</v>
      </c>
      <c r="Z36" s="826">
        <v>136</v>
      </c>
      <c r="AA36" s="826">
        <v>119</v>
      </c>
      <c r="AB36" s="827">
        <v>146</v>
      </c>
      <c r="AC36" s="835">
        <f t="shared" si="5"/>
        <v>1487</v>
      </c>
      <c r="AD36" s="529"/>
      <c r="AE36" s="453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099"/>
    </row>
    <row r="37" spans="1:45" s="49" customFormat="1" ht="12.6" customHeight="1" x14ac:dyDescent="0.25">
      <c r="A37" s="820">
        <v>2007</v>
      </c>
      <c r="B37" s="828">
        <v>8</v>
      </c>
      <c r="C37" s="829">
        <v>9</v>
      </c>
      <c r="D37" s="829">
        <v>4</v>
      </c>
      <c r="E37" s="829">
        <v>3</v>
      </c>
      <c r="F37" s="829">
        <v>5</v>
      </c>
      <c r="G37" s="829">
        <v>6</v>
      </c>
      <c r="H37" s="829">
        <v>6</v>
      </c>
      <c r="I37" s="829">
        <v>7</v>
      </c>
      <c r="J37" s="829">
        <v>8</v>
      </c>
      <c r="K37" s="829">
        <v>10</v>
      </c>
      <c r="L37" s="829">
        <v>7</v>
      </c>
      <c r="M37" s="830">
        <v>10</v>
      </c>
      <c r="N37" s="1093">
        <f t="shared" si="4"/>
        <v>83</v>
      </c>
      <c r="O37" s="529"/>
      <c r="P37" s="820">
        <v>2007</v>
      </c>
      <c r="Q37" s="828">
        <v>122</v>
      </c>
      <c r="R37" s="829">
        <v>121</v>
      </c>
      <c r="S37" s="829">
        <v>138</v>
      </c>
      <c r="T37" s="829">
        <v>112</v>
      </c>
      <c r="U37" s="829">
        <v>128</v>
      </c>
      <c r="V37" s="829">
        <v>126</v>
      </c>
      <c r="W37" s="829">
        <v>128</v>
      </c>
      <c r="X37" s="829">
        <v>130</v>
      </c>
      <c r="Y37" s="829">
        <v>150</v>
      </c>
      <c r="Z37" s="829">
        <v>136</v>
      </c>
      <c r="AA37" s="829">
        <v>118</v>
      </c>
      <c r="AB37" s="830">
        <v>157</v>
      </c>
      <c r="AC37" s="1093">
        <f t="shared" si="5"/>
        <v>1566</v>
      </c>
      <c r="AD37" s="529"/>
      <c r="AE37" s="453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099"/>
    </row>
    <row r="38" spans="1:45" s="49" customFormat="1" ht="12.6" customHeight="1" x14ac:dyDescent="0.25">
      <c r="A38" s="819">
        <v>2008</v>
      </c>
      <c r="B38" s="825">
        <v>6</v>
      </c>
      <c r="C38" s="826">
        <v>6</v>
      </c>
      <c r="D38" s="826">
        <v>11</v>
      </c>
      <c r="E38" s="826">
        <v>5</v>
      </c>
      <c r="F38" s="826">
        <v>1</v>
      </c>
      <c r="G38" s="826">
        <v>8</v>
      </c>
      <c r="H38" s="826">
        <v>5</v>
      </c>
      <c r="I38" s="826">
        <v>6</v>
      </c>
      <c r="J38" s="826">
        <v>4</v>
      </c>
      <c r="K38" s="826">
        <v>3</v>
      </c>
      <c r="L38" s="826">
        <v>9</v>
      </c>
      <c r="M38" s="827">
        <v>5</v>
      </c>
      <c r="N38" s="835">
        <f t="shared" si="4"/>
        <v>69</v>
      </c>
      <c r="O38" s="529"/>
      <c r="P38" s="819">
        <v>2008</v>
      </c>
      <c r="Q38" s="825">
        <v>112</v>
      </c>
      <c r="R38" s="826">
        <v>102</v>
      </c>
      <c r="S38" s="826">
        <v>133</v>
      </c>
      <c r="T38" s="826">
        <v>135</v>
      </c>
      <c r="U38" s="826">
        <v>127</v>
      </c>
      <c r="V38" s="826">
        <v>132</v>
      </c>
      <c r="W38" s="826">
        <v>118</v>
      </c>
      <c r="X38" s="826">
        <v>115</v>
      </c>
      <c r="Y38" s="826">
        <v>118</v>
      </c>
      <c r="Z38" s="826">
        <v>120</v>
      </c>
      <c r="AA38" s="826">
        <v>127</v>
      </c>
      <c r="AB38" s="827">
        <v>124</v>
      </c>
      <c r="AC38" s="835">
        <f t="shared" si="5"/>
        <v>1463</v>
      </c>
      <c r="AD38" s="529"/>
      <c r="AE38" s="1100"/>
      <c r="AF38" s="1100"/>
      <c r="AG38" s="1100"/>
      <c r="AH38" s="1100"/>
      <c r="AI38" s="1100"/>
      <c r="AJ38" s="1100"/>
      <c r="AK38" s="1100"/>
      <c r="AL38" s="1100"/>
      <c r="AM38" s="1100"/>
      <c r="AN38" s="1100"/>
      <c r="AO38" s="1100"/>
      <c r="AP38" s="1100"/>
      <c r="AQ38" s="1098"/>
      <c r="AR38" s="1098"/>
      <c r="AS38" s="1099"/>
    </row>
    <row r="39" spans="1:45" s="49" customFormat="1" ht="12.6" customHeight="1" x14ac:dyDescent="0.25">
      <c r="A39" s="821">
        <v>2009</v>
      </c>
      <c r="B39" s="831">
        <v>6</v>
      </c>
      <c r="C39" s="832">
        <v>5</v>
      </c>
      <c r="D39" s="832">
        <v>5</v>
      </c>
      <c r="E39" s="832">
        <v>4</v>
      </c>
      <c r="F39" s="832">
        <v>3</v>
      </c>
      <c r="G39" s="832">
        <v>6</v>
      </c>
      <c r="H39" s="832">
        <v>4</v>
      </c>
      <c r="I39" s="832">
        <v>7</v>
      </c>
      <c r="J39" s="832">
        <v>6</v>
      </c>
      <c r="K39" s="832">
        <v>4</v>
      </c>
      <c r="L39" s="832">
        <v>7</v>
      </c>
      <c r="M39" s="833">
        <v>4</v>
      </c>
      <c r="N39" s="1093">
        <f t="shared" si="4"/>
        <v>61</v>
      </c>
      <c r="O39" s="529"/>
      <c r="P39" s="821">
        <v>2009</v>
      </c>
      <c r="Q39" s="831">
        <v>112</v>
      </c>
      <c r="R39" s="832">
        <v>102</v>
      </c>
      <c r="S39" s="832">
        <v>127</v>
      </c>
      <c r="T39" s="832">
        <v>116</v>
      </c>
      <c r="U39" s="832">
        <v>113</v>
      </c>
      <c r="V39" s="832">
        <v>120</v>
      </c>
      <c r="W39" s="832">
        <v>114</v>
      </c>
      <c r="X39" s="832">
        <v>124</v>
      </c>
      <c r="Y39" s="832">
        <v>111</v>
      </c>
      <c r="Z39" s="832">
        <v>105</v>
      </c>
      <c r="AA39" s="832">
        <v>115</v>
      </c>
      <c r="AB39" s="833">
        <v>123</v>
      </c>
      <c r="AC39" s="1093">
        <f t="shared" si="5"/>
        <v>1382</v>
      </c>
      <c r="AD39" s="529"/>
      <c r="AE39" s="1101"/>
      <c r="AF39" s="1101"/>
      <c r="AG39" s="1101"/>
      <c r="AH39" s="1101"/>
      <c r="AI39" s="1101"/>
      <c r="AJ39" s="1101"/>
      <c r="AK39" s="1101"/>
      <c r="AL39" s="1101"/>
      <c r="AM39" s="1101"/>
      <c r="AN39" s="1101"/>
      <c r="AO39" s="1101"/>
      <c r="AP39" s="1101"/>
      <c r="AQ39" s="1098"/>
      <c r="AR39" s="1098"/>
      <c r="AS39" s="1099"/>
    </row>
    <row r="40" spans="1:45" s="49" customFormat="1" ht="12.6" customHeight="1" x14ac:dyDescent="0.25">
      <c r="A40" s="819">
        <v>2010</v>
      </c>
      <c r="B40" s="825">
        <v>9</v>
      </c>
      <c r="C40" s="826">
        <v>4</v>
      </c>
      <c r="D40" s="826">
        <v>4</v>
      </c>
      <c r="E40" s="826">
        <v>4</v>
      </c>
      <c r="F40" s="826">
        <v>5</v>
      </c>
      <c r="G40" s="826">
        <v>0</v>
      </c>
      <c r="H40" s="826">
        <v>3</v>
      </c>
      <c r="I40" s="826">
        <v>4</v>
      </c>
      <c r="J40" s="826">
        <v>4</v>
      </c>
      <c r="K40" s="826">
        <v>2</v>
      </c>
      <c r="L40" s="826">
        <v>4</v>
      </c>
      <c r="M40" s="827">
        <v>6</v>
      </c>
      <c r="N40" s="835">
        <f t="shared" si="4"/>
        <v>49</v>
      </c>
      <c r="O40" s="1102"/>
      <c r="P40" s="819">
        <v>2010</v>
      </c>
      <c r="Q40" s="825">
        <v>119</v>
      </c>
      <c r="R40" s="826">
        <v>92</v>
      </c>
      <c r="S40" s="826">
        <v>122</v>
      </c>
      <c r="T40" s="826">
        <v>122</v>
      </c>
      <c r="U40" s="826">
        <v>115</v>
      </c>
      <c r="V40" s="826">
        <v>114</v>
      </c>
      <c r="W40" s="826">
        <v>106</v>
      </c>
      <c r="X40" s="826">
        <v>96</v>
      </c>
      <c r="Y40" s="826">
        <v>123</v>
      </c>
      <c r="Z40" s="826">
        <v>102</v>
      </c>
      <c r="AA40" s="826">
        <v>101</v>
      </c>
      <c r="AB40" s="827">
        <v>145</v>
      </c>
      <c r="AC40" s="835">
        <f t="shared" si="5"/>
        <v>1357</v>
      </c>
      <c r="AD40" s="529"/>
      <c r="AE40" s="1098"/>
      <c r="AF40" s="1098"/>
      <c r="AG40" s="1098"/>
      <c r="AH40" s="1098"/>
      <c r="AI40" s="1098"/>
      <c r="AJ40" s="1098"/>
      <c r="AK40" s="1098"/>
      <c r="AL40" s="1098"/>
      <c r="AM40" s="1098"/>
      <c r="AN40" s="1098"/>
      <c r="AO40" s="1098"/>
      <c r="AP40" s="1098"/>
      <c r="AQ40" s="1098"/>
      <c r="AR40" s="1098"/>
      <c r="AS40" s="1099"/>
    </row>
    <row r="41" spans="1:45" s="49" customFormat="1" ht="12.6" customHeight="1" x14ac:dyDescent="0.25">
      <c r="A41" s="821">
        <v>2011</v>
      </c>
      <c r="B41" s="831">
        <v>3</v>
      </c>
      <c r="C41" s="832">
        <v>3</v>
      </c>
      <c r="D41" s="832">
        <v>2</v>
      </c>
      <c r="E41" s="832">
        <v>8</v>
      </c>
      <c r="F41" s="832">
        <v>5</v>
      </c>
      <c r="G41" s="832">
        <v>4</v>
      </c>
      <c r="H41" s="832">
        <v>2</v>
      </c>
      <c r="I41" s="832">
        <v>4</v>
      </c>
      <c r="J41" s="832">
        <v>6</v>
      </c>
      <c r="K41" s="832">
        <v>4</v>
      </c>
      <c r="L41" s="832">
        <v>5</v>
      </c>
      <c r="M41" s="833">
        <v>3</v>
      </c>
      <c r="N41" s="836">
        <f t="shared" si="4"/>
        <v>49</v>
      </c>
      <c r="O41" s="1102"/>
      <c r="P41" s="821">
        <v>2011</v>
      </c>
      <c r="Q41" s="831">
        <v>114</v>
      </c>
      <c r="R41" s="832">
        <v>117</v>
      </c>
      <c r="S41" s="832">
        <v>100</v>
      </c>
      <c r="T41" s="832">
        <v>119</v>
      </c>
      <c r="U41" s="832">
        <v>133</v>
      </c>
      <c r="V41" s="832">
        <v>131</v>
      </c>
      <c r="W41" s="832">
        <v>104</v>
      </c>
      <c r="X41" s="832">
        <v>117</v>
      </c>
      <c r="Y41" s="832">
        <v>103</v>
      </c>
      <c r="Z41" s="832">
        <v>127</v>
      </c>
      <c r="AA41" s="832">
        <v>91</v>
      </c>
      <c r="AB41" s="833">
        <v>109</v>
      </c>
      <c r="AC41" s="836">
        <f t="shared" si="5"/>
        <v>1365</v>
      </c>
      <c r="AD41" s="529"/>
      <c r="AE41" s="1098"/>
      <c r="AF41" s="1098"/>
      <c r="AG41" s="1098"/>
      <c r="AH41" s="1098"/>
      <c r="AI41" s="1098"/>
      <c r="AJ41" s="1098"/>
      <c r="AK41" s="1098"/>
      <c r="AL41" s="1098"/>
      <c r="AM41" s="1098"/>
      <c r="AN41" s="1098"/>
      <c r="AO41" s="1098"/>
      <c r="AP41" s="1098"/>
      <c r="AQ41" s="1098"/>
      <c r="AR41" s="1098"/>
      <c r="AS41" s="1099"/>
    </row>
    <row r="42" spans="1:45" s="49" customFormat="1" ht="12.6" customHeight="1" x14ac:dyDescent="0.25">
      <c r="A42" s="819">
        <v>2012</v>
      </c>
      <c r="B42" s="825">
        <v>4</v>
      </c>
      <c r="C42" s="826">
        <v>7</v>
      </c>
      <c r="D42" s="826">
        <v>2</v>
      </c>
      <c r="E42" s="826">
        <v>7</v>
      </c>
      <c r="F42" s="826">
        <v>6</v>
      </c>
      <c r="G42" s="826">
        <v>3</v>
      </c>
      <c r="H42" s="826">
        <v>3</v>
      </c>
      <c r="I42" s="826">
        <v>4</v>
      </c>
      <c r="J42" s="826">
        <v>3</v>
      </c>
      <c r="K42" s="826">
        <v>3</v>
      </c>
      <c r="L42" s="826">
        <v>3</v>
      </c>
      <c r="M42" s="827">
        <v>7</v>
      </c>
      <c r="N42" s="835">
        <f>SUM(B42:M42)</f>
        <v>52</v>
      </c>
      <c r="O42" s="1102"/>
      <c r="P42" s="819">
        <v>2012</v>
      </c>
      <c r="Q42" s="825">
        <v>111</v>
      </c>
      <c r="R42" s="826">
        <v>105</v>
      </c>
      <c r="S42" s="826">
        <v>107</v>
      </c>
      <c r="T42" s="826">
        <v>98</v>
      </c>
      <c r="U42" s="826">
        <v>95</v>
      </c>
      <c r="V42" s="826">
        <v>88</v>
      </c>
      <c r="W42" s="826">
        <v>113</v>
      </c>
      <c r="X42" s="826">
        <v>98</v>
      </c>
      <c r="Y42" s="826">
        <v>127</v>
      </c>
      <c r="Z42" s="826">
        <v>93</v>
      </c>
      <c r="AA42" s="826">
        <v>92</v>
      </c>
      <c r="AB42" s="827">
        <v>104</v>
      </c>
      <c r="AC42" s="835">
        <f>SUM(Q42:AB42)</f>
        <v>1231</v>
      </c>
      <c r="AD42" s="529"/>
      <c r="AE42" s="1098"/>
      <c r="AF42" s="1098"/>
      <c r="AG42" s="1098"/>
      <c r="AH42" s="1098"/>
      <c r="AI42" s="1098"/>
      <c r="AJ42" s="1098"/>
      <c r="AK42" s="1098"/>
      <c r="AL42" s="1098"/>
      <c r="AM42" s="1098"/>
      <c r="AN42" s="1098"/>
      <c r="AO42" s="1098"/>
      <c r="AP42" s="1098"/>
      <c r="AQ42" s="1098"/>
      <c r="AR42" s="1098"/>
      <c r="AS42" s="1099"/>
    </row>
    <row r="43" spans="1:45" s="49" customFormat="1" ht="12.6" customHeight="1" x14ac:dyDescent="0.25">
      <c r="A43" s="821">
        <v>2013</v>
      </c>
      <c r="B43" s="831">
        <v>1</v>
      </c>
      <c r="C43" s="832">
        <v>1</v>
      </c>
      <c r="D43" s="832">
        <v>3</v>
      </c>
      <c r="E43" s="832">
        <v>4</v>
      </c>
      <c r="F43" s="832">
        <v>6</v>
      </c>
      <c r="G43" s="832">
        <v>0</v>
      </c>
      <c r="H43" s="832">
        <v>2</v>
      </c>
      <c r="I43" s="832">
        <v>8</v>
      </c>
      <c r="J43" s="832">
        <v>3</v>
      </c>
      <c r="K43" s="832">
        <v>4</v>
      </c>
      <c r="L43" s="832">
        <v>1</v>
      </c>
      <c r="M43" s="833">
        <v>2</v>
      </c>
      <c r="N43" s="836">
        <f>SUM(B43:M43)</f>
        <v>35</v>
      </c>
      <c r="O43" s="1102"/>
      <c r="P43" s="821">
        <v>2013</v>
      </c>
      <c r="Q43" s="831">
        <v>83</v>
      </c>
      <c r="R43" s="832">
        <v>63</v>
      </c>
      <c r="S43" s="832">
        <v>95</v>
      </c>
      <c r="T43" s="832">
        <v>114</v>
      </c>
      <c r="U43" s="832">
        <v>106</v>
      </c>
      <c r="V43" s="832">
        <v>97</v>
      </c>
      <c r="W43" s="832">
        <v>94</v>
      </c>
      <c r="X43" s="832">
        <v>119</v>
      </c>
      <c r="Y43" s="832">
        <v>96</v>
      </c>
      <c r="Z43" s="832">
        <v>96</v>
      </c>
      <c r="AA43" s="832">
        <v>90</v>
      </c>
      <c r="AB43" s="833">
        <v>99</v>
      </c>
      <c r="AC43" s="836">
        <f>SUM(Q43:AB43)</f>
        <v>1152</v>
      </c>
      <c r="AD43" s="529"/>
      <c r="AE43" s="1098"/>
      <c r="AF43" s="1098"/>
      <c r="AG43" s="1098"/>
      <c r="AH43" s="1098"/>
      <c r="AI43" s="1098"/>
      <c r="AJ43" s="1098"/>
      <c r="AK43" s="1098"/>
      <c r="AL43" s="1098"/>
      <c r="AM43" s="1098"/>
      <c r="AN43" s="1098"/>
      <c r="AO43" s="1098"/>
      <c r="AP43" s="1098"/>
      <c r="AQ43" s="1098"/>
      <c r="AR43" s="1098"/>
      <c r="AS43" s="1099"/>
    </row>
    <row r="44" spans="1:45" s="49" customFormat="1" ht="12.6" customHeight="1" thickBot="1" x14ac:dyDescent="0.3">
      <c r="A44" s="1091">
        <v>2014</v>
      </c>
      <c r="B44" s="1094">
        <v>7</v>
      </c>
      <c r="C44" s="1095">
        <v>4</v>
      </c>
      <c r="D44" s="1095">
        <v>3</v>
      </c>
      <c r="E44" s="1095">
        <v>5</v>
      </c>
      <c r="F44" s="1095">
        <v>4</v>
      </c>
      <c r="G44" s="1095">
        <v>5</v>
      </c>
      <c r="H44" s="1095">
        <v>2</v>
      </c>
      <c r="I44" s="1095">
        <v>6</v>
      </c>
      <c r="J44" s="1095">
        <v>2</v>
      </c>
      <c r="K44" s="1095">
        <v>3</v>
      </c>
      <c r="L44" s="1095">
        <v>2</v>
      </c>
      <c r="M44" s="1096">
        <v>4</v>
      </c>
      <c r="N44" s="1097">
        <f>SUM(B44:M44)</f>
        <v>47</v>
      </c>
      <c r="O44" s="1102"/>
      <c r="P44" s="1091">
        <v>2014</v>
      </c>
      <c r="Q44" s="1094">
        <v>100</v>
      </c>
      <c r="R44" s="1095">
        <v>96</v>
      </c>
      <c r="S44" s="1095">
        <v>111</v>
      </c>
      <c r="T44" s="1095">
        <v>99</v>
      </c>
      <c r="U44" s="1095">
        <v>125</v>
      </c>
      <c r="V44" s="1095">
        <v>106</v>
      </c>
      <c r="W44" s="1095">
        <v>112</v>
      </c>
      <c r="X44" s="1095">
        <v>112</v>
      </c>
      <c r="Y44" s="1095">
        <v>90</v>
      </c>
      <c r="Z44" s="1095">
        <v>101</v>
      </c>
      <c r="AA44" s="1095">
        <v>98</v>
      </c>
      <c r="AB44" s="1096">
        <v>99</v>
      </c>
      <c r="AC44" s="1097">
        <f>SUM(Q44:AB44)</f>
        <v>1249</v>
      </c>
      <c r="AD44" s="529"/>
      <c r="AE44" s="1098"/>
      <c r="AF44" s="1098"/>
      <c r="AG44" s="1098"/>
      <c r="AH44" s="1098"/>
      <c r="AI44" s="1098"/>
      <c r="AJ44" s="1098"/>
      <c r="AK44" s="1098"/>
      <c r="AL44" s="1098"/>
      <c r="AM44" s="1098"/>
      <c r="AN44" s="1098"/>
      <c r="AO44" s="1098"/>
      <c r="AP44" s="1098"/>
      <c r="AQ44" s="1098"/>
      <c r="AR44" s="1098"/>
      <c r="AS44" s="1099"/>
    </row>
    <row r="45" spans="1:45" s="50" customFormat="1" ht="6.95" customHeight="1" thickBot="1" x14ac:dyDescent="0.3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2"/>
      <c r="P45" s="812"/>
      <c r="Q45" s="812"/>
      <c r="R45" s="812"/>
      <c r="S45" s="812"/>
      <c r="T45" s="812"/>
      <c r="U45" s="812"/>
      <c r="V45" s="812"/>
      <c r="W45" s="812"/>
      <c r="X45" s="812"/>
      <c r="Y45" s="812"/>
      <c r="Z45" s="812"/>
      <c r="AA45" s="812"/>
      <c r="AB45" s="812"/>
      <c r="AC45" s="812"/>
      <c r="AD45" s="110"/>
      <c r="AE45" s="811"/>
      <c r="AF45" s="811"/>
      <c r="AG45" s="811"/>
      <c r="AH45" s="811"/>
      <c r="AI45" s="811"/>
      <c r="AJ45" s="811"/>
      <c r="AK45" s="811"/>
      <c r="AL45" s="811"/>
      <c r="AM45" s="811"/>
      <c r="AN45" s="811"/>
      <c r="AO45" s="811"/>
      <c r="AP45" s="811"/>
      <c r="AQ45" s="811"/>
      <c r="AR45" s="811"/>
      <c r="AS45" s="125"/>
    </row>
    <row r="46" spans="1:45" ht="15" customHeight="1" x14ac:dyDescent="0.25"/>
    <row r="47" spans="1:45" ht="15" customHeight="1" x14ac:dyDescent="0.25"/>
    <row r="48" spans="1:45" ht="15" customHeight="1" x14ac:dyDescent="0.25"/>
    <row r="49" spans="1:30" ht="15" customHeight="1" x14ac:dyDescent="0.25"/>
    <row r="51" spans="1:30" x14ac:dyDescent="0.25">
      <c r="I51" s="67">
        <v>2013</v>
      </c>
    </row>
    <row r="52" spans="1:30" ht="15" customHeight="1" x14ac:dyDescent="0.25"/>
    <row r="55" spans="1:30" x14ac:dyDescent="0.25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</row>
    <row r="56" spans="1:30" x14ac:dyDescent="0.25">
      <c r="A56" s="281"/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</row>
    <row r="57" spans="1:30" x14ac:dyDescent="0.25">
      <c r="A57" s="281"/>
      <c r="B57" s="281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</row>
    <row r="58" spans="1:30" x14ac:dyDescent="0.25">
      <c r="A58" s="281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</row>
    <row r="59" spans="1:30" x14ac:dyDescent="0.25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</row>
    <row r="60" spans="1:30" x14ac:dyDescent="0.25">
      <c r="A60" s="281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</row>
    <row r="61" spans="1:30" x14ac:dyDescent="0.25">
      <c r="A61" s="281"/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</row>
    <row r="62" spans="1:30" x14ac:dyDescent="0.25">
      <c r="A62" s="281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</row>
    <row r="63" spans="1:30" x14ac:dyDescent="0.25">
      <c r="A63" s="281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</row>
    <row r="64" spans="1:30" x14ac:dyDescent="0.25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</row>
    <row r="65" spans="1:30" x14ac:dyDescent="0.25">
      <c r="A65" s="281"/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</row>
    <row r="66" spans="1:30" x14ac:dyDescent="0.25">
      <c r="A66" s="281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</row>
    <row r="67" spans="1:30" x14ac:dyDescent="0.25">
      <c r="A67" s="281"/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</row>
    <row r="68" spans="1:30" x14ac:dyDescent="0.25">
      <c r="A68" s="281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</row>
    <row r="69" spans="1:30" x14ac:dyDescent="0.25">
      <c r="A69" s="281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</row>
    <row r="70" spans="1:30" x14ac:dyDescent="0.25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</row>
    <row r="71" spans="1:30" x14ac:dyDescent="0.25">
      <c r="A71" s="281"/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</row>
    <row r="72" spans="1:30" x14ac:dyDescent="0.25">
      <c r="A72" s="281"/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</row>
    <row r="73" spans="1:30" x14ac:dyDescent="0.25">
      <c r="A73" s="281"/>
      <c r="B73" s="281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</row>
    <row r="74" spans="1:30" x14ac:dyDescent="0.25">
      <c r="A74" s="281"/>
      <c r="B74" s="28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</row>
    <row r="75" spans="1:30" x14ac:dyDescent="0.25">
      <c r="A75" s="281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</row>
    <row r="76" spans="1:30" x14ac:dyDescent="0.25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</row>
    <row r="77" spans="1:30" x14ac:dyDescent="0.25">
      <c r="A77" s="281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</row>
    <row r="78" spans="1:30" x14ac:dyDescent="0.25">
      <c r="A78" s="281"/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</row>
    <row r="79" spans="1:30" x14ac:dyDescent="0.25">
      <c r="A79" s="281"/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</row>
    <row r="80" spans="1:30" x14ac:dyDescent="0.25">
      <c r="A80" s="281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</row>
    <row r="81" spans="1:30" x14ac:dyDescent="0.25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</row>
    <row r="82" spans="1:30" x14ac:dyDescent="0.25">
      <c r="A82" s="281"/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</row>
    <row r="83" spans="1:30" x14ac:dyDescent="0.25">
      <c r="A83" s="281"/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</row>
    <row r="84" spans="1:30" x14ac:dyDescent="0.25">
      <c r="A84" s="281"/>
      <c r="B84" s="28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</row>
    <row r="85" spans="1:30" x14ac:dyDescent="0.25">
      <c r="A85" s="281"/>
      <c r="B85" s="28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</row>
    <row r="86" spans="1:30" x14ac:dyDescent="0.25">
      <c r="A86" s="281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</row>
    <row r="87" spans="1:30" x14ac:dyDescent="0.25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</row>
    <row r="88" spans="1:30" x14ac:dyDescent="0.25">
      <c r="A88" s="281"/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</row>
    <row r="89" spans="1:30" x14ac:dyDescent="0.25">
      <c r="A89" s="281"/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</row>
    <row r="90" spans="1:30" x14ac:dyDescent="0.25">
      <c r="A90" s="281"/>
      <c r="B90" s="28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</row>
    <row r="91" spans="1:30" x14ac:dyDescent="0.25">
      <c r="A91" s="281"/>
      <c r="B91" s="281"/>
      <c r="C91" s="281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</row>
    <row r="92" spans="1:30" x14ac:dyDescent="0.25">
      <c r="A92" s="281"/>
      <c r="B92" s="281"/>
      <c r="C92" s="281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</row>
    <row r="93" spans="1:30" x14ac:dyDescent="0.25">
      <c r="A93" s="281"/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</row>
    <row r="94" spans="1:30" x14ac:dyDescent="0.25">
      <c r="A94" s="281"/>
      <c r="B94" s="281"/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</row>
    <row r="95" spans="1:30" x14ac:dyDescent="0.25">
      <c r="A95" s="281"/>
      <c r="B95" s="281"/>
      <c r="C95" s="281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</row>
    <row r="96" spans="1:30" x14ac:dyDescent="0.25">
      <c r="A96" s="281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</row>
    <row r="102" spans="1:30" x14ac:dyDescent="0.25">
      <c r="A102" s="281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</row>
    <row r="103" spans="1:30" x14ac:dyDescent="0.25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</row>
    <row r="104" spans="1:30" x14ac:dyDescent="0.25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</row>
  </sheetData>
  <pageMargins left="0.47244094488188981" right="0.39370078740157483" top="0.70866141732283472" bottom="0.51181102362204722" header="0.31496062992125984" footer="0.31496062992125984"/>
  <pageSetup paperSize="9" orientation="landscape" r:id="rId1"/>
  <headerFooter alignWithMargins="0">
    <oddHeader xml:space="preserve">&amp;R&amp;10
&amp;"-,Itálico"&amp;KFF0000Acidentes de trânsito  fatais em São Paulo - 2014&amp;"-,Regular"&amp;K01+000  </oddHeader>
    <oddFooter>&amp;C&amp;KFF000022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view="pageLayout" zoomScaleNormal="100" workbookViewId="0">
      <selection activeCell="N16" sqref="N16"/>
    </sheetView>
  </sheetViews>
  <sheetFormatPr defaultColWidth="9.140625" defaultRowHeight="15" x14ac:dyDescent="0.25"/>
  <cols>
    <col min="1" max="6" width="9.140625" style="281" customWidth="1"/>
    <col min="7" max="7" width="10.5703125" style="281" customWidth="1"/>
    <col min="8" max="8" width="6.7109375" style="281" customWidth="1"/>
    <col min="9" max="14" width="9.140625" style="281" customWidth="1"/>
    <col min="15" max="15" width="10.5703125" style="281" customWidth="1"/>
    <col min="16" max="17" width="4.140625" style="281" customWidth="1"/>
    <col min="18" max="18" width="8.28515625" style="67" customWidth="1"/>
    <col min="19" max="19" width="13.7109375" style="67" customWidth="1"/>
    <col min="20" max="20" width="13.5703125" style="67" customWidth="1"/>
    <col min="21" max="29" width="7.28515625" style="67" customWidth="1"/>
    <col min="30" max="30" width="7.28515625" style="281" customWidth="1"/>
    <col min="31" max="31" width="12.42578125" style="281" bestFit="1" customWidth="1"/>
    <col min="32" max="16384" width="9.140625" style="281"/>
  </cols>
  <sheetData>
    <row r="1" spans="1:46" ht="6.7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"/>
      <c r="Q1" s="3"/>
      <c r="S1" s="275"/>
    </row>
    <row r="2" spans="1:46" ht="15" customHeight="1" x14ac:dyDescent="0.3">
      <c r="A2" s="9" t="s">
        <v>406</v>
      </c>
      <c r="R2" s="82" t="s">
        <v>91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24"/>
    </row>
    <row r="3" spans="1:46" ht="12.75" customHeight="1" x14ac:dyDescent="0.25">
      <c r="R3" s="33"/>
      <c r="S3" s="97" t="s">
        <v>89</v>
      </c>
      <c r="T3" s="275"/>
      <c r="U3" s="173" t="s">
        <v>134</v>
      </c>
      <c r="V3" s="173" t="s">
        <v>135</v>
      </c>
      <c r="W3" s="173" t="s">
        <v>136</v>
      </c>
      <c r="X3" s="173" t="s">
        <v>137</v>
      </c>
      <c r="Y3" s="173" t="s">
        <v>138</v>
      </c>
      <c r="Z3" s="275">
        <v>2010</v>
      </c>
      <c r="AA3" s="275">
        <v>2011</v>
      </c>
      <c r="AB3" s="275">
        <v>2012</v>
      </c>
      <c r="AC3" s="275">
        <v>2013</v>
      </c>
      <c r="AD3" s="78">
        <v>2014</v>
      </c>
      <c r="AF3" s="90"/>
    </row>
    <row r="4" spans="1:46" s="50" customFormat="1" ht="12.75" customHeight="1" x14ac:dyDescent="0.25">
      <c r="A4" s="503" t="s">
        <v>391</v>
      </c>
      <c r="J4" s="503" t="s">
        <v>392</v>
      </c>
      <c r="R4" s="837"/>
      <c r="S4" s="838"/>
      <c r="T4" s="125" t="s">
        <v>23</v>
      </c>
      <c r="U4" s="839">
        <v>1.4</v>
      </c>
      <c r="V4" s="839">
        <v>1.31</v>
      </c>
      <c r="W4" s="839">
        <v>1.23</v>
      </c>
      <c r="X4" s="839">
        <v>1.05</v>
      </c>
      <c r="Y4" s="839">
        <v>1</v>
      </c>
      <c r="Z4" s="839">
        <v>0.91276599999999997</v>
      </c>
      <c r="AA4" s="839">
        <v>0.85852746999999996</v>
      </c>
      <c r="AB4" s="839">
        <v>0.73</v>
      </c>
      <c r="AC4" s="839">
        <v>0.68</v>
      </c>
      <c r="AD4" s="863">
        <v>0.70362000000000002</v>
      </c>
      <c r="AF4" s="839"/>
      <c r="AG4" s="840"/>
      <c r="AH4" s="840"/>
      <c r="AI4" s="840"/>
      <c r="AJ4" s="840"/>
      <c r="AK4" s="840"/>
      <c r="AL4" s="840"/>
      <c r="AM4" s="840"/>
      <c r="AN4" s="840"/>
      <c r="AO4" s="840"/>
      <c r="AP4" s="840"/>
      <c r="AQ4" s="840"/>
      <c r="AR4" s="840"/>
    </row>
    <row r="5" spans="1:46" ht="11.25" customHeight="1" x14ac:dyDescent="0.25">
      <c r="J5" s="2"/>
      <c r="R5" s="33"/>
      <c r="S5" s="84"/>
      <c r="T5" s="53" t="s">
        <v>196</v>
      </c>
      <c r="U5" s="90">
        <v>2.83</v>
      </c>
      <c r="V5" s="90">
        <v>2.65</v>
      </c>
      <c r="W5" s="90">
        <v>2.63</v>
      </c>
      <c r="X5" s="90">
        <v>2.2999999999999998</v>
      </c>
      <c r="Y5" s="90">
        <v>2.0699999999999998</v>
      </c>
      <c r="Z5" s="90">
        <v>1.97</v>
      </c>
      <c r="AA5" s="90">
        <v>1.8993</v>
      </c>
      <c r="AB5" s="90">
        <v>1.67</v>
      </c>
      <c r="AC5" s="90">
        <v>1.52</v>
      </c>
      <c r="AD5" s="864">
        <v>1.5834999999999999</v>
      </c>
      <c r="AF5" s="90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</row>
    <row r="6" spans="1:46" ht="15" customHeight="1" x14ac:dyDescent="0.25">
      <c r="R6" s="34"/>
      <c r="S6" s="329"/>
      <c r="T6" s="218" t="s">
        <v>197</v>
      </c>
      <c r="U6" s="17">
        <v>5.33</v>
      </c>
      <c r="V6" s="17">
        <v>5.61</v>
      </c>
      <c r="W6" s="17">
        <v>5.96</v>
      </c>
      <c r="X6" s="17">
        <v>6.35</v>
      </c>
      <c r="Y6" s="17">
        <v>6.67</v>
      </c>
      <c r="Z6" s="93">
        <v>6.9</v>
      </c>
      <c r="AA6" s="93">
        <v>7.1867239999999999</v>
      </c>
      <c r="AB6" s="93">
        <v>7.36</v>
      </c>
      <c r="AC6" s="93">
        <v>7.58</v>
      </c>
      <c r="AD6" s="865">
        <v>7.8877889999999997</v>
      </c>
      <c r="AF6" s="91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</row>
    <row r="7" spans="1:46" ht="15" customHeight="1" x14ac:dyDescent="0.25">
      <c r="R7" s="275"/>
      <c r="S7" s="275"/>
      <c r="Y7" s="90"/>
      <c r="Z7" s="90"/>
      <c r="AA7" s="40"/>
      <c r="AE7" s="90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</row>
    <row r="8" spans="1:46" ht="12.75" customHeight="1" x14ac:dyDescent="0.25">
      <c r="R8" s="275"/>
      <c r="S8" s="275"/>
      <c r="T8" s="275"/>
      <c r="Y8" s="275"/>
      <c r="Z8" s="275"/>
      <c r="AE8" s="90"/>
    </row>
    <row r="9" spans="1:46" ht="12.75" customHeight="1" x14ac:dyDescent="0.25">
      <c r="S9" s="275"/>
      <c r="AA9" s="40"/>
      <c r="AE9" s="90"/>
    </row>
    <row r="10" spans="1:46" ht="15" customHeight="1" x14ac:dyDescent="0.25">
      <c r="R10" s="207"/>
      <c r="S10" s="36"/>
      <c r="T10" s="36"/>
      <c r="U10" s="321" t="s">
        <v>134</v>
      </c>
      <c r="V10" s="321" t="s">
        <v>135</v>
      </c>
      <c r="W10" s="321" t="s">
        <v>136</v>
      </c>
      <c r="X10" s="321" t="s">
        <v>137</v>
      </c>
      <c r="Y10" s="321" t="s">
        <v>138</v>
      </c>
      <c r="Z10" s="36">
        <v>2010</v>
      </c>
      <c r="AA10" s="36">
        <v>2011</v>
      </c>
      <c r="AB10" s="36">
        <v>2012</v>
      </c>
      <c r="AC10" s="36">
        <v>2013</v>
      </c>
      <c r="AD10" s="324">
        <v>2014</v>
      </c>
      <c r="AE10" s="90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S10" s="156"/>
      <c r="AT10" s="248"/>
    </row>
    <row r="11" spans="1:46" ht="15" customHeight="1" x14ac:dyDescent="0.25">
      <c r="R11" s="86" t="s">
        <v>92</v>
      </c>
      <c r="S11" s="97" t="s">
        <v>90</v>
      </c>
      <c r="T11" s="3" t="s">
        <v>23</v>
      </c>
      <c r="U11" s="90">
        <v>6.95</v>
      </c>
      <c r="V11" s="90">
        <v>6.77</v>
      </c>
      <c r="W11" s="90">
        <v>6.73</v>
      </c>
      <c r="X11" s="90">
        <v>6.07</v>
      </c>
      <c r="Y11" s="90">
        <v>6.07</v>
      </c>
      <c r="Z11" s="361">
        <v>5.5633910000000002</v>
      </c>
      <c r="AA11" s="83">
        <v>5.42</v>
      </c>
      <c r="AB11" s="275">
        <v>4.7300000000000004</v>
      </c>
      <c r="AC11" s="83">
        <v>4.3342999999999998</v>
      </c>
      <c r="AD11" s="843">
        <v>4.6509900000000002</v>
      </c>
      <c r="AE11" s="90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S11" s="156"/>
      <c r="AT11" s="248"/>
    </row>
    <row r="12" spans="1:46" ht="15" customHeight="1" x14ac:dyDescent="0.25">
      <c r="R12" s="33"/>
      <c r="S12" s="83"/>
      <c r="T12" s="3" t="s">
        <v>26</v>
      </c>
      <c r="U12" s="90">
        <v>2.96</v>
      </c>
      <c r="V12" s="90">
        <v>2.67</v>
      </c>
      <c r="W12" s="90">
        <v>2.57</v>
      </c>
      <c r="X12" s="90">
        <v>2.23</v>
      </c>
      <c r="Y12" s="90">
        <v>2.0099999999999998</v>
      </c>
      <c r="Z12" s="90">
        <v>1.7662</v>
      </c>
      <c r="AA12" s="90">
        <v>1.64</v>
      </c>
      <c r="AB12" s="275">
        <v>1.76</v>
      </c>
      <c r="AC12" s="83">
        <v>1.6865000000000001</v>
      </c>
      <c r="AD12" s="843">
        <v>1.7346999999999999</v>
      </c>
      <c r="AE12" s="90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S12" s="156"/>
      <c r="AT12" s="248"/>
    </row>
    <row r="13" spans="1:46" ht="15" customHeight="1" x14ac:dyDescent="0.25">
      <c r="R13" s="33"/>
      <c r="S13" s="83"/>
      <c r="T13" s="3" t="s">
        <v>20</v>
      </c>
      <c r="U13" s="90">
        <v>3.2</v>
      </c>
      <c r="V13" s="90">
        <v>3.5</v>
      </c>
      <c r="W13" s="90">
        <v>4.26</v>
      </c>
      <c r="X13" s="90">
        <v>4.33</v>
      </c>
      <c r="Y13" s="90">
        <v>3.87</v>
      </c>
      <c r="Z13" s="90">
        <v>4.22</v>
      </c>
      <c r="AA13" s="83">
        <v>4.5</v>
      </c>
      <c r="AB13" s="275">
        <v>3.84</v>
      </c>
      <c r="AC13" s="83">
        <v>3.3982960200000001</v>
      </c>
      <c r="AD13" s="843">
        <v>3.6872695659999999</v>
      </c>
      <c r="AE13" s="90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S13" s="156"/>
      <c r="AT13" s="248"/>
    </row>
    <row r="14" spans="1:46" ht="15" customHeight="1" x14ac:dyDescent="0.25">
      <c r="R14" s="33"/>
      <c r="S14" s="83"/>
      <c r="T14" s="3" t="s">
        <v>21</v>
      </c>
      <c r="U14" s="90">
        <v>0.86</v>
      </c>
      <c r="V14" s="90">
        <v>0.77</v>
      </c>
      <c r="W14" s="90">
        <v>0.76</v>
      </c>
      <c r="X14" s="90">
        <v>0.63</v>
      </c>
      <c r="Y14" s="90">
        <v>0.55000000000000004</v>
      </c>
      <c r="Z14" s="90">
        <v>0.43270819999999999</v>
      </c>
      <c r="AA14" s="90">
        <v>0.42544100000000001</v>
      </c>
      <c r="AB14" s="275">
        <v>0.46</v>
      </c>
      <c r="AC14" s="83">
        <v>0.29513699999999998</v>
      </c>
      <c r="AD14" s="843">
        <v>0.39386700000000002</v>
      </c>
      <c r="AE14" s="90"/>
    </row>
    <row r="15" spans="1:46" ht="13.5" customHeight="1" x14ac:dyDescent="0.25">
      <c r="R15" s="33"/>
      <c r="S15" s="83"/>
      <c r="T15" s="97" t="s">
        <v>196</v>
      </c>
      <c r="U15" s="275">
        <v>14.02</v>
      </c>
      <c r="V15" s="275">
        <v>13.71</v>
      </c>
      <c r="W15" s="275">
        <v>14.33</v>
      </c>
      <c r="X15" s="275">
        <v>13.26</v>
      </c>
      <c r="Y15" s="275">
        <v>12.49</v>
      </c>
      <c r="Z15" s="90">
        <v>11.9834</v>
      </c>
      <c r="AA15" s="83">
        <v>12</v>
      </c>
      <c r="AB15" s="275">
        <v>10.79</v>
      </c>
      <c r="AC15" s="83">
        <v>9.7141999999999999</v>
      </c>
      <c r="AD15" s="843">
        <v>10.466799999999999</v>
      </c>
      <c r="AT15" s="156"/>
    </row>
    <row r="16" spans="1:46" ht="13.5" customHeight="1" x14ac:dyDescent="0.25">
      <c r="G16" s="114"/>
      <c r="R16" s="34"/>
      <c r="S16" s="17"/>
      <c r="T16" s="218" t="s">
        <v>76</v>
      </c>
      <c r="U16" s="17">
        <v>10.77</v>
      </c>
      <c r="V16" s="17">
        <v>10.84</v>
      </c>
      <c r="W16" s="17">
        <v>10.93</v>
      </c>
      <c r="X16" s="17">
        <v>11.03</v>
      </c>
      <c r="Y16" s="17">
        <v>11.06</v>
      </c>
      <c r="Z16" s="362">
        <v>11.32</v>
      </c>
      <c r="AA16" s="93">
        <v>11.37</v>
      </c>
      <c r="AB16" s="17">
        <v>11.41</v>
      </c>
      <c r="AC16" s="362">
        <v>11.858884</v>
      </c>
      <c r="AD16" s="1074">
        <v>11.932949000000001</v>
      </c>
    </row>
    <row r="17" spans="1:32" ht="11.25" customHeight="1" x14ac:dyDescent="0.25">
      <c r="R17" s="275"/>
      <c r="S17" s="275"/>
      <c r="AE17" s="53"/>
    </row>
    <row r="18" spans="1:32" ht="15" customHeight="1" x14ac:dyDescent="0.3">
      <c r="A18" s="281" t="s">
        <v>418</v>
      </c>
      <c r="J18" s="9" t="s">
        <v>388</v>
      </c>
      <c r="AE18" s="92"/>
    </row>
    <row r="19" spans="1:32" ht="15" customHeight="1" x14ac:dyDescent="0.3">
      <c r="A19" s="9" t="s">
        <v>393</v>
      </c>
      <c r="R19" s="82" t="s">
        <v>194</v>
      </c>
      <c r="S19" s="35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24"/>
      <c r="AF19" s="92"/>
    </row>
    <row r="20" spans="1:32" ht="15" customHeight="1" x14ac:dyDescent="0.25">
      <c r="R20" s="33"/>
      <c r="S20" s="275"/>
      <c r="T20" s="275"/>
      <c r="U20" s="275">
        <v>2005</v>
      </c>
      <c r="V20" s="173" t="s">
        <v>135</v>
      </c>
      <c r="W20" s="173" t="s">
        <v>136</v>
      </c>
      <c r="X20" s="173" t="s">
        <v>137</v>
      </c>
      <c r="Y20" s="173" t="s">
        <v>138</v>
      </c>
      <c r="Z20" s="173" t="s">
        <v>210</v>
      </c>
      <c r="AA20" s="173" t="s">
        <v>230</v>
      </c>
      <c r="AB20" s="173" t="s">
        <v>255</v>
      </c>
      <c r="AC20" s="275" t="s">
        <v>419</v>
      </c>
      <c r="AD20" s="325" t="s">
        <v>592</v>
      </c>
      <c r="AF20" s="92"/>
    </row>
    <row r="21" spans="1:32" ht="12.75" customHeight="1" x14ac:dyDescent="0.25">
      <c r="A21" s="744"/>
      <c r="R21" s="33"/>
      <c r="S21" s="275"/>
      <c r="T21" s="146" t="s">
        <v>387</v>
      </c>
      <c r="U21" s="326">
        <v>0.57999999999999996</v>
      </c>
      <c r="V21" s="327">
        <v>0.5</v>
      </c>
      <c r="W21" s="327">
        <v>0.5</v>
      </c>
      <c r="X21" s="327">
        <v>0.4</v>
      </c>
      <c r="Y21" s="327">
        <v>0.36</v>
      </c>
      <c r="Z21" s="327">
        <v>0.31</v>
      </c>
      <c r="AA21" s="275">
        <v>0.28999999999999998</v>
      </c>
      <c r="AB21" s="275">
        <v>0.28999999999999998</v>
      </c>
      <c r="AC21" s="275">
        <v>0.28999999999999998</v>
      </c>
      <c r="AD21" s="843">
        <v>0.28999999999999998</v>
      </c>
      <c r="AF21" s="94"/>
    </row>
    <row r="22" spans="1:32" ht="12.75" customHeight="1" x14ac:dyDescent="0.25">
      <c r="R22" s="33"/>
      <c r="S22" s="83"/>
      <c r="T22" s="3" t="s">
        <v>389</v>
      </c>
      <c r="U22" s="83">
        <v>4.6020000000000003</v>
      </c>
      <c r="V22" s="90">
        <v>4.8090000000000002</v>
      </c>
      <c r="W22" s="90">
        <v>5.0599999999999996</v>
      </c>
      <c r="X22" s="90">
        <v>5.3380000000000001</v>
      </c>
      <c r="Y22" s="90">
        <v>5.5949999999999998</v>
      </c>
      <c r="Z22" s="90">
        <v>5.7681250000000004</v>
      </c>
      <c r="AA22" s="83">
        <v>5.9459999999999997</v>
      </c>
      <c r="AB22" s="83">
        <v>6.0919999999999996</v>
      </c>
      <c r="AC22" s="83">
        <v>6.2720000000000002</v>
      </c>
      <c r="AD22" s="78">
        <v>6.52</v>
      </c>
      <c r="AF22" s="92"/>
    </row>
    <row r="23" spans="1:32" ht="15" customHeight="1" x14ac:dyDescent="0.25">
      <c r="A23" s="728"/>
      <c r="R23" s="85" t="s">
        <v>74</v>
      </c>
      <c r="S23" s="328"/>
      <c r="T23" s="83"/>
      <c r="U23" s="83"/>
      <c r="V23" s="83"/>
      <c r="W23" s="83"/>
      <c r="X23" s="83"/>
      <c r="Y23" s="83"/>
      <c r="Z23" s="83"/>
      <c r="AA23" s="275"/>
      <c r="AB23" s="275"/>
      <c r="AC23" s="275"/>
      <c r="AD23" s="78"/>
      <c r="AF23" s="92"/>
    </row>
    <row r="24" spans="1:32" ht="15" customHeight="1" x14ac:dyDescent="0.25">
      <c r="R24" s="85" t="s">
        <v>75</v>
      </c>
      <c r="S24" s="328"/>
      <c r="T24" s="83"/>
      <c r="U24" s="83"/>
      <c r="V24" s="83"/>
      <c r="W24" s="83"/>
      <c r="X24" s="83"/>
      <c r="Y24" s="83"/>
      <c r="Z24" s="83"/>
      <c r="AA24" s="275"/>
      <c r="AB24" s="275"/>
      <c r="AC24" s="275"/>
      <c r="AD24" s="78"/>
      <c r="AF24" s="92"/>
    </row>
    <row r="25" spans="1:32" ht="15" customHeight="1" x14ac:dyDescent="0.25">
      <c r="R25" s="34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323"/>
      <c r="AF25" s="92"/>
    </row>
    <row r="26" spans="1:32" ht="15" customHeight="1" x14ac:dyDescent="0.25">
      <c r="R26" s="275"/>
      <c r="S26" s="842"/>
      <c r="T26" s="275"/>
      <c r="U26" s="275"/>
      <c r="V26" s="275"/>
      <c r="W26" s="275"/>
      <c r="X26" s="275"/>
      <c r="Y26" s="275"/>
      <c r="Z26" s="275"/>
      <c r="AE26" s="92"/>
    </row>
    <row r="27" spans="1:32" ht="13.5" customHeight="1" x14ac:dyDescent="0.25">
      <c r="R27" s="82" t="s">
        <v>111</v>
      </c>
      <c r="S27" s="36"/>
      <c r="T27" s="36"/>
      <c r="U27" s="321" t="s">
        <v>134</v>
      </c>
      <c r="V27" s="321" t="s">
        <v>135</v>
      </c>
      <c r="W27" s="321" t="s">
        <v>136</v>
      </c>
      <c r="X27" s="321" t="s">
        <v>137</v>
      </c>
      <c r="Y27" s="321" t="s">
        <v>138</v>
      </c>
      <c r="Z27" s="321" t="s">
        <v>210</v>
      </c>
      <c r="AA27" s="321" t="s">
        <v>230</v>
      </c>
      <c r="AB27" s="321" t="s">
        <v>255</v>
      </c>
      <c r="AC27" s="321" t="s">
        <v>419</v>
      </c>
      <c r="AD27" s="322" t="s">
        <v>592</v>
      </c>
      <c r="AF27" s="92"/>
    </row>
    <row r="28" spans="1:32" ht="13.5" customHeight="1" x14ac:dyDescent="0.25">
      <c r="A28" s="2"/>
      <c r="I28" s="2"/>
      <c r="R28" s="33"/>
      <c r="S28" s="275"/>
      <c r="T28" s="73" t="s">
        <v>198</v>
      </c>
      <c r="U28" s="233">
        <v>491</v>
      </c>
      <c r="V28" s="233">
        <v>560</v>
      </c>
      <c r="W28" s="233">
        <v>648</v>
      </c>
      <c r="X28" s="233">
        <v>752</v>
      </c>
      <c r="Y28" s="233">
        <v>812</v>
      </c>
      <c r="Z28" s="233">
        <v>871</v>
      </c>
      <c r="AA28" s="233">
        <v>928.87300000000005</v>
      </c>
      <c r="AB28" s="277">
        <v>962</v>
      </c>
      <c r="AC28" s="277">
        <v>995</v>
      </c>
      <c r="AD28" s="745">
        <v>1041</v>
      </c>
      <c r="AF28" s="92"/>
    </row>
    <row r="29" spans="1:32" ht="12" customHeight="1" x14ac:dyDescent="0.25">
      <c r="R29" s="33"/>
      <c r="S29" s="83"/>
      <c r="T29" s="53" t="s">
        <v>387</v>
      </c>
      <c r="U29" s="90">
        <v>7.03</v>
      </c>
      <c r="V29" s="90">
        <v>6.78</v>
      </c>
      <c r="W29" s="90">
        <v>7.19</v>
      </c>
      <c r="X29" s="90">
        <v>6.35</v>
      </c>
      <c r="Y29" s="90">
        <v>5.27</v>
      </c>
      <c r="Z29" s="90">
        <v>5.49</v>
      </c>
      <c r="AA29" s="90">
        <v>5.51</v>
      </c>
      <c r="AB29" s="83">
        <v>4.55</v>
      </c>
      <c r="AC29" s="83">
        <v>4.0497953999999998</v>
      </c>
      <c r="AD29" s="843">
        <v>4.2281469669999998</v>
      </c>
      <c r="AF29" s="92"/>
    </row>
    <row r="30" spans="1:32" ht="13.5" customHeight="1" x14ac:dyDescent="0.25">
      <c r="A30" s="1350"/>
      <c r="B30" s="1352"/>
      <c r="C30" s="1352"/>
      <c r="D30" s="1352"/>
      <c r="E30" s="1352"/>
      <c r="F30" s="1352"/>
      <c r="G30" s="264"/>
      <c r="H30" s="281" t="s">
        <v>51</v>
      </c>
      <c r="I30" s="1350"/>
      <c r="J30" s="1352"/>
      <c r="K30" s="1352"/>
      <c r="L30" s="1352"/>
      <c r="M30" s="1352"/>
      <c r="N30" s="1352"/>
      <c r="O30" s="264"/>
      <c r="R30" s="34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323"/>
    </row>
    <row r="31" spans="1:32" ht="13.5" customHeight="1" x14ac:dyDescent="0.25">
      <c r="A31" s="1351"/>
      <c r="B31" s="227"/>
      <c r="C31" s="227"/>
      <c r="D31" s="227"/>
      <c r="E31" s="227"/>
      <c r="F31" s="227"/>
      <c r="G31" s="227"/>
      <c r="I31" s="1351"/>
      <c r="J31" s="733" t="s">
        <v>385</v>
      </c>
      <c r="K31" s="227"/>
      <c r="L31" s="227"/>
      <c r="M31" s="227"/>
      <c r="N31" s="227"/>
      <c r="O31" s="227"/>
    </row>
    <row r="32" spans="1:32" s="50" customFormat="1" ht="13.5" customHeight="1" x14ac:dyDescent="0.25">
      <c r="A32" s="841"/>
      <c r="B32" s="265"/>
      <c r="C32" s="265"/>
      <c r="D32" s="265"/>
      <c r="E32" s="265"/>
      <c r="F32" s="265"/>
      <c r="G32" s="266"/>
      <c r="I32" s="841"/>
      <c r="J32" s="733"/>
      <c r="K32" s="265"/>
      <c r="L32" s="265"/>
      <c r="M32" s="265"/>
      <c r="N32" s="265">
        <v>11.25</v>
      </c>
      <c r="O32" s="266"/>
      <c r="R32" s="110"/>
      <c r="S32" s="110"/>
      <c r="T32" s="275"/>
      <c r="U32" s="67"/>
      <c r="V32" s="173"/>
      <c r="W32" s="173"/>
      <c r="X32" s="173"/>
      <c r="Y32" s="173"/>
      <c r="Z32" s="128"/>
      <c r="AA32" s="128"/>
      <c r="AB32" s="128"/>
      <c r="AC32" s="128"/>
      <c r="AD32" s="128"/>
    </row>
    <row r="33" spans="1:30" s="50" customFormat="1" ht="13.5" customHeight="1" x14ac:dyDescent="0.25">
      <c r="A33" s="841"/>
      <c r="B33" s="265"/>
      <c r="C33" s="265"/>
      <c r="D33" s="265"/>
      <c r="E33" s="265"/>
      <c r="F33" s="265"/>
      <c r="G33" s="266"/>
      <c r="I33" s="841"/>
      <c r="J33" s="1116" t="s">
        <v>714</v>
      </c>
      <c r="K33" s="268"/>
      <c r="L33" s="268"/>
      <c r="M33" s="268"/>
      <c r="N33" s="268"/>
      <c r="O33" s="269"/>
      <c r="R33" s="110"/>
      <c r="S33" s="110"/>
      <c r="T33" s="275"/>
      <c r="U33" s="67"/>
      <c r="V33" s="173"/>
      <c r="W33" s="173"/>
      <c r="X33" s="173"/>
      <c r="Y33" s="173"/>
      <c r="Z33" s="128"/>
      <c r="AA33" s="128"/>
      <c r="AB33" s="128"/>
      <c r="AC33" s="128"/>
      <c r="AD33" s="128"/>
    </row>
    <row r="34" spans="1:30" s="50" customFormat="1" ht="13.5" customHeight="1" x14ac:dyDescent="0.25">
      <c r="A34" s="841"/>
      <c r="B34" s="265"/>
      <c r="C34" s="265"/>
      <c r="D34" s="265"/>
      <c r="E34" s="265"/>
      <c r="F34" s="265"/>
      <c r="G34" s="266"/>
      <c r="I34" s="841"/>
      <c r="J34" s="1117" t="s">
        <v>699</v>
      </c>
      <c r="K34" s="268"/>
      <c r="L34" s="268"/>
      <c r="M34" s="268"/>
      <c r="N34" s="268"/>
      <c r="O34" s="269"/>
      <c r="R34" s="110"/>
      <c r="S34" s="110"/>
      <c r="T34" s="281"/>
      <c r="U34" s="314"/>
      <c r="V34" s="315"/>
      <c r="W34" s="315"/>
      <c r="X34" s="315"/>
      <c r="Y34" s="315"/>
      <c r="Z34" s="327"/>
      <c r="AA34" s="128"/>
      <c r="AB34" s="128"/>
      <c r="AC34" s="128"/>
      <c r="AD34" s="128"/>
    </row>
    <row r="35" spans="1:30" s="50" customFormat="1" ht="13.5" customHeight="1" x14ac:dyDescent="0.25">
      <c r="B35" s="268"/>
      <c r="C35" s="268"/>
      <c r="D35" s="268"/>
      <c r="E35" s="268"/>
      <c r="F35" s="268"/>
      <c r="G35" s="269"/>
      <c r="J35" s="1118" t="s">
        <v>715</v>
      </c>
      <c r="K35" s="268"/>
      <c r="L35" s="268"/>
      <c r="M35" s="268"/>
      <c r="N35" s="268"/>
      <c r="O35" s="269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</row>
    <row r="36" spans="1:30" ht="13.5" customHeight="1" x14ac:dyDescent="0.25">
      <c r="A36" s="270"/>
      <c r="B36" s="81"/>
      <c r="C36" s="81"/>
      <c r="D36" s="81"/>
      <c r="E36" s="81"/>
      <c r="F36" s="81"/>
      <c r="G36" s="271"/>
      <c r="H36" s="272"/>
      <c r="I36" s="270"/>
      <c r="J36" s="1118" t="s">
        <v>716</v>
      </c>
      <c r="K36" s="268"/>
      <c r="L36" s="268"/>
      <c r="M36" s="268"/>
      <c r="N36" s="268"/>
      <c r="O36" s="269"/>
    </row>
    <row r="37" spans="1:30" ht="12.75" customHeight="1" x14ac:dyDescent="0.25">
      <c r="B37" s="313"/>
      <c r="C37" s="313"/>
      <c r="D37" s="313"/>
      <c r="E37" s="313"/>
      <c r="F37" s="313"/>
      <c r="G37" s="313"/>
      <c r="H37" s="313"/>
      <c r="J37" s="1118" t="s">
        <v>717</v>
      </c>
      <c r="K37" s="81"/>
      <c r="L37" s="81"/>
      <c r="M37" s="81"/>
      <c r="N37" s="81"/>
      <c r="O37" s="273"/>
      <c r="AA37" s="170"/>
      <c r="AB37" s="842"/>
      <c r="AC37" s="1069"/>
    </row>
    <row r="38" spans="1:30" ht="6.75" customHeight="1" thickBot="1" x14ac:dyDescent="0.3">
      <c r="A38" s="274"/>
      <c r="B38" s="274"/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3"/>
      <c r="Q38" s="3"/>
    </row>
    <row r="39" spans="1:30" ht="15" customHeight="1" x14ac:dyDescent="0.25">
      <c r="Q39" s="3"/>
      <c r="R39" s="275"/>
      <c r="S39" s="275"/>
      <c r="T39" s="275"/>
      <c r="U39" s="275"/>
      <c r="V39" s="1353"/>
      <c r="W39" s="1353"/>
      <c r="X39" s="1353"/>
      <c r="Y39" s="167"/>
      <c r="Z39" s="167"/>
      <c r="AA39" s="170" t="s">
        <v>90</v>
      </c>
      <c r="AB39" s="24"/>
      <c r="AC39" s="24"/>
    </row>
    <row r="40" spans="1:30" ht="15" customHeight="1" x14ac:dyDescent="0.25">
      <c r="Q40" s="3"/>
      <c r="R40" s="148"/>
      <c r="S40" s="148"/>
      <c r="T40" s="148"/>
      <c r="U40" s="148"/>
      <c r="V40" s="275"/>
      <c r="W40" s="167"/>
      <c r="X40" s="862"/>
      <c r="Y40" s="167"/>
      <c r="Z40" s="167"/>
      <c r="AA40" s="168"/>
      <c r="AB40" s="25" t="s">
        <v>113</v>
      </c>
      <c r="AC40" s="25"/>
    </row>
    <row r="41" spans="1:30" ht="15" customHeight="1" x14ac:dyDescent="0.25">
      <c r="Q41" s="3"/>
      <c r="R41" s="1105"/>
      <c r="S41" s="1106"/>
      <c r="T41" s="1106"/>
      <c r="U41" s="275"/>
      <c r="V41" s="1105"/>
      <c r="W41" s="157"/>
      <c r="X41" s="159"/>
      <c r="Y41" s="275"/>
      <c r="AA41" s="166">
        <v>38718</v>
      </c>
      <c r="AB41" s="165">
        <v>7.0285821113795643</v>
      </c>
      <c r="AC41" s="165"/>
    </row>
    <row r="42" spans="1:30" ht="15" customHeight="1" x14ac:dyDescent="0.25">
      <c r="Q42" s="3"/>
      <c r="R42" s="1105"/>
      <c r="S42" s="1106"/>
      <c r="T42" s="1106"/>
      <c r="U42" s="275"/>
      <c r="V42" s="1105"/>
      <c r="W42" s="157"/>
      <c r="X42" s="159"/>
      <c r="Y42" s="275"/>
      <c r="AA42" s="166">
        <v>38749</v>
      </c>
      <c r="AB42" s="165">
        <v>6.9147572242660855</v>
      </c>
      <c r="AC42" s="165"/>
    </row>
    <row r="43" spans="1:30" ht="15" customHeight="1" x14ac:dyDescent="0.25">
      <c r="Q43" s="3"/>
      <c r="R43" s="1105"/>
      <c r="S43" s="1106"/>
      <c r="T43" s="1106"/>
      <c r="U43" s="275"/>
      <c r="V43" s="1105"/>
      <c r="W43" s="157"/>
      <c r="X43" s="159"/>
      <c r="Y43" s="275"/>
      <c r="AA43" s="166">
        <v>38777</v>
      </c>
      <c r="AB43" s="165">
        <v>6.9958563468630892</v>
      </c>
      <c r="AC43" s="165"/>
    </row>
    <row r="44" spans="1:30" x14ac:dyDescent="0.25">
      <c r="Q44" s="3"/>
      <c r="R44" s="1105"/>
      <c r="S44" s="1106"/>
      <c r="T44" s="1106"/>
      <c r="U44" s="275"/>
      <c r="V44" s="1105"/>
      <c r="W44" s="157"/>
      <c r="X44" s="159"/>
      <c r="Y44" s="275"/>
      <c r="AA44" s="166">
        <v>38808</v>
      </c>
      <c r="AB44" s="165">
        <v>7.0490737656198394</v>
      </c>
      <c r="AC44" s="165"/>
    </row>
    <row r="45" spans="1:30" x14ac:dyDescent="0.25">
      <c r="Q45" s="3"/>
      <c r="R45" s="1105"/>
      <c r="S45" s="1106"/>
      <c r="T45" s="1106"/>
      <c r="U45" s="275"/>
      <c r="V45" s="1105"/>
      <c r="W45" s="157"/>
      <c r="X45" s="160"/>
      <c r="Y45" s="275"/>
      <c r="AA45" s="166">
        <v>38838</v>
      </c>
      <c r="AB45" s="165">
        <v>6.9353604778005913</v>
      </c>
      <c r="AC45" s="165"/>
    </row>
    <row r="46" spans="1:30" ht="15" customHeight="1" x14ac:dyDescent="0.25">
      <c r="Q46" s="3"/>
      <c r="R46" s="1105"/>
      <c r="S46" s="1106"/>
      <c r="T46" s="1107"/>
      <c r="U46" s="275"/>
      <c r="V46" s="1105"/>
      <c r="W46" s="157"/>
      <c r="X46" s="159"/>
      <c r="Y46" s="275"/>
      <c r="AA46" s="166">
        <v>38869</v>
      </c>
      <c r="AB46" s="165">
        <v>6.7383083861445554</v>
      </c>
      <c r="AC46" s="165"/>
    </row>
    <row r="47" spans="1:30" x14ac:dyDescent="0.25">
      <c r="Q47" s="3"/>
      <c r="R47" s="1105"/>
      <c r="S47" s="1106"/>
      <c r="T47" s="1106"/>
      <c r="U47" s="275"/>
      <c r="V47" s="1105"/>
      <c r="W47" s="157"/>
      <c r="X47" s="159"/>
      <c r="Y47" s="275"/>
      <c r="AA47" s="166">
        <v>38899</v>
      </c>
      <c r="AB47" s="165">
        <v>6.7326525827295143</v>
      </c>
      <c r="AC47" s="165"/>
    </row>
    <row r="48" spans="1:30" x14ac:dyDescent="0.25">
      <c r="Q48" s="3"/>
      <c r="R48" s="1105"/>
      <c r="S48" s="1108"/>
      <c r="T48" s="1108"/>
      <c r="U48" s="650"/>
      <c r="V48" s="1109"/>
      <c r="W48" s="340"/>
      <c r="X48" s="341"/>
      <c r="Y48" s="650"/>
      <c r="Z48" s="12"/>
      <c r="AA48" s="339">
        <v>38930</v>
      </c>
      <c r="AB48" s="342">
        <v>6.8195373010487694</v>
      </c>
      <c r="AC48" s="342"/>
    </row>
    <row r="49" spans="1:31" x14ac:dyDescent="0.25">
      <c r="Q49" s="3"/>
      <c r="R49" s="1105"/>
      <c r="S49" s="1108"/>
      <c r="T49" s="1108"/>
      <c r="U49" s="650"/>
      <c r="V49" s="1109"/>
      <c r="W49" s="340"/>
      <c r="X49" s="341"/>
      <c r="Y49" s="650"/>
      <c r="Z49" s="12"/>
      <c r="AA49" s="339">
        <v>38961</v>
      </c>
      <c r="AB49" s="342">
        <v>6.8138229108465929</v>
      </c>
      <c r="AC49" s="342"/>
    </row>
    <row r="50" spans="1:31" x14ac:dyDescent="0.25">
      <c r="Q50" s="3"/>
      <c r="R50" s="1105"/>
      <c r="S50" s="1108"/>
      <c r="T50" s="1108"/>
      <c r="U50" s="650"/>
      <c r="V50" s="1109"/>
      <c r="W50" s="340"/>
      <c r="X50" s="341"/>
      <c r="Y50" s="650"/>
      <c r="Z50" s="12"/>
      <c r="AA50" s="339">
        <v>38991</v>
      </c>
      <c r="AB50" s="342">
        <v>6.7988804799563445</v>
      </c>
      <c r="AC50" s="342"/>
    </row>
    <row r="51" spans="1:31" x14ac:dyDescent="0.25">
      <c r="Q51" s="3"/>
      <c r="R51" s="1105"/>
      <c r="S51" s="1108"/>
      <c r="T51" s="1108"/>
      <c r="U51" s="650"/>
      <c r="V51" s="1109"/>
      <c r="W51" s="340"/>
      <c r="X51" s="341"/>
      <c r="Y51" s="650"/>
      <c r="Z51" s="12"/>
      <c r="AA51" s="339">
        <v>39022</v>
      </c>
      <c r="AB51" s="342">
        <v>6.8024228124075661</v>
      </c>
      <c r="AC51" s="342"/>
    </row>
    <row r="52" spans="1:31" x14ac:dyDescent="0.25">
      <c r="Q52" s="3"/>
      <c r="R52" s="1105"/>
      <c r="S52" s="1108"/>
      <c r="T52" s="1108"/>
      <c r="U52" s="650"/>
      <c r="V52" s="1109"/>
      <c r="W52" s="340"/>
      <c r="X52" s="341"/>
      <c r="Y52" s="650"/>
      <c r="Z52" s="12"/>
      <c r="AA52" s="339">
        <v>39052</v>
      </c>
      <c r="AB52" s="342">
        <v>6.7690705553161994</v>
      </c>
      <c r="AC52" s="342"/>
    </row>
    <row r="53" spans="1:31" x14ac:dyDescent="0.25">
      <c r="Q53" s="3"/>
      <c r="R53" s="1105"/>
      <c r="S53" s="347"/>
      <c r="T53" s="347"/>
      <c r="U53" s="650"/>
      <c r="V53" s="1109"/>
      <c r="W53" s="343"/>
      <c r="X53" s="344"/>
      <c r="Y53" s="650"/>
      <c r="Z53" s="12"/>
      <c r="AA53" s="339">
        <v>39083</v>
      </c>
      <c r="AB53" s="345">
        <v>6.8647765178958942</v>
      </c>
      <c r="AC53" s="345"/>
      <c r="AD53" s="165"/>
      <c r="AE53" s="163"/>
    </row>
    <row r="54" spans="1:31" x14ac:dyDescent="0.25">
      <c r="Q54" s="3"/>
      <c r="R54" s="1105"/>
      <c r="S54" s="347"/>
      <c r="T54" s="347"/>
      <c r="U54" s="650"/>
      <c r="V54" s="1109"/>
      <c r="W54" s="343"/>
      <c r="X54" s="344"/>
      <c r="Y54" s="352"/>
      <c r="Z54" s="346"/>
      <c r="AA54" s="339">
        <v>39114</v>
      </c>
      <c r="AB54" s="345">
        <v>6.8590482197291855</v>
      </c>
      <c r="AC54" s="345"/>
      <c r="AD54" s="163"/>
      <c r="AE54" s="163"/>
    </row>
    <row r="55" spans="1:31" x14ac:dyDescent="0.25">
      <c r="Q55" s="3"/>
      <c r="R55" s="1105"/>
      <c r="S55" s="347"/>
      <c r="T55" s="347"/>
      <c r="U55" s="650"/>
      <c r="V55" s="1109"/>
      <c r="W55" s="343"/>
      <c r="X55" s="161"/>
      <c r="Y55" s="352"/>
      <c r="Z55" s="346"/>
      <c r="AA55" s="339">
        <v>39142</v>
      </c>
      <c r="AB55" s="345">
        <v>6.8349312735953838</v>
      </c>
      <c r="AC55" s="345"/>
      <c r="AD55" s="163"/>
      <c r="AE55" s="163"/>
    </row>
    <row r="56" spans="1:31" x14ac:dyDescent="0.25">
      <c r="Q56" s="3"/>
      <c r="R56" s="1105"/>
      <c r="S56" s="347"/>
      <c r="T56" s="1110"/>
      <c r="U56" s="650"/>
      <c r="V56" s="1109"/>
      <c r="W56" s="343"/>
      <c r="X56" s="344"/>
      <c r="Y56" s="352"/>
      <c r="Z56" s="346"/>
      <c r="AA56" s="339">
        <v>39173</v>
      </c>
      <c r="AB56" s="345">
        <v>6.7790270497876364</v>
      </c>
      <c r="AC56" s="345"/>
    </row>
    <row r="57" spans="1:31" x14ac:dyDescent="0.25">
      <c r="Q57" s="3"/>
      <c r="R57" s="1105"/>
      <c r="S57" s="347"/>
      <c r="T57" s="347"/>
      <c r="U57" s="650"/>
      <c r="V57" s="1109"/>
      <c r="W57" s="343"/>
      <c r="X57" s="161"/>
      <c r="Y57" s="650"/>
      <c r="Z57" s="12"/>
      <c r="AA57" s="339">
        <v>39203</v>
      </c>
      <c r="AB57" s="345">
        <v>6.8122423891323622</v>
      </c>
      <c r="AC57" s="345"/>
    </row>
    <row r="58" spans="1:31" x14ac:dyDescent="0.25">
      <c r="Q58" s="3"/>
      <c r="R58" s="1105"/>
      <c r="S58" s="347"/>
      <c r="T58" s="1110"/>
      <c r="U58" s="650"/>
      <c r="V58" s="1109"/>
      <c r="W58" s="343"/>
      <c r="X58" s="161"/>
      <c r="Y58" s="650"/>
      <c r="Z58" s="12"/>
      <c r="AA58" s="339">
        <v>39234</v>
      </c>
      <c r="AB58" s="345">
        <v>6.9096394928770026</v>
      </c>
      <c r="AC58" s="345"/>
    </row>
    <row r="59" spans="1:31" x14ac:dyDescent="0.25">
      <c r="Q59" s="3"/>
      <c r="R59" s="1105"/>
      <c r="S59" s="347"/>
      <c r="T59" s="1110"/>
      <c r="U59" s="650"/>
      <c r="V59" s="1109"/>
      <c r="W59" s="343"/>
      <c r="X59" s="161"/>
      <c r="Y59" s="650"/>
      <c r="Z59" s="12"/>
      <c r="AA59" s="339">
        <v>39264</v>
      </c>
      <c r="AB59" s="345">
        <v>6.7593062845704717</v>
      </c>
      <c r="AC59" s="345"/>
    </row>
    <row r="60" spans="1:31" x14ac:dyDescent="0.25">
      <c r="Q60" s="3"/>
      <c r="R60" s="1105"/>
      <c r="S60" s="347"/>
      <c r="T60" s="1110"/>
      <c r="U60" s="650"/>
      <c r="V60" s="1109"/>
      <c r="W60" s="343"/>
      <c r="X60" s="161"/>
      <c r="Y60" s="650"/>
      <c r="Z60" s="12"/>
      <c r="AA60" s="339">
        <v>39295</v>
      </c>
      <c r="AB60" s="345">
        <v>6.6732937612838912</v>
      </c>
      <c r="AC60" s="345"/>
    </row>
    <row r="61" spans="1:31" x14ac:dyDescent="0.25">
      <c r="Q61" s="3"/>
      <c r="R61" s="1105"/>
      <c r="S61" s="347"/>
      <c r="T61" s="1110"/>
      <c r="U61" s="650"/>
      <c r="V61" s="1109"/>
      <c r="W61" s="343"/>
      <c r="X61" s="161"/>
      <c r="Y61" s="650"/>
      <c r="Z61" s="12"/>
      <c r="AA61" s="339">
        <v>39326</v>
      </c>
      <c r="AB61" s="345">
        <v>6.7614439335330125</v>
      </c>
      <c r="AC61" s="345"/>
    </row>
    <row r="62" spans="1:31" x14ac:dyDescent="0.25">
      <c r="Q62" s="3"/>
      <c r="R62" s="1105"/>
      <c r="S62" s="347"/>
      <c r="T62" s="1110"/>
      <c r="U62" s="650"/>
      <c r="V62" s="1109"/>
      <c r="W62" s="343"/>
      <c r="X62" s="161"/>
      <c r="Y62" s="650"/>
      <c r="Z62" s="12"/>
      <c r="AA62" s="339">
        <v>39356</v>
      </c>
      <c r="AB62" s="345">
        <v>6.7762439829587109</v>
      </c>
      <c r="AC62" s="345"/>
    </row>
    <row r="63" spans="1:31" x14ac:dyDescent="0.25">
      <c r="Q63" s="3"/>
      <c r="R63" s="1105"/>
      <c r="S63" s="347"/>
      <c r="T63" s="1110"/>
      <c r="U63" s="650"/>
      <c r="V63" s="1109"/>
      <c r="W63" s="343"/>
      <c r="X63" s="161"/>
      <c r="Y63" s="650"/>
      <c r="Z63" s="12"/>
      <c r="AA63" s="339">
        <v>39387</v>
      </c>
      <c r="AB63" s="345">
        <v>6.7727221674316462</v>
      </c>
      <c r="AC63" s="345"/>
    </row>
    <row r="64" spans="1:31" x14ac:dyDescent="0.25">
      <c r="A64" s="3"/>
      <c r="B64" s="275"/>
      <c r="C64" s="275"/>
      <c r="D64" s="275"/>
      <c r="E64" s="67"/>
      <c r="F64" s="67"/>
      <c r="Q64" s="3"/>
      <c r="R64" s="1105"/>
      <c r="S64" s="347"/>
      <c r="T64" s="1110"/>
      <c r="U64" s="650"/>
      <c r="V64" s="1109"/>
      <c r="W64" s="343"/>
      <c r="X64" s="161"/>
      <c r="Y64" s="650"/>
      <c r="Z64" s="12"/>
      <c r="AA64" s="339">
        <v>39417</v>
      </c>
      <c r="AB64" s="345">
        <v>6.7326119002303821</v>
      </c>
      <c r="AC64" s="345"/>
    </row>
    <row r="65" spans="1:30" x14ac:dyDescent="0.25">
      <c r="A65" s="3"/>
      <c r="B65" s="275"/>
      <c r="C65" s="275"/>
      <c r="D65" s="275"/>
      <c r="E65" s="67"/>
      <c r="F65" s="67"/>
      <c r="Q65" s="3"/>
      <c r="R65" s="1105"/>
      <c r="S65" s="155"/>
      <c r="T65" s="1111"/>
      <c r="U65" s="147"/>
      <c r="V65" s="1109"/>
      <c r="W65" s="348"/>
      <c r="X65" s="162"/>
      <c r="Y65" s="650"/>
      <c r="Z65" s="12"/>
      <c r="AA65" s="339">
        <v>39448</v>
      </c>
      <c r="AB65" s="349">
        <v>6.6376845990726894</v>
      </c>
      <c r="AC65" s="349"/>
    </row>
    <row r="66" spans="1:30" x14ac:dyDescent="0.25">
      <c r="A66" s="3"/>
      <c r="B66" s="67"/>
      <c r="C66" s="67"/>
      <c r="D66" s="67"/>
      <c r="E66" s="67"/>
      <c r="F66" s="67"/>
      <c r="Q66" s="3"/>
      <c r="R66" s="1105"/>
      <c r="S66" s="155"/>
      <c r="T66" s="1111"/>
      <c r="U66" s="147"/>
      <c r="V66" s="1109"/>
      <c r="W66" s="348"/>
      <c r="X66" s="162"/>
      <c r="Y66" s="650"/>
      <c r="Z66" s="12"/>
      <c r="AA66" s="339">
        <v>39479</v>
      </c>
      <c r="AB66" s="349">
        <v>6.6433728614369079</v>
      </c>
      <c r="AC66" s="349"/>
    </row>
    <row r="67" spans="1:30" x14ac:dyDescent="0.25">
      <c r="A67" s="28"/>
      <c r="B67" s="67"/>
      <c r="C67" s="67"/>
      <c r="D67" s="67"/>
      <c r="E67" s="67"/>
      <c r="F67" s="67"/>
      <c r="Q67" s="3"/>
      <c r="R67" s="1105"/>
      <c r="S67" s="155"/>
      <c r="T67" s="1111"/>
      <c r="U67" s="147"/>
      <c r="V67" s="1105"/>
      <c r="W67" s="158"/>
      <c r="X67" s="162"/>
      <c r="Y67" s="275"/>
      <c r="AA67" s="166">
        <v>39508</v>
      </c>
      <c r="AB67" s="164">
        <v>6.5577202667703567</v>
      </c>
      <c r="AC67" s="164"/>
    </row>
    <row r="68" spans="1:30" x14ac:dyDescent="0.25">
      <c r="B68" s="67"/>
      <c r="C68" s="67"/>
      <c r="D68" s="67"/>
      <c r="E68" s="67"/>
      <c r="F68" s="67"/>
      <c r="Q68" s="3"/>
      <c r="R68" s="1105"/>
      <c r="S68" s="155"/>
      <c r="T68" s="1111"/>
      <c r="U68" s="147"/>
      <c r="V68" s="1105"/>
      <c r="W68" s="158"/>
      <c r="X68" s="162"/>
      <c r="Y68" s="275"/>
      <c r="AA68" s="166">
        <v>39539</v>
      </c>
      <c r="AB68" s="164">
        <v>6.6090834341932414</v>
      </c>
      <c r="AC68" s="164"/>
    </row>
    <row r="69" spans="1:30" x14ac:dyDescent="0.25">
      <c r="B69" s="67"/>
      <c r="C69" s="67"/>
      <c r="D69" s="67"/>
      <c r="E69" s="67"/>
      <c r="F69" s="67"/>
      <c r="Q69" s="3"/>
      <c r="R69" s="1105"/>
      <c r="S69" s="155"/>
      <c r="T69" s="1111"/>
      <c r="U69" s="147"/>
      <c r="V69" s="1105"/>
      <c r="W69" s="158"/>
      <c r="X69" s="162"/>
      <c r="Y69" s="275"/>
      <c r="AA69" s="166">
        <v>39569</v>
      </c>
      <c r="AB69" s="164">
        <v>6.532657905848021</v>
      </c>
      <c r="AC69" s="164"/>
    </row>
    <row r="70" spans="1:30" x14ac:dyDescent="0.25">
      <c r="B70" s="67"/>
      <c r="C70" s="67"/>
      <c r="D70" s="67"/>
      <c r="E70" s="67"/>
      <c r="F70" s="67"/>
      <c r="Q70" s="3"/>
      <c r="R70" s="1105"/>
      <c r="S70" s="155"/>
      <c r="T70" s="1111"/>
      <c r="U70" s="147"/>
      <c r="V70" s="1105"/>
      <c r="W70" s="158"/>
      <c r="X70" s="162"/>
      <c r="Y70" s="275"/>
      <c r="AA70" s="166">
        <v>39600</v>
      </c>
      <c r="AB70" s="164">
        <v>6.3330208072490519</v>
      </c>
      <c r="AC70" s="164"/>
    </row>
    <row r="71" spans="1:30" x14ac:dyDescent="0.25">
      <c r="B71" s="67"/>
      <c r="C71" s="67"/>
      <c r="D71" s="67"/>
      <c r="E71" s="275"/>
      <c r="F71" s="67"/>
      <c r="Q71" s="3"/>
      <c r="R71" s="1105"/>
      <c r="S71" s="155"/>
      <c r="T71" s="1111"/>
      <c r="U71" s="147"/>
      <c r="V71" s="1105"/>
      <c r="W71" s="158"/>
      <c r="X71" s="162"/>
      <c r="Y71" s="275"/>
      <c r="AA71" s="166">
        <v>39630</v>
      </c>
      <c r="AB71" s="164">
        <v>6.4287871683546802</v>
      </c>
      <c r="AC71" s="164"/>
    </row>
    <row r="72" spans="1:30" x14ac:dyDescent="0.25">
      <c r="B72" s="67"/>
      <c r="C72" s="67"/>
      <c r="D72" s="67"/>
      <c r="E72" s="275"/>
      <c r="F72" s="67"/>
      <c r="Q72" s="3"/>
      <c r="R72" s="1105"/>
      <c r="S72" s="155"/>
      <c r="T72" s="1111"/>
      <c r="U72" s="147"/>
      <c r="V72" s="1105"/>
      <c r="W72" s="158"/>
      <c r="X72" s="162"/>
      <c r="Y72" s="275"/>
      <c r="AA72" s="166">
        <v>39661</v>
      </c>
      <c r="AB72" s="164">
        <v>6.4335525295643601</v>
      </c>
      <c r="AC72" s="164"/>
    </row>
    <row r="73" spans="1:30" x14ac:dyDescent="0.25">
      <c r="A73" s="3"/>
      <c r="B73" s="275"/>
      <c r="C73" s="275"/>
      <c r="D73" s="275"/>
      <c r="E73" s="275"/>
      <c r="F73" s="275"/>
      <c r="Q73" s="3"/>
      <c r="R73" s="1105"/>
      <c r="S73" s="155"/>
      <c r="T73" s="1111"/>
      <c r="U73" s="147"/>
      <c r="V73" s="1109"/>
      <c r="W73" s="348"/>
      <c r="X73" s="162"/>
      <c r="Y73" s="650"/>
      <c r="Z73" s="12"/>
      <c r="AA73" s="339">
        <v>39692</v>
      </c>
      <c r="AB73" s="349">
        <v>6.3202577869445715</v>
      </c>
      <c r="AC73" s="349"/>
      <c r="AD73" s="30"/>
    </row>
    <row r="74" spans="1:30" x14ac:dyDescent="0.25">
      <c r="A74" s="3"/>
      <c r="B74" s="67"/>
      <c r="C74" s="67"/>
      <c r="D74" s="67"/>
      <c r="E74" s="67"/>
      <c r="F74" s="67"/>
      <c r="Q74" s="3"/>
      <c r="R74" s="1105"/>
      <c r="S74" s="155"/>
      <c r="T74" s="1111"/>
      <c r="U74" s="147"/>
      <c r="V74" s="1109"/>
      <c r="W74" s="348"/>
      <c r="X74" s="162"/>
      <c r="Y74" s="650"/>
      <c r="Z74" s="12"/>
      <c r="AA74" s="339">
        <v>39722</v>
      </c>
      <c r="AB74" s="349">
        <v>6.3160091654791843</v>
      </c>
      <c r="AC74" s="349"/>
      <c r="AD74" s="30"/>
    </row>
    <row r="75" spans="1:30" x14ac:dyDescent="0.25">
      <c r="A75" s="3"/>
      <c r="B75" s="67"/>
      <c r="C75" s="67"/>
      <c r="D75" s="67"/>
      <c r="E75" s="67"/>
      <c r="F75" s="67"/>
      <c r="Q75" s="3"/>
      <c r="R75" s="1105"/>
      <c r="S75" s="155"/>
      <c r="T75" s="1111"/>
      <c r="U75" s="147"/>
      <c r="V75" s="1109"/>
      <c r="W75" s="348"/>
      <c r="X75" s="162"/>
      <c r="Y75" s="650"/>
      <c r="Z75" s="12"/>
      <c r="AA75" s="339">
        <v>39753</v>
      </c>
      <c r="AB75" s="349">
        <v>6.2754888977350216</v>
      </c>
      <c r="AC75" s="349"/>
      <c r="AD75" s="30"/>
    </row>
    <row r="76" spans="1:30" x14ac:dyDescent="0.25">
      <c r="A76" s="29"/>
      <c r="B76" s="67"/>
      <c r="C76" s="67"/>
      <c r="D76" s="67"/>
      <c r="E76" s="67"/>
      <c r="F76" s="67"/>
      <c r="Q76" s="3"/>
      <c r="R76" s="1105"/>
      <c r="S76" s="155"/>
      <c r="T76" s="1111"/>
      <c r="U76" s="153"/>
      <c r="V76" s="1109"/>
      <c r="W76" s="348"/>
      <c r="X76" s="162"/>
      <c r="Y76" s="650"/>
      <c r="Z76" s="12"/>
      <c r="AA76" s="339">
        <v>39783</v>
      </c>
      <c r="AB76" s="349">
        <v>6.071894723307266</v>
      </c>
      <c r="AC76" s="349"/>
      <c r="AD76" s="30"/>
    </row>
    <row r="77" spans="1:30" x14ac:dyDescent="0.25">
      <c r="A77" s="29"/>
      <c r="B77" s="67"/>
      <c r="C77" s="67"/>
      <c r="D77" s="67"/>
      <c r="E77" s="67"/>
      <c r="F77" s="67"/>
      <c r="Q77" s="3"/>
      <c r="R77" s="1105"/>
      <c r="S77" s="113"/>
      <c r="T77" s="1112"/>
      <c r="U77" s="650"/>
      <c r="V77" s="1109"/>
      <c r="W77" s="350"/>
      <c r="X77" s="213"/>
      <c r="Y77" s="650"/>
      <c r="Z77" s="12"/>
      <c r="AA77" s="339">
        <v>39814</v>
      </c>
      <c r="AB77" s="351">
        <v>6.1221516815515109</v>
      </c>
      <c r="AC77" s="351"/>
      <c r="AD77" s="30"/>
    </row>
    <row r="78" spans="1:30" x14ac:dyDescent="0.25">
      <c r="A78" s="29"/>
      <c r="B78" s="67"/>
      <c r="C78" s="67"/>
      <c r="D78" s="67"/>
      <c r="E78" s="67"/>
      <c r="F78" s="67"/>
      <c r="Q78" s="3"/>
      <c r="R78" s="1105"/>
      <c r="S78" s="113"/>
      <c r="T78" s="1112"/>
      <c r="U78" s="650"/>
      <c r="V78" s="1109"/>
      <c r="W78" s="350"/>
      <c r="X78" s="352"/>
      <c r="Y78" s="650"/>
      <c r="Z78" s="12"/>
      <c r="AA78" s="339">
        <v>39845</v>
      </c>
      <c r="AB78" s="351">
        <v>6.1361369304393172</v>
      </c>
      <c r="AC78" s="351"/>
      <c r="AD78" s="30"/>
    </row>
    <row r="79" spans="1:30" x14ac:dyDescent="0.25">
      <c r="Q79" s="3"/>
      <c r="R79" s="1105"/>
      <c r="S79" s="246"/>
      <c r="T79" s="1112"/>
      <c r="U79" s="275"/>
      <c r="V79" s="1105"/>
      <c r="W79" s="214"/>
      <c r="X79" s="214"/>
      <c r="Y79" s="275"/>
      <c r="AA79" s="166">
        <v>39873</v>
      </c>
      <c r="AB79" s="163">
        <v>6.0958350167996915</v>
      </c>
      <c r="AC79" s="163"/>
    </row>
    <row r="80" spans="1:30" x14ac:dyDescent="0.25">
      <c r="Q80" s="3"/>
      <c r="R80" s="1105"/>
      <c r="S80" s="246"/>
      <c r="T80" s="1112"/>
      <c r="U80" s="275"/>
      <c r="V80" s="1105"/>
      <c r="W80" s="214"/>
      <c r="X80" s="214"/>
      <c r="Y80" s="275"/>
      <c r="AA80" s="166">
        <v>39904</v>
      </c>
      <c r="AB80" s="163">
        <v>6.0736608857562455</v>
      </c>
      <c r="AC80" s="163"/>
    </row>
    <row r="81" spans="17:29" x14ac:dyDescent="0.25">
      <c r="Q81" s="3"/>
      <c r="R81" s="1105"/>
      <c r="S81" s="246"/>
      <c r="T81" s="1112"/>
      <c r="U81" s="275"/>
      <c r="V81" s="1105"/>
      <c r="W81" s="214"/>
      <c r="X81" s="214"/>
      <c r="Y81" s="275"/>
      <c r="AA81" s="166">
        <v>39934</v>
      </c>
      <c r="AB81" s="163">
        <v>6.0605459221861402</v>
      </c>
      <c r="AC81" s="163"/>
    </row>
    <row r="82" spans="17:29" x14ac:dyDescent="0.25">
      <c r="Q82" s="3"/>
      <c r="R82" s="1105"/>
      <c r="S82" s="246"/>
      <c r="T82" s="1112"/>
      <c r="U82" s="275"/>
      <c r="V82" s="1105"/>
      <c r="W82" s="214"/>
      <c r="X82" s="214"/>
      <c r="Y82" s="275"/>
      <c r="AA82" s="166">
        <v>39965</v>
      </c>
    </row>
    <row r="83" spans="17:29" x14ac:dyDescent="0.25">
      <c r="Q83" s="3"/>
      <c r="R83" s="1105"/>
      <c r="S83" s="246"/>
      <c r="T83" s="1112"/>
      <c r="U83" s="275"/>
      <c r="V83" s="1105"/>
      <c r="W83" s="214"/>
      <c r="X83" s="275"/>
      <c r="Y83" s="275"/>
      <c r="AA83" s="166">
        <v>39995</v>
      </c>
      <c r="AB83" s="163">
        <v>6.1404399999999999</v>
      </c>
      <c r="AC83" s="163"/>
    </row>
    <row r="84" spans="17:29" x14ac:dyDescent="0.25">
      <c r="Q84" s="3"/>
      <c r="R84" s="1105"/>
      <c r="S84" s="246"/>
      <c r="T84" s="1112"/>
      <c r="U84" s="275"/>
      <c r="V84" s="1105"/>
      <c r="W84" s="214"/>
      <c r="X84" s="275"/>
      <c r="Y84" s="275"/>
      <c r="AA84" s="166">
        <v>40026</v>
      </c>
      <c r="AB84" s="163">
        <v>6.0839121279999997</v>
      </c>
      <c r="AC84" s="163"/>
    </row>
    <row r="85" spans="17:29" x14ac:dyDescent="0.25">
      <c r="Q85" s="3"/>
      <c r="R85" s="1105"/>
      <c r="S85" s="246"/>
      <c r="T85" s="1112"/>
      <c r="U85" s="275"/>
      <c r="V85" s="1105"/>
      <c r="W85" s="275"/>
      <c r="X85" s="275"/>
      <c r="Y85" s="275"/>
      <c r="AA85" s="166">
        <v>40057</v>
      </c>
      <c r="AB85" s="67">
        <v>6.0455300000000003</v>
      </c>
    </row>
    <row r="86" spans="17:29" x14ac:dyDescent="0.25">
      <c r="Q86" s="3"/>
      <c r="R86" s="1105"/>
      <c r="S86" s="246"/>
      <c r="T86" s="1112"/>
      <c r="U86" s="275"/>
      <c r="V86" s="1105"/>
      <c r="W86" s="275"/>
      <c r="X86" s="275"/>
      <c r="Y86" s="275"/>
      <c r="AA86" s="166">
        <v>40087</v>
      </c>
      <c r="AB86" s="67">
        <v>5.9619299999999997</v>
      </c>
    </row>
    <row r="87" spans="17:29" x14ac:dyDescent="0.25">
      <c r="Q87" s="3"/>
      <c r="R87" s="1105"/>
      <c r="S87" s="246"/>
      <c r="T87" s="1112"/>
      <c r="U87" s="275"/>
      <c r="V87" s="1105"/>
      <c r="W87" s="275"/>
      <c r="X87" s="275"/>
      <c r="Y87" s="275"/>
      <c r="AA87" s="166">
        <v>40118</v>
      </c>
      <c r="AB87" s="67">
        <v>5.8874428110907893</v>
      </c>
    </row>
    <row r="88" spans="17:29" x14ac:dyDescent="0.25">
      <c r="Q88" s="3"/>
      <c r="R88" s="37"/>
      <c r="S88" s="246"/>
      <c r="T88" s="246"/>
      <c r="U88" s="275"/>
      <c r="V88" s="37"/>
      <c r="W88" s="275"/>
      <c r="X88" s="275"/>
      <c r="Y88" s="275"/>
      <c r="AA88" s="67" t="s">
        <v>155</v>
      </c>
      <c r="AB88" s="67">
        <v>6.0660999999999996</v>
      </c>
    </row>
    <row r="89" spans="17:29" x14ac:dyDescent="0.25">
      <c r="Q89" s="3"/>
      <c r="R89" s="148"/>
      <c r="S89" s="148"/>
      <c r="T89" s="148"/>
      <c r="U89" s="148"/>
      <c r="V89" s="1103"/>
      <c r="W89" s="167"/>
      <c r="X89" s="168"/>
      <c r="Y89" s="275"/>
      <c r="AB89" s="25" t="s">
        <v>113</v>
      </c>
      <c r="AC89" s="25"/>
    </row>
    <row r="90" spans="17:29" x14ac:dyDescent="0.25">
      <c r="R90" s="275"/>
      <c r="S90" s="275"/>
      <c r="T90" s="275"/>
      <c r="U90" s="275"/>
      <c r="V90" s="275"/>
    </row>
    <row r="96" spans="17:29" x14ac:dyDescent="0.25">
      <c r="W96" s="244"/>
    </row>
    <row r="97" spans="23:23" x14ac:dyDescent="0.25">
      <c r="W97" s="169"/>
    </row>
    <row r="98" spans="23:23" x14ac:dyDescent="0.25">
      <c r="W98" s="169"/>
    </row>
  </sheetData>
  <mergeCells count="5">
    <mergeCell ref="A30:A31"/>
    <mergeCell ref="B30:F30"/>
    <mergeCell ref="I30:I31"/>
    <mergeCell ref="J30:N30"/>
    <mergeCell ref="V39:X39"/>
  </mergeCells>
  <pageMargins left="0.47244094488188981" right="0.39370078740157483" top="0.78740157480314965" bottom="0.59055118110236227" header="0.31496062992125984" footer="0.31496062992125984"/>
  <pageSetup paperSize="9" orientation="landscape" r:id="rId1"/>
  <headerFooter alignWithMargins="0">
    <oddHeader xml:space="preserve">&amp;R&amp;10
&amp;"-,Itálico"&amp;KFF0000Acidentes de trânsito  fatais em São Paulo - 2014&amp;"-,Regular"&amp;K01+000  </oddHeader>
    <oddFooter>&amp;C&amp;KFF000023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N16" sqref="N16"/>
    </sheetView>
  </sheetViews>
  <sheetFormatPr defaultRowHeight="15" x14ac:dyDescent="0.25"/>
  <cols>
    <col min="1" max="1" width="2" customWidth="1"/>
    <col min="2" max="2" width="40" style="44" customWidth="1"/>
    <col min="3" max="3" width="19.42578125" style="44" customWidth="1"/>
    <col min="4" max="4" width="12.85546875" style="44" customWidth="1"/>
    <col min="5" max="5" width="4.7109375" style="65" customWidth="1"/>
    <col min="6" max="10" width="9.140625" style="65"/>
    <col min="256" max="256" width="4.5703125" customWidth="1"/>
    <col min="257" max="257" width="40" customWidth="1"/>
    <col min="258" max="258" width="16" customWidth="1"/>
    <col min="512" max="512" width="4.5703125" customWidth="1"/>
    <col min="513" max="513" width="40" customWidth="1"/>
    <col min="514" max="514" width="16" customWidth="1"/>
    <col min="768" max="768" width="4.5703125" customWidth="1"/>
    <col min="769" max="769" width="40" customWidth="1"/>
    <col min="770" max="770" width="16" customWidth="1"/>
    <col min="1024" max="1024" width="4.5703125" customWidth="1"/>
    <col min="1025" max="1025" width="40" customWidth="1"/>
    <col min="1026" max="1026" width="16" customWidth="1"/>
    <col min="1280" max="1280" width="4.5703125" customWidth="1"/>
    <col min="1281" max="1281" width="40" customWidth="1"/>
    <col min="1282" max="1282" width="16" customWidth="1"/>
    <col min="1536" max="1536" width="4.5703125" customWidth="1"/>
    <col min="1537" max="1537" width="40" customWidth="1"/>
    <col min="1538" max="1538" width="16" customWidth="1"/>
    <col min="1792" max="1792" width="4.5703125" customWidth="1"/>
    <col min="1793" max="1793" width="40" customWidth="1"/>
    <col min="1794" max="1794" width="16" customWidth="1"/>
    <col min="2048" max="2048" width="4.5703125" customWidth="1"/>
    <col min="2049" max="2049" width="40" customWidth="1"/>
    <col min="2050" max="2050" width="16" customWidth="1"/>
    <col min="2304" max="2304" width="4.5703125" customWidth="1"/>
    <col min="2305" max="2305" width="40" customWidth="1"/>
    <col min="2306" max="2306" width="16" customWidth="1"/>
    <col min="2560" max="2560" width="4.5703125" customWidth="1"/>
    <col min="2561" max="2561" width="40" customWidth="1"/>
    <col min="2562" max="2562" width="16" customWidth="1"/>
    <col min="2816" max="2816" width="4.5703125" customWidth="1"/>
    <col min="2817" max="2817" width="40" customWidth="1"/>
    <col min="2818" max="2818" width="16" customWidth="1"/>
    <col min="3072" max="3072" width="4.5703125" customWidth="1"/>
    <col min="3073" max="3073" width="40" customWidth="1"/>
    <col min="3074" max="3074" width="16" customWidth="1"/>
    <col min="3328" max="3328" width="4.5703125" customWidth="1"/>
    <col min="3329" max="3329" width="40" customWidth="1"/>
    <col min="3330" max="3330" width="16" customWidth="1"/>
    <col min="3584" max="3584" width="4.5703125" customWidth="1"/>
    <col min="3585" max="3585" width="40" customWidth="1"/>
    <col min="3586" max="3586" width="16" customWidth="1"/>
    <col min="3840" max="3840" width="4.5703125" customWidth="1"/>
    <col min="3841" max="3841" width="40" customWidth="1"/>
    <col min="3842" max="3842" width="16" customWidth="1"/>
    <col min="4096" max="4096" width="4.5703125" customWidth="1"/>
    <col min="4097" max="4097" width="40" customWidth="1"/>
    <col min="4098" max="4098" width="16" customWidth="1"/>
    <col min="4352" max="4352" width="4.5703125" customWidth="1"/>
    <col min="4353" max="4353" width="40" customWidth="1"/>
    <col min="4354" max="4354" width="16" customWidth="1"/>
    <col min="4608" max="4608" width="4.5703125" customWidth="1"/>
    <col min="4609" max="4609" width="40" customWidth="1"/>
    <col min="4610" max="4610" width="16" customWidth="1"/>
    <col min="4864" max="4864" width="4.5703125" customWidth="1"/>
    <col min="4865" max="4865" width="40" customWidth="1"/>
    <col min="4866" max="4866" width="16" customWidth="1"/>
    <col min="5120" max="5120" width="4.5703125" customWidth="1"/>
    <col min="5121" max="5121" width="40" customWidth="1"/>
    <col min="5122" max="5122" width="16" customWidth="1"/>
    <col min="5376" max="5376" width="4.5703125" customWidth="1"/>
    <col min="5377" max="5377" width="40" customWidth="1"/>
    <col min="5378" max="5378" width="16" customWidth="1"/>
    <col min="5632" max="5632" width="4.5703125" customWidth="1"/>
    <col min="5633" max="5633" width="40" customWidth="1"/>
    <col min="5634" max="5634" width="16" customWidth="1"/>
    <col min="5888" max="5888" width="4.5703125" customWidth="1"/>
    <col min="5889" max="5889" width="40" customWidth="1"/>
    <col min="5890" max="5890" width="16" customWidth="1"/>
    <col min="6144" max="6144" width="4.5703125" customWidth="1"/>
    <col min="6145" max="6145" width="40" customWidth="1"/>
    <col min="6146" max="6146" width="16" customWidth="1"/>
    <col min="6400" max="6400" width="4.5703125" customWidth="1"/>
    <col min="6401" max="6401" width="40" customWidth="1"/>
    <col min="6402" max="6402" width="16" customWidth="1"/>
    <col min="6656" max="6656" width="4.5703125" customWidth="1"/>
    <col min="6657" max="6657" width="40" customWidth="1"/>
    <col min="6658" max="6658" width="16" customWidth="1"/>
    <col min="6912" max="6912" width="4.5703125" customWidth="1"/>
    <col min="6913" max="6913" width="40" customWidth="1"/>
    <col min="6914" max="6914" width="16" customWidth="1"/>
    <col min="7168" max="7168" width="4.5703125" customWidth="1"/>
    <col min="7169" max="7169" width="40" customWidth="1"/>
    <col min="7170" max="7170" width="16" customWidth="1"/>
    <col min="7424" max="7424" width="4.5703125" customWidth="1"/>
    <col min="7425" max="7425" width="40" customWidth="1"/>
    <col min="7426" max="7426" width="16" customWidth="1"/>
    <col min="7680" max="7680" width="4.5703125" customWidth="1"/>
    <col min="7681" max="7681" width="40" customWidth="1"/>
    <col min="7682" max="7682" width="16" customWidth="1"/>
    <col min="7936" max="7936" width="4.5703125" customWidth="1"/>
    <col min="7937" max="7937" width="40" customWidth="1"/>
    <col min="7938" max="7938" width="16" customWidth="1"/>
    <col min="8192" max="8192" width="4.5703125" customWidth="1"/>
    <col min="8193" max="8193" width="40" customWidth="1"/>
    <col min="8194" max="8194" width="16" customWidth="1"/>
    <col min="8448" max="8448" width="4.5703125" customWidth="1"/>
    <col min="8449" max="8449" width="40" customWidth="1"/>
    <col min="8450" max="8450" width="16" customWidth="1"/>
    <col min="8704" max="8704" width="4.5703125" customWidth="1"/>
    <col min="8705" max="8705" width="40" customWidth="1"/>
    <col min="8706" max="8706" width="16" customWidth="1"/>
    <col min="8960" max="8960" width="4.5703125" customWidth="1"/>
    <col min="8961" max="8961" width="40" customWidth="1"/>
    <col min="8962" max="8962" width="16" customWidth="1"/>
    <col min="9216" max="9216" width="4.5703125" customWidth="1"/>
    <col min="9217" max="9217" width="40" customWidth="1"/>
    <col min="9218" max="9218" width="16" customWidth="1"/>
    <col min="9472" max="9472" width="4.5703125" customWidth="1"/>
    <col min="9473" max="9473" width="40" customWidth="1"/>
    <col min="9474" max="9474" width="16" customWidth="1"/>
    <col min="9728" max="9728" width="4.5703125" customWidth="1"/>
    <col min="9729" max="9729" width="40" customWidth="1"/>
    <col min="9730" max="9730" width="16" customWidth="1"/>
    <col min="9984" max="9984" width="4.5703125" customWidth="1"/>
    <col min="9985" max="9985" width="40" customWidth="1"/>
    <col min="9986" max="9986" width="16" customWidth="1"/>
    <col min="10240" max="10240" width="4.5703125" customWidth="1"/>
    <col min="10241" max="10241" width="40" customWidth="1"/>
    <col min="10242" max="10242" width="16" customWidth="1"/>
    <col min="10496" max="10496" width="4.5703125" customWidth="1"/>
    <col min="10497" max="10497" width="40" customWidth="1"/>
    <col min="10498" max="10498" width="16" customWidth="1"/>
    <col min="10752" max="10752" width="4.5703125" customWidth="1"/>
    <col min="10753" max="10753" width="40" customWidth="1"/>
    <col min="10754" max="10754" width="16" customWidth="1"/>
    <col min="11008" max="11008" width="4.5703125" customWidth="1"/>
    <col min="11009" max="11009" width="40" customWidth="1"/>
    <col min="11010" max="11010" width="16" customWidth="1"/>
    <col min="11264" max="11264" width="4.5703125" customWidth="1"/>
    <col min="11265" max="11265" width="40" customWidth="1"/>
    <col min="11266" max="11266" width="16" customWidth="1"/>
    <col min="11520" max="11520" width="4.5703125" customWidth="1"/>
    <col min="11521" max="11521" width="40" customWidth="1"/>
    <col min="11522" max="11522" width="16" customWidth="1"/>
    <col min="11776" max="11776" width="4.5703125" customWidth="1"/>
    <col min="11777" max="11777" width="40" customWidth="1"/>
    <col min="11778" max="11778" width="16" customWidth="1"/>
    <col min="12032" max="12032" width="4.5703125" customWidth="1"/>
    <col min="12033" max="12033" width="40" customWidth="1"/>
    <col min="12034" max="12034" width="16" customWidth="1"/>
    <col min="12288" max="12288" width="4.5703125" customWidth="1"/>
    <col min="12289" max="12289" width="40" customWidth="1"/>
    <col min="12290" max="12290" width="16" customWidth="1"/>
    <col min="12544" max="12544" width="4.5703125" customWidth="1"/>
    <col min="12545" max="12545" width="40" customWidth="1"/>
    <col min="12546" max="12546" width="16" customWidth="1"/>
    <col min="12800" max="12800" width="4.5703125" customWidth="1"/>
    <col min="12801" max="12801" width="40" customWidth="1"/>
    <col min="12802" max="12802" width="16" customWidth="1"/>
    <col min="13056" max="13056" width="4.5703125" customWidth="1"/>
    <col min="13057" max="13057" width="40" customWidth="1"/>
    <col min="13058" max="13058" width="16" customWidth="1"/>
    <col min="13312" max="13312" width="4.5703125" customWidth="1"/>
    <col min="13313" max="13313" width="40" customWidth="1"/>
    <col min="13314" max="13314" width="16" customWidth="1"/>
    <col min="13568" max="13568" width="4.5703125" customWidth="1"/>
    <col min="13569" max="13569" width="40" customWidth="1"/>
    <col min="13570" max="13570" width="16" customWidth="1"/>
    <col min="13824" max="13824" width="4.5703125" customWidth="1"/>
    <col min="13825" max="13825" width="40" customWidth="1"/>
    <col min="13826" max="13826" width="16" customWidth="1"/>
    <col min="14080" max="14080" width="4.5703125" customWidth="1"/>
    <col min="14081" max="14081" width="40" customWidth="1"/>
    <col min="14082" max="14082" width="16" customWidth="1"/>
    <col min="14336" max="14336" width="4.5703125" customWidth="1"/>
    <col min="14337" max="14337" width="40" customWidth="1"/>
    <col min="14338" max="14338" width="16" customWidth="1"/>
    <col min="14592" max="14592" width="4.5703125" customWidth="1"/>
    <col min="14593" max="14593" width="40" customWidth="1"/>
    <col min="14594" max="14594" width="16" customWidth="1"/>
    <col min="14848" max="14848" width="4.5703125" customWidth="1"/>
    <col min="14849" max="14849" width="40" customWidth="1"/>
    <col min="14850" max="14850" width="16" customWidth="1"/>
    <col min="15104" max="15104" width="4.5703125" customWidth="1"/>
    <col min="15105" max="15105" width="40" customWidth="1"/>
    <col min="15106" max="15106" width="16" customWidth="1"/>
    <col min="15360" max="15360" width="4.5703125" customWidth="1"/>
    <col min="15361" max="15361" width="40" customWidth="1"/>
    <col min="15362" max="15362" width="16" customWidth="1"/>
    <col min="15616" max="15616" width="4.5703125" customWidth="1"/>
    <col min="15617" max="15617" width="40" customWidth="1"/>
    <col min="15618" max="15618" width="16" customWidth="1"/>
    <col min="15872" max="15872" width="4.5703125" customWidth="1"/>
    <col min="15873" max="15873" width="40" customWidth="1"/>
    <col min="15874" max="15874" width="16" customWidth="1"/>
    <col min="16128" max="16128" width="4.5703125" customWidth="1"/>
    <col min="16129" max="16129" width="40" customWidth="1"/>
    <col min="16130" max="16130" width="16" customWidth="1"/>
  </cols>
  <sheetData>
    <row r="1" spans="1:10" x14ac:dyDescent="0.25">
      <c r="A1" s="54"/>
      <c r="B1" s="62"/>
      <c r="C1" s="62"/>
      <c r="D1" s="62"/>
      <c r="E1" s="62"/>
      <c r="F1" s="62"/>
    </row>
    <row r="5" spans="1:10" ht="20.100000000000001" customHeight="1" x14ac:dyDescent="0.35">
      <c r="B5" s="42" t="s">
        <v>68</v>
      </c>
    </row>
    <row r="6" spans="1:10" ht="37.5" customHeight="1" x14ac:dyDescent="0.25">
      <c r="B6" s="45"/>
    </row>
    <row r="7" spans="1:10" ht="27" customHeight="1" x14ac:dyDescent="0.3">
      <c r="B7" s="105" t="s">
        <v>686</v>
      </c>
      <c r="D7" s="353" t="s">
        <v>314</v>
      </c>
    </row>
    <row r="8" spans="1:10" ht="27" customHeight="1" x14ac:dyDescent="0.3">
      <c r="B8" s="105" t="s">
        <v>718</v>
      </c>
      <c r="D8" s="47" t="s">
        <v>306</v>
      </c>
    </row>
    <row r="9" spans="1:10" s="104" customFormat="1" ht="27" customHeight="1" x14ac:dyDescent="0.3">
      <c r="B9" s="105" t="s">
        <v>728</v>
      </c>
      <c r="C9" s="44"/>
      <c r="D9" s="47" t="s">
        <v>687</v>
      </c>
      <c r="E9" s="65"/>
      <c r="F9" s="65"/>
      <c r="G9" s="65"/>
      <c r="H9" s="65"/>
      <c r="I9" s="65"/>
      <c r="J9" s="65"/>
    </row>
    <row r="10" spans="1:10" ht="27" customHeight="1" x14ac:dyDescent="0.3">
      <c r="B10" s="105" t="s">
        <v>685</v>
      </c>
      <c r="D10" s="44" t="s">
        <v>688</v>
      </c>
    </row>
    <row r="11" spans="1:10" ht="27" customHeight="1" x14ac:dyDescent="0.3">
      <c r="B11" s="105"/>
      <c r="D11" s="47"/>
    </row>
    <row r="12" spans="1:10" s="104" customFormat="1" ht="27" customHeight="1" x14ac:dyDescent="0.25">
      <c r="B12" s="1090"/>
      <c r="C12" s="44"/>
      <c r="D12" s="47"/>
      <c r="E12" s="65"/>
      <c r="F12" s="65"/>
      <c r="G12" s="65"/>
      <c r="H12" s="65"/>
      <c r="I12" s="65"/>
      <c r="J12" s="65"/>
    </row>
    <row r="13" spans="1:10" s="50" customFormat="1" ht="23.25" customHeight="1" x14ac:dyDescent="0.25">
      <c r="C13" s="49"/>
      <c r="D13" s="49"/>
    </row>
    <row r="14" spans="1:10" ht="20.100000000000001" customHeight="1" x14ac:dyDescent="0.25">
      <c r="C14" s="47"/>
    </row>
    <row r="15" spans="1:10" ht="20.100000000000001" customHeight="1" x14ac:dyDescent="0.25">
      <c r="B15" s="48" t="s">
        <v>69</v>
      </c>
    </row>
    <row r="16" spans="1:10" ht="20.100000000000001" customHeight="1" x14ac:dyDescent="0.25">
      <c r="B16" s="47" t="s">
        <v>82</v>
      </c>
    </row>
    <row r="17" spans="2:3" ht="20.100000000000001" customHeight="1" x14ac:dyDescent="0.25">
      <c r="B17" s="47" t="s">
        <v>70</v>
      </c>
    </row>
    <row r="18" spans="2:3" ht="20.100000000000001" customHeight="1" x14ac:dyDescent="0.25">
      <c r="B18" s="47" t="s">
        <v>250</v>
      </c>
    </row>
    <row r="19" spans="2:3" ht="20.100000000000001" customHeight="1" x14ac:dyDescent="0.25">
      <c r="B19" s="47" t="s">
        <v>112</v>
      </c>
    </row>
    <row r="20" spans="2:3" ht="20.100000000000001" customHeight="1" x14ac:dyDescent="0.25"/>
    <row r="21" spans="2:3" ht="20.100000000000001" customHeight="1" x14ac:dyDescent="0.25">
      <c r="B21" s="1124" t="s">
        <v>625</v>
      </c>
    </row>
    <row r="22" spans="2:3" ht="20.100000000000001" customHeight="1" x14ac:dyDescent="0.25">
      <c r="B22" s="47" t="s">
        <v>732</v>
      </c>
    </row>
    <row r="23" spans="2:3" ht="20.100000000000001" customHeight="1" x14ac:dyDescent="0.25">
      <c r="B23" s="44" t="s">
        <v>734</v>
      </c>
    </row>
    <row r="24" spans="2:3" ht="20.100000000000001" customHeight="1" x14ac:dyDescent="0.25">
      <c r="B24" s="44" t="s">
        <v>733</v>
      </c>
    </row>
    <row r="25" spans="2:3" ht="15.75" x14ac:dyDescent="0.25">
      <c r="B25" s="47"/>
    </row>
    <row r="29" spans="2:3" x14ac:dyDescent="0.25">
      <c r="B29" s="52" t="s">
        <v>71</v>
      </c>
    </row>
    <row r="31" spans="2:3" x14ac:dyDescent="0.25">
      <c r="B31" s="65" t="s">
        <v>731</v>
      </c>
      <c r="C31" s="65"/>
    </row>
    <row r="32" spans="2:3" x14ac:dyDescent="0.25">
      <c r="B32" s="65" t="s">
        <v>72</v>
      </c>
    </row>
    <row r="33" spans="1:8" x14ac:dyDescent="0.25">
      <c r="B33" s="65" t="s">
        <v>73</v>
      </c>
    </row>
    <row r="37" spans="1:8" x14ac:dyDescent="0.25">
      <c r="B37" s="52" t="s">
        <v>626</v>
      </c>
    </row>
    <row r="38" spans="1:8" x14ac:dyDescent="0.25">
      <c r="A38" s="3"/>
      <c r="B38" s="150"/>
      <c r="C38" s="150"/>
      <c r="D38" s="150"/>
      <c r="E38" s="149"/>
    </row>
    <row r="39" spans="1:8" ht="15.75" thickBot="1" x14ac:dyDescent="0.3">
      <c r="A39" s="55"/>
      <c r="B39" s="63"/>
      <c r="C39" s="63"/>
      <c r="D39" s="63"/>
      <c r="E39" s="63"/>
      <c r="F39" s="63"/>
    </row>
    <row r="45" spans="1:8" x14ac:dyDescent="0.25">
      <c r="H45" s="65">
        <v>2013</v>
      </c>
    </row>
  </sheetData>
  <pageMargins left="0.70866141732283472" right="0.11811023622047245" top="0.78740157480314965" bottom="0.78740157480314965" header="0.31496062992125984" footer="0.31496062992125984"/>
  <pageSetup paperSize="9" orientation="portrait" r:id="rId1"/>
  <headerFooter alignWithMargins="0">
    <oddHeader xml:space="preserve">&amp;R&amp;10
&amp;"-,Itálico"&amp;KFF0000Acidentes de trânsito  fatais em São Paulo - 2014&amp;"-,Regular"&amp;K01+000  </oddHeader>
    <oddFooter>&amp;C&amp;KFF000024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7"/>
  <sheetViews>
    <sheetView view="pageLayout" zoomScaleNormal="100" workbookViewId="0">
      <selection activeCell="N16" sqref="N16"/>
    </sheetView>
  </sheetViews>
  <sheetFormatPr defaultRowHeight="15" x14ac:dyDescent="0.25"/>
  <cols>
    <col min="1" max="1" width="91.85546875" customWidth="1"/>
  </cols>
  <sheetData>
    <row r="1" spans="1:50" x14ac:dyDescent="0.25">
      <c r="A1" s="54"/>
    </row>
    <row r="3" spans="1:50" ht="17.25" x14ac:dyDescent="0.3">
      <c r="A3" s="9" t="s">
        <v>77</v>
      </c>
    </row>
    <row r="4" spans="1:50" ht="15" customHeight="1" x14ac:dyDescent="0.25">
      <c r="A4" s="1" t="s">
        <v>51</v>
      </c>
    </row>
    <row r="5" spans="1:50" ht="15" customHeight="1" x14ac:dyDescent="0.25">
      <c r="A5" s="1"/>
    </row>
    <row r="6" spans="1:50" ht="15" customHeight="1" x14ac:dyDescent="0.25">
      <c r="A6" s="1" t="s">
        <v>186</v>
      </c>
    </row>
    <row r="7" spans="1:50" ht="15" customHeight="1" x14ac:dyDescent="0.25">
      <c r="A7" s="1" t="s">
        <v>619</v>
      </c>
    </row>
    <row r="8" spans="1:50" ht="19.5" customHeight="1" x14ac:dyDescent="0.25">
      <c r="A8" s="1" t="s">
        <v>78</v>
      </c>
    </row>
    <row r="9" spans="1:50" ht="19.5" customHeight="1" x14ac:dyDescent="0.25">
      <c r="A9" s="1" t="s">
        <v>187</v>
      </c>
      <c r="W9" s="281"/>
    </row>
    <row r="10" spans="1:50" ht="15" customHeight="1" x14ac:dyDescent="0.25">
      <c r="A10" s="47" t="s">
        <v>188</v>
      </c>
      <c r="W10" s="281"/>
    </row>
    <row r="11" spans="1:50" ht="15" customHeight="1" x14ac:dyDescent="0.25">
      <c r="A11" s="1" t="s">
        <v>83</v>
      </c>
      <c r="W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0" ht="15" customHeight="1" x14ac:dyDescent="0.25">
      <c r="A12" s="1" t="s">
        <v>88</v>
      </c>
      <c r="W12" s="281"/>
    </row>
    <row r="13" spans="1:50" ht="19.5" customHeight="1" x14ac:dyDescent="0.25">
      <c r="A13" s="1" t="s">
        <v>189</v>
      </c>
    </row>
    <row r="14" spans="1:50" ht="15" customHeight="1" x14ac:dyDescent="0.25">
      <c r="A14" s="47" t="s">
        <v>84</v>
      </c>
    </row>
    <row r="15" spans="1:50" ht="15" customHeight="1" x14ac:dyDescent="0.25">
      <c r="A15" s="1" t="s">
        <v>85</v>
      </c>
    </row>
    <row r="16" spans="1:50" ht="15" customHeight="1" x14ac:dyDescent="0.25">
      <c r="A16" s="1" t="s">
        <v>702</v>
      </c>
    </row>
    <row r="17" spans="1:23" ht="15" customHeight="1" x14ac:dyDescent="0.25">
      <c r="A17" s="1" t="s">
        <v>727</v>
      </c>
    </row>
    <row r="18" spans="1:23" ht="19.5" customHeight="1" x14ac:dyDescent="0.25">
      <c r="A18" s="1" t="s">
        <v>206</v>
      </c>
    </row>
    <row r="19" spans="1:23" s="262" customFormat="1" ht="15" customHeight="1" x14ac:dyDescent="0.25">
      <c r="A19" s="47" t="s">
        <v>620</v>
      </c>
    </row>
    <row r="20" spans="1:23" ht="15" customHeight="1" x14ac:dyDescent="0.25">
      <c r="A20" s="47" t="s">
        <v>621</v>
      </c>
    </row>
    <row r="21" spans="1:23" ht="15" customHeight="1" x14ac:dyDescent="0.25">
      <c r="A21" s="47" t="s">
        <v>207</v>
      </c>
      <c r="W21" s="281"/>
    </row>
    <row r="22" spans="1:23" ht="19.5" customHeight="1" x14ac:dyDescent="0.25">
      <c r="A22" s="1" t="s">
        <v>622</v>
      </c>
      <c r="W22" s="281"/>
    </row>
    <row r="23" spans="1:23" ht="15" customHeight="1" x14ac:dyDescent="0.25">
      <c r="A23" s="47" t="s">
        <v>243</v>
      </c>
      <c r="W23" s="281"/>
    </row>
    <row r="24" spans="1:23" s="262" customFormat="1" ht="15" customHeight="1" x14ac:dyDescent="0.25">
      <c r="A24" s="1" t="s">
        <v>193</v>
      </c>
      <c r="W24" s="281"/>
    </row>
    <row r="25" spans="1:23" ht="15" customHeight="1" x14ac:dyDescent="0.25">
      <c r="A25" s="1" t="s">
        <v>244</v>
      </c>
    </row>
    <row r="26" spans="1:23" ht="15" customHeight="1" x14ac:dyDescent="0.25">
      <c r="A26" s="1" t="s">
        <v>701</v>
      </c>
    </row>
    <row r="27" spans="1:23" ht="15" customHeight="1" x14ac:dyDescent="0.25">
      <c r="A27" s="1" t="s">
        <v>190</v>
      </c>
    </row>
    <row r="28" spans="1:23" s="115" customFormat="1" ht="15" customHeight="1" x14ac:dyDescent="0.25">
      <c r="A28" s="47" t="s">
        <v>191</v>
      </c>
    </row>
    <row r="29" spans="1:23" ht="15" customHeight="1" x14ac:dyDescent="0.25">
      <c r="A29" s="1" t="s">
        <v>192</v>
      </c>
    </row>
    <row r="30" spans="1:23" ht="19.5" customHeight="1" x14ac:dyDescent="0.25">
      <c r="A30" s="1" t="s">
        <v>100</v>
      </c>
    </row>
    <row r="31" spans="1:23" ht="15.75" x14ac:dyDescent="0.25">
      <c r="A31" s="1" t="s">
        <v>200</v>
      </c>
    </row>
    <row r="32" spans="1:23" ht="15.75" x14ac:dyDescent="0.25">
      <c r="A32" s="1" t="s">
        <v>201</v>
      </c>
    </row>
    <row r="33" spans="1:9" ht="15" customHeight="1" x14ac:dyDescent="0.25">
      <c r="A33" s="1" t="s">
        <v>202</v>
      </c>
    </row>
    <row r="34" spans="1:9" ht="15.75" x14ac:dyDescent="0.25">
      <c r="A34" s="1" t="s">
        <v>205</v>
      </c>
    </row>
    <row r="35" spans="1:9" ht="15.75" x14ac:dyDescent="0.25">
      <c r="A35" s="1" t="s">
        <v>203</v>
      </c>
    </row>
    <row r="36" spans="1:9" ht="15.75" x14ac:dyDescent="0.25">
      <c r="A36" s="1" t="s">
        <v>204</v>
      </c>
    </row>
    <row r="37" spans="1:9" ht="15.75" x14ac:dyDescent="0.25">
      <c r="A37" s="1"/>
    </row>
    <row r="38" spans="1:9" ht="15.75" x14ac:dyDescent="0.25">
      <c r="A38" s="1"/>
    </row>
    <row r="39" spans="1:9" ht="15.75" x14ac:dyDescent="0.25">
      <c r="A39" s="1"/>
    </row>
    <row r="40" spans="1:9" ht="15.75" x14ac:dyDescent="0.25">
      <c r="A40" s="1"/>
    </row>
    <row r="41" spans="1:9" ht="15.75" x14ac:dyDescent="0.25">
      <c r="A41" s="1"/>
    </row>
    <row r="42" spans="1:9" ht="15.75" x14ac:dyDescent="0.25">
      <c r="A42" s="1"/>
    </row>
    <row r="43" spans="1:9" ht="15.75" x14ac:dyDescent="0.25">
      <c r="A43" s="1"/>
    </row>
    <row r="44" spans="1:9" x14ac:dyDescent="0.25">
      <c r="A44" s="230"/>
    </row>
    <row r="45" spans="1:9" x14ac:dyDescent="0.25">
      <c r="A45" s="3"/>
      <c r="I45">
        <v>2013</v>
      </c>
    </row>
    <row r="46" spans="1:9" x14ac:dyDescent="0.25">
      <c r="A46" s="3"/>
    </row>
    <row r="47" spans="1:9" ht="15.75" thickBot="1" x14ac:dyDescent="0.3">
      <c r="A47" s="55"/>
    </row>
  </sheetData>
  <pageMargins left="0.51181102362204722" right="0.51181102362204722" top="0.78740157480314965" bottom="0.78740157480314965" header="0.31496062992125984" footer="0.31496062992125984"/>
  <pageSetup paperSize="9" firstPageNumber="2" orientation="portrait" useFirstPageNumber="1" r:id="rId1"/>
  <headerFooter alignWithMargins="0">
    <oddHeader xml:space="preserve">&amp;R&amp;10
&amp;"-,Itálico"&amp;KFF0000Acidentes de trânsito  fatais em São Paulo - 2014 &amp;"-,Regular"&amp;K01+000 </oddHeader>
    <oddFooter>&amp;C&amp;KC00000&amp;P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2" width="9" style="281" customWidth="1"/>
    <col min="3" max="4" width="10" style="281" customWidth="1"/>
    <col min="5" max="5" width="8" style="281" customWidth="1"/>
    <col min="6" max="7" width="8.5703125" style="281" customWidth="1"/>
    <col min="8" max="9" width="8" style="281" customWidth="1"/>
    <col min="10" max="10" width="6.5703125" style="281" customWidth="1"/>
    <col min="11" max="11" width="8.5703125" style="281" customWidth="1"/>
    <col min="12" max="12" width="8.42578125" style="281" customWidth="1"/>
    <col min="13" max="16" width="8.5703125" style="281" customWidth="1"/>
    <col min="17" max="17" width="6.28515625" style="281" customWidth="1"/>
    <col min="18" max="18" width="6.85546875" style="281" customWidth="1"/>
    <col min="19" max="19" width="24" style="10" bestFit="1" customWidth="1"/>
    <col min="20" max="20" width="10.140625" style="10" customWidth="1"/>
    <col min="21" max="24" width="6.85546875" style="10" customWidth="1"/>
    <col min="25" max="25" width="8.140625" style="281" bestFit="1" customWidth="1"/>
    <col min="26" max="27" width="6.85546875" style="281" customWidth="1"/>
    <col min="28" max="28" width="7.5703125" style="67" customWidth="1"/>
    <col min="29" max="29" width="7.28515625" style="67" bestFit="1" customWidth="1"/>
    <col min="30" max="30" width="6.7109375" style="281" customWidth="1"/>
    <col min="31" max="31" width="6.85546875" style="281" customWidth="1"/>
    <col min="32" max="32" width="6.7109375" style="281" bestFit="1" customWidth="1"/>
    <col min="33" max="33" width="5.140625" style="281" bestFit="1" customWidth="1"/>
    <col min="34" max="34" width="4.7109375" style="281" customWidth="1"/>
    <col min="35" max="35" width="9" style="281"/>
    <col min="36" max="36" width="9" style="67"/>
    <col min="37" max="16384" width="9" style="281"/>
  </cols>
  <sheetData>
    <row r="1" spans="1:42" ht="5.8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42" ht="17.100000000000001" customHeight="1" x14ac:dyDescent="0.3">
      <c r="A2" s="60" t="s">
        <v>583</v>
      </c>
      <c r="B2" s="454"/>
      <c r="C2" s="455"/>
      <c r="D2" s="455"/>
      <c r="E2" s="455"/>
      <c r="F2" s="455"/>
      <c r="G2" s="455"/>
      <c r="H2" s="455"/>
      <c r="I2" s="456"/>
      <c r="J2" s="455"/>
      <c r="K2" s="455"/>
      <c r="L2" s="455"/>
      <c r="M2" s="455"/>
      <c r="N2" s="3"/>
      <c r="O2" s="3"/>
      <c r="AC2" s="16"/>
      <c r="AJ2" s="275"/>
      <c r="AK2" s="3"/>
      <c r="AL2" s="3"/>
      <c r="AM2" s="3"/>
      <c r="AN2" s="3"/>
      <c r="AO2" s="3"/>
      <c r="AP2" s="3"/>
    </row>
    <row r="3" spans="1:42" ht="12.75" customHeight="1" x14ac:dyDescent="0.3">
      <c r="A3" s="454"/>
      <c r="B3" s="9"/>
      <c r="C3" s="454"/>
      <c r="D3" s="454"/>
      <c r="E3" s="454"/>
      <c r="F3" s="454"/>
      <c r="G3" s="454"/>
      <c r="H3" s="454"/>
      <c r="I3" s="454"/>
      <c r="J3" s="454"/>
      <c r="K3" s="503" t="s">
        <v>94</v>
      </c>
      <c r="L3" s="454"/>
      <c r="M3" s="454"/>
      <c r="AC3" s="16"/>
      <c r="AJ3" s="275"/>
      <c r="AK3" s="3"/>
      <c r="AL3" s="3"/>
      <c r="AM3" s="3"/>
      <c r="AN3" s="3"/>
      <c r="AO3" s="3"/>
      <c r="AP3" s="3"/>
    </row>
    <row r="4" spans="1:42" s="10" customFormat="1" ht="16.350000000000001" customHeight="1" x14ac:dyDescent="0.3">
      <c r="A4" s="9" t="s">
        <v>24</v>
      </c>
      <c r="B4" s="454"/>
      <c r="C4" s="454"/>
      <c r="D4" s="454"/>
      <c r="E4" s="454"/>
      <c r="F4" s="454"/>
      <c r="G4" s="454"/>
      <c r="H4" s="454"/>
      <c r="I4" s="454"/>
      <c r="J4" s="9"/>
      <c r="K4" s="9"/>
      <c r="L4" s="454"/>
      <c r="M4" s="454"/>
      <c r="T4" s="467"/>
      <c r="W4" s="10" t="s">
        <v>49</v>
      </c>
      <c r="AA4" s="281"/>
      <c r="AJ4" s="287"/>
      <c r="AK4" s="287"/>
      <c r="AL4" s="128"/>
      <c r="AM4" s="3"/>
      <c r="AN4" s="1019"/>
      <c r="AO4" s="3"/>
      <c r="AP4" s="287"/>
    </row>
    <row r="5" spans="1:42" ht="11.25" customHeight="1" thickBot="1" x14ac:dyDescent="0.3">
      <c r="T5" s="467"/>
      <c r="AJ5" s="3"/>
      <c r="AK5" s="3"/>
      <c r="AL5" s="128"/>
      <c r="AM5" s="3"/>
      <c r="AN5" s="275"/>
      <c r="AO5" s="3"/>
      <c r="AP5" s="3"/>
    </row>
    <row r="6" spans="1:42" ht="18.600000000000001" customHeight="1" x14ac:dyDescent="0.3">
      <c r="A6" s="1178"/>
      <c r="B6" s="1179"/>
      <c r="C6" s="1179"/>
      <c r="D6" s="1179"/>
      <c r="E6" s="1182" t="s">
        <v>22</v>
      </c>
      <c r="F6" s="1183"/>
      <c r="G6" s="1183"/>
      <c r="H6" s="1183"/>
      <c r="I6" s="1184"/>
      <c r="S6" s="486" t="s">
        <v>577</v>
      </c>
      <c r="T6" s="468">
        <f>W6/$W$10</f>
        <v>0.45020920502092049</v>
      </c>
      <c r="W6" s="469">
        <v>538</v>
      </c>
      <c r="Y6" s="8"/>
      <c r="AE6" s="421"/>
      <c r="AF6" s="421"/>
      <c r="AG6" s="421"/>
      <c r="AH6" s="3"/>
      <c r="AI6" s="3"/>
      <c r="AJ6" s="3"/>
      <c r="AK6" s="3"/>
      <c r="AL6" s="3"/>
      <c r="AM6" s="3"/>
      <c r="AN6" s="3"/>
      <c r="AO6" s="3"/>
      <c r="AP6" s="3"/>
    </row>
    <row r="7" spans="1:42" ht="18.600000000000001" customHeight="1" x14ac:dyDescent="0.25">
      <c r="A7" s="1180"/>
      <c r="B7" s="1181"/>
      <c r="C7" s="1181"/>
      <c r="D7" s="1181"/>
      <c r="E7" s="422" t="s">
        <v>103</v>
      </c>
      <c r="F7" s="423" t="s">
        <v>101</v>
      </c>
      <c r="G7" s="423" t="s">
        <v>102</v>
      </c>
      <c r="H7" s="423" t="s">
        <v>104</v>
      </c>
      <c r="I7" s="424" t="s">
        <v>17</v>
      </c>
      <c r="S7" s="486" t="s">
        <v>657</v>
      </c>
      <c r="T7" s="468">
        <f t="shared" ref="T7:T9" si="0">W7/$W$10</f>
        <v>0.28284518828451882</v>
      </c>
      <c r="W7" s="338">
        <v>338</v>
      </c>
      <c r="Y7" s="8"/>
      <c r="AE7" s="421"/>
      <c r="AF7" s="421"/>
      <c r="AG7" s="421"/>
      <c r="AH7" s="3"/>
      <c r="AI7" s="3"/>
      <c r="AJ7" s="3"/>
      <c r="AK7" s="3"/>
      <c r="AL7" s="3"/>
      <c r="AM7" s="275"/>
      <c r="AN7" s="3"/>
      <c r="AO7" s="288"/>
      <c r="AP7" s="61"/>
    </row>
    <row r="8" spans="1:42" ht="18.600000000000001" customHeight="1" x14ac:dyDescent="0.25">
      <c r="A8" s="1185" t="s">
        <v>262</v>
      </c>
      <c r="B8" s="1186"/>
      <c r="C8" s="1186"/>
      <c r="D8" s="1186"/>
      <c r="E8" s="464">
        <v>538</v>
      </c>
      <c r="F8" s="465">
        <v>189</v>
      </c>
      <c r="G8" s="465">
        <v>338</v>
      </c>
      <c r="H8" s="465">
        <v>130</v>
      </c>
      <c r="I8" s="466">
        <f>SUM(E8:H8)</f>
        <v>1195</v>
      </c>
      <c r="S8" s="486" t="s">
        <v>578</v>
      </c>
      <c r="T8" s="468">
        <f t="shared" si="0"/>
        <v>0.15815899581589959</v>
      </c>
      <c r="W8" s="338">
        <v>189</v>
      </c>
      <c r="Y8" s="8"/>
      <c r="AE8" s="421"/>
      <c r="AF8" s="421"/>
      <c r="AG8" s="421"/>
      <c r="AH8" s="3"/>
      <c r="AI8" s="3"/>
      <c r="AJ8" s="3"/>
      <c r="AK8" s="3"/>
      <c r="AL8" s="3"/>
      <c r="AM8" s="275"/>
      <c r="AN8" s="3"/>
      <c r="AO8" s="3"/>
      <c r="AP8" s="3"/>
    </row>
    <row r="9" spans="1:42" ht="18.600000000000001" customHeight="1" x14ac:dyDescent="0.25">
      <c r="A9" s="1187" t="s">
        <v>263</v>
      </c>
      <c r="B9" s="1188"/>
      <c r="C9" s="1191" t="s">
        <v>52</v>
      </c>
      <c r="D9" s="1192"/>
      <c r="E9" s="532">
        <v>537</v>
      </c>
      <c r="F9" s="533">
        <v>8</v>
      </c>
      <c r="G9" s="533">
        <v>8</v>
      </c>
      <c r="H9" s="533">
        <v>2</v>
      </c>
      <c r="I9" s="534">
        <f>SUM(E9:H9)</f>
        <v>555</v>
      </c>
      <c r="S9" s="486" t="s">
        <v>658</v>
      </c>
      <c r="T9" s="468">
        <f t="shared" si="0"/>
        <v>0.10878661087866109</v>
      </c>
      <c r="W9" s="470">
        <v>130</v>
      </c>
      <c r="Y9" s="8"/>
      <c r="AE9" s="421"/>
      <c r="AF9" s="421"/>
      <c r="AG9" s="421"/>
      <c r="AH9" s="3"/>
      <c r="AI9" s="3"/>
      <c r="AJ9" s="3"/>
      <c r="AK9" s="3"/>
      <c r="AL9" s="3"/>
      <c r="AM9" s="275"/>
      <c r="AN9" s="3"/>
      <c r="AO9" s="3"/>
      <c r="AP9" s="3"/>
    </row>
    <row r="10" spans="1:42" ht="18.600000000000001" customHeight="1" x14ac:dyDescent="0.25">
      <c r="A10" s="1189"/>
      <c r="B10" s="1190"/>
      <c r="C10" s="1193" t="s">
        <v>264</v>
      </c>
      <c r="D10" s="1174"/>
      <c r="E10" s="535">
        <v>1</v>
      </c>
      <c r="F10" s="536">
        <v>104</v>
      </c>
      <c r="G10" s="536">
        <v>80</v>
      </c>
      <c r="H10" s="536">
        <v>22</v>
      </c>
      <c r="I10" s="537">
        <f>SUM(E10:H10)</f>
        <v>207</v>
      </c>
      <c r="T10" s="468">
        <f>SUM(T6:T9)</f>
        <v>1</v>
      </c>
      <c r="W10" s="276">
        <f>SUM(W6:W9)</f>
        <v>1195</v>
      </c>
      <c r="Y10" s="8"/>
      <c r="AE10" s="421"/>
      <c r="AF10" s="421"/>
      <c r="AG10" s="421"/>
      <c r="AH10" s="3"/>
      <c r="AI10" s="3"/>
      <c r="AJ10" s="275"/>
      <c r="AK10" s="3"/>
      <c r="AL10" s="3"/>
      <c r="AM10" s="650"/>
      <c r="AN10" s="3"/>
      <c r="AO10" s="3"/>
      <c r="AP10" s="3"/>
    </row>
    <row r="11" spans="1:42" ht="18" customHeight="1" x14ac:dyDescent="0.25">
      <c r="A11" s="1189"/>
      <c r="B11" s="1190"/>
      <c r="C11" s="1194" t="s">
        <v>53</v>
      </c>
      <c r="D11" s="1174"/>
      <c r="E11" s="538">
        <v>9</v>
      </c>
      <c r="F11" s="539">
        <v>92</v>
      </c>
      <c r="G11" s="539">
        <v>243</v>
      </c>
      <c r="H11" s="539">
        <v>96</v>
      </c>
      <c r="I11" s="540">
        <f>SUM(E11:H11)</f>
        <v>440</v>
      </c>
      <c r="AE11" s="421"/>
      <c r="AF11" s="421"/>
      <c r="AG11" s="421"/>
      <c r="AH11" s="3"/>
      <c r="AI11" s="3"/>
      <c r="AJ11" s="275"/>
      <c r="AK11" s="3"/>
      <c r="AL11" s="3"/>
      <c r="AM11" s="650"/>
      <c r="AN11" s="3"/>
      <c r="AO11" s="3"/>
    </row>
    <row r="12" spans="1:42" ht="18.600000000000001" customHeight="1" x14ac:dyDescent="0.25">
      <c r="A12" s="1189"/>
      <c r="B12" s="1190"/>
      <c r="C12" s="1195" t="s">
        <v>54</v>
      </c>
      <c r="D12" s="1177"/>
      <c r="E12" s="541">
        <v>0</v>
      </c>
      <c r="F12" s="542">
        <v>0</v>
      </c>
      <c r="G12" s="542">
        <v>35</v>
      </c>
      <c r="H12" s="542">
        <v>12</v>
      </c>
      <c r="I12" s="543">
        <f>SUM(E12:H12)</f>
        <v>47</v>
      </c>
      <c r="W12" s="10" t="s">
        <v>541</v>
      </c>
      <c r="AE12" s="421"/>
      <c r="AF12" s="421"/>
      <c r="AG12" s="425"/>
      <c r="AH12" s="3"/>
      <c r="AI12" s="3"/>
      <c r="AJ12" s="275"/>
      <c r="AK12" s="3"/>
      <c r="AL12" s="3"/>
      <c r="AM12" s="3"/>
      <c r="AN12" s="3"/>
      <c r="AO12" s="3"/>
    </row>
    <row r="13" spans="1:42" ht="18.600000000000001" customHeight="1" x14ac:dyDescent="0.25">
      <c r="A13" s="1161" t="s">
        <v>132</v>
      </c>
      <c r="B13" s="1162"/>
      <c r="C13" s="1163"/>
      <c r="D13" s="1164"/>
      <c r="E13" s="457">
        <f>SUM(E9:E12)</f>
        <v>547</v>
      </c>
      <c r="F13" s="458">
        <f>SUM(F9:F12)</f>
        <v>204</v>
      </c>
      <c r="G13" s="458">
        <f>SUM(G9:G12)</f>
        <v>366</v>
      </c>
      <c r="H13" s="458">
        <f>SUM(H9:H12)</f>
        <v>132</v>
      </c>
      <c r="I13" s="459">
        <f>SUM(I9:I12)</f>
        <v>1249</v>
      </c>
      <c r="S13" s="10" t="s">
        <v>579</v>
      </c>
      <c r="T13" s="471">
        <f>W13/$W$17</f>
        <v>0.44435548438750999</v>
      </c>
      <c r="W13" s="469">
        <v>555</v>
      </c>
    </row>
    <row r="14" spans="1:42" ht="18.600000000000001" customHeight="1" x14ac:dyDescent="0.25">
      <c r="A14" s="1165" t="s">
        <v>266</v>
      </c>
      <c r="B14" s="1166"/>
      <c r="C14" s="1171" t="s">
        <v>52</v>
      </c>
      <c r="D14" s="1172"/>
      <c r="E14" s="544">
        <v>64</v>
      </c>
      <c r="F14" s="545">
        <v>3</v>
      </c>
      <c r="G14" s="545">
        <v>3</v>
      </c>
      <c r="H14" s="545">
        <v>0</v>
      </c>
      <c r="I14" s="546">
        <f>SUM(E14:H14)</f>
        <v>70</v>
      </c>
      <c r="S14" s="10" t="s">
        <v>580</v>
      </c>
      <c r="T14" s="471">
        <f t="shared" ref="T14:T16" si="1">W14/$W$17</f>
        <v>0.16573258606885508</v>
      </c>
      <c r="W14" s="338">
        <v>207</v>
      </c>
    </row>
    <row r="15" spans="1:42" ht="18.600000000000001" customHeight="1" x14ac:dyDescent="0.25">
      <c r="A15" s="1167"/>
      <c r="B15" s="1168"/>
      <c r="C15" s="1173" t="s">
        <v>264</v>
      </c>
      <c r="D15" s="1174"/>
      <c r="E15" s="547">
        <v>15</v>
      </c>
      <c r="F15" s="548">
        <v>96</v>
      </c>
      <c r="G15" s="548">
        <v>100</v>
      </c>
      <c r="H15" s="548">
        <v>10</v>
      </c>
      <c r="I15" s="549">
        <f>SUM(E15:H15)</f>
        <v>221</v>
      </c>
      <c r="J15" s="2"/>
      <c r="S15" s="10" t="s">
        <v>581</v>
      </c>
      <c r="T15" s="471">
        <f t="shared" si="1"/>
        <v>0.35228182546036829</v>
      </c>
      <c r="W15" s="338">
        <v>440</v>
      </c>
    </row>
    <row r="16" spans="1:42" ht="18.600000000000001" customHeight="1" x14ac:dyDescent="0.25">
      <c r="A16" s="1167"/>
      <c r="B16" s="1168"/>
      <c r="C16" s="1175" t="s">
        <v>53</v>
      </c>
      <c r="D16" s="1174"/>
      <c r="E16" s="550">
        <v>35</v>
      </c>
      <c r="F16" s="551">
        <v>18</v>
      </c>
      <c r="G16" s="551">
        <v>77</v>
      </c>
      <c r="H16" s="551">
        <v>19</v>
      </c>
      <c r="I16" s="552">
        <f>SUM(E16:H16)</f>
        <v>149</v>
      </c>
      <c r="J16" s="453"/>
      <c r="L16" s="103"/>
      <c r="M16" s="103"/>
      <c r="N16" s="453"/>
      <c r="O16" s="453"/>
      <c r="P16" s="453"/>
      <c r="S16" s="10" t="s">
        <v>582</v>
      </c>
      <c r="T16" s="471">
        <f t="shared" si="1"/>
        <v>3.7630104083266613E-2</v>
      </c>
      <c r="W16" s="470">
        <v>47</v>
      </c>
    </row>
    <row r="17" spans="1:36" ht="18.600000000000001" customHeight="1" x14ac:dyDescent="0.25">
      <c r="A17" s="1169"/>
      <c r="B17" s="1170"/>
      <c r="C17" s="1176" t="s">
        <v>54</v>
      </c>
      <c r="D17" s="1177"/>
      <c r="E17" s="553">
        <v>0</v>
      </c>
      <c r="F17" s="554">
        <v>0</v>
      </c>
      <c r="G17" s="554">
        <v>1</v>
      </c>
      <c r="H17" s="554">
        <v>0</v>
      </c>
      <c r="I17" s="555">
        <f>SUM(E17:H17)</f>
        <v>1</v>
      </c>
      <c r="J17" s="426"/>
      <c r="K17" s="463" t="s">
        <v>265</v>
      </c>
      <c r="L17" s="212"/>
      <c r="M17" s="212"/>
      <c r="N17" s="427"/>
      <c r="O17" s="427"/>
      <c r="P17" s="428"/>
      <c r="T17" s="468">
        <f>SUM(T13:T16)</f>
        <v>0.99999999999999989</v>
      </c>
      <c r="W17" s="276">
        <f>SUM(W13:W16)</f>
        <v>1249</v>
      </c>
    </row>
    <row r="18" spans="1:36" ht="18.600000000000001" customHeight="1" thickBot="1" x14ac:dyDescent="0.35">
      <c r="A18" s="1158" t="s">
        <v>267</v>
      </c>
      <c r="B18" s="1159"/>
      <c r="C18" s="1159"/>
      <c r="D18" s="1160"/>
      <c r="E18" s="460">
        <f>SUM(E14:E17)</f>
        <v>114</v>
      </c>
      <c r="F18" s="461">
        <f>SUM(F14:F17)</f>
        <v>117</v>
      </c>
      <c r="G18" s="461">
        <f>SUM(G14:G17)</f>
        <v>181</v>
      </c>
      <c r="H18" s="461">
        <f>SUM(H14:H17)</f>
        <v>29</v>
      </c>
      <c r="I18" s="462">
        <f>SUM(I14:I17)</f>
        <v>441</v>
      </c>
      <c r="J18" s="426"/>
      <c r="K18" s="212"/>
      <c r="L18" s="212"/>
      <c r="M18" s="212"/>
      <c r="N18" s="427"/>
      <c r="O18" s="427"/>
      <c r="P18" s="428"/>
    </row>
    <row r="19" spans="1:36" ht="18.600000000000001" customHeight="1" x14ac:dyDescent="0.25">
      <c r="A19" s="708" t="s">
        <v>703</v>
      </c>
      <c r="J19" s="426"/>
      <c r="K19" s="212"/>
      <c r="L19" s="212"/>
      <c r="M19" s="212"/>
      <c r="N19" s="427"/>
      <c r="O19" s="427"/>
      <c r="P19" s="428"/>
      <c r="T19" s="399" t="s">
        <v>108</v>
      </c>
      <c r="U19" s="10" t="s">
        <v>30</v>
      </c>
      <c r="V19" s="287" t="s">
        <v>31</v>
      </c>
      <c r="W19" s="707" t="s">
        <v>32</v>
      </c>
      <c r="X19" s="707" t="s">
        <v>55</v>
      </c>
      <c r="Y19" s="707" t="s">
        <v>33</v>
      </c>
      <c r="Z19" s="707" t="s">
        <v>34</v>
      </c>
      <c r="AA19" s="707" t="s">
        <v>35</v>
      </c>
      <c r="AB19" s="67" t="s">
        <v>36</v>
      </c>
      <c r="AC19" s="67" t="s">
        <v>37</v>
      </c>
      <c r="AD19" s="707" t="s">
        <v>28</v>
      </c>
      <c r="AE19" s="707" t="s">
        <v>29</v>
      </c>
    </row>
    <row r="20" spans="1:36" ht="5.85" customHeight="1" x14ac:dyDescent="0.25">
      <c r="A20" s="708"/>
      <c r="J20" s="426"/>
      <c r="K20" s="212"/>
      <c r="L20" s="212"/>
      <c r="M20" s="212"/>
      <c r="N20" s="427"/>
      <c r="O20" s="427"/>
      <c r="P20" s="428"/>
      <c r="T20" s="399"/>
      <c r="V20" s="287"/>
      <c r="W20" s="707"/>
      <c r="X20" s="707"/>
      <c r="Y20" s="707"/>
      <c r="Z20" s="707"/>
      <c r="AA20" s="707"/>
      <c r="AD20" s="707"/>
      <c r="AE20" s="707"/>
    </row>
    <row r="21" spans="1:36" ht="18.600000000000001" customHeight="1" x14ac:dyDescent="0.25">
      <c r="A21" s="503" t="s">
        <v>376</v>
      </c>
      <c r="J21" s="426"/>
      <c r="K21" s="212"/>
      <c r="L21" s="212"/>
      <c r="M21" s="212"/>
      <c r="N21" s="427"/>
      <c r="O21" s="427"/>
      <c r="P21" s="428"/>
      <c r="T21" s="67">
        <v>1169</v>
      </c>
      <c r="U21" s="67">
        <v>1202</v>
      </c>
      <c r="V21" s="67">
        <v>1218</v>
      </c>
      <c r="W21" s="67">
        <v>1203</v>
      </c>
      <c r="X21" s="67">
        <v>1222</v>
      </c>
      <c r="Y21" s="67">
        <v>1231</v>
      </c>
      <c r="Z21" s="67">
        <v>1249</v>
      </c>
      <c r="AA21" s="67">
        <v>1242</v>
      </c>
      <c r="AB21" s="67">
        <v>1236</v>
      </c>
      <c r="AC21" s="67">
        <v>1241</v>
      </c>
      <c r="AD21" s="67">
        <v>1249</v>
      </c>
      <c r="AE21" s="67">
        <v>1249</v>
      </c>
    </row>
    <row r="22" spans="1:36" ht="18.600000000000001" customHeight="1" x14ac:dyDescent="0.25">
      <c r="A22" s="229"/>
      <c r="J22" s="426"/>
      <c r="K22" s="212"/>
      <c r="L22" s="212"/>
      <c r="M22" s="212"/>
      <c r="N22" s="427"/>
      <c r="O22" s="427"/>
      <c r="P22" s="428"/>
      <c r="T22" s="399"/>
      <c r="V22" s="287"/>
      <c r="W22" s="287"/>
      <c r="X22" s="287"/>
      <c r="Y22" s="3"/>
      <c r="Z22" s="3"/>
      <c r="AA22" s="3"/>
      <c r="AB22" s="69"/>
      <c r="AC22" s="19"/>
      <c r="AE22" s="11"/>
    </row>
    <row r="23" spans="1:36" ht="18.600000000000001" customHeight="1" x14ac:dyDescent="0.25">
      <c r="A23" s="229"/>
      <c r="J23" s="426"/>
      <c r="K23" s="212"/>
      <c r="L23" s="212"/>
      <c r="M23" s="212"/>
      <c r="N23" s="427"/>
      <c r="O23" s="427"/>
      <c r="P23" s="428"/>
      <c r="T23" s="1075" t="s">
        <v>108</v>
      </c>
      <c r="U23" s="1075" t="s">
        <v>30</v>
      </c>
      <c r="V23" s="1075" t="s">
        <v>31</v>
      </c>
      <c r="W23" s="1075" t="s">
        <v>32</v>
      </c>
      <c r="X23" s="1075" t="s">
        <v>55</v>
      </c>
      <c r="Y23" s="1075" t="s">
        <v>33</v>
      </c>
      <c r="Z23" s="1075" t="s">
        <v>34</v>
      </c>
      <c r="AA23" s="1075" t="s">
        <v>35</v>
      </c>
      <c r="AB23" s="1075" t="s">
        <v>36</v>
      </c>
      <c r="AC23" s="1075" t="s">
        <v>37</v>
      </c>
      <c r="AD23" s="1075" t="s">
        <v>28</v>
      </c>
      <c r="AE23" s="1075" t="s">
        <v>29</v>
      </c>
    </row>
    <row r="24" spans="1:36" ht="18.600000000000001" customHeight="1" x14ac:dyDescent="0.25">
      <c r="A24" s="229"/>
      <c r="J24" s="426"/>
      <c r="K24" s="212"/>
      <c r="L24" s="212"/>
      <c r="M24" s="212"/>
      <c r="N24" s="427"/>
      <c r="O24" s="427"/>
      <c r="P24" s="428"/>
      <c r="T24" s="53">
        <v>1169</v>
      </c>
      <c r="U24" s="53">
        <v>1202</v>
      </c>
      <c r="V24" s="53">
        <v>1218</v>
      </c>
      <c r="W24" s="53">
        <v>1203</v>
      </c>
      <c r="X24" s="53">
        <v>1222</v>
      </c>
      <c r="Y24" s="53">
        <v>1231</v>
      </c>
      <c r="Z24" s="53">
        <v>1249</v>
      </c>
      <c r="AA24" s="53">
        <v>1242</v>
      </c>
      <c r="AB24" s="53">
        <v>1236</v>
      </c>
      <c r="AC24" s="53">
        <v>1241</v>
      </c>
      <c r="AD24" s="53">
        <v>1249</v>
      </c>
      <c r="AE24" s="53">
        <v>1249</v>
      </c>
    </row>
    <row r="25" spans="1:36" ht="18.600000000000001" customHeight="1" x14ac:dyDescent="0.25">
      <c r="A25" s="229"/>
      <c r="J25" s="426"/>
      <c r="K25" s="212"/>
      <c r="L25" s="212"/>
      <c r="M25" s="212"/>
      <c r="N25" s="427"/>
      <c r="O25" s="427"/>
      <c r="P25" s="428"/>
      <c r="T25" s="399"/>
      <c r="V25" s="287"/>
      <c r="W25" s="287"/>
      <c r="X25" s="287"/>
      <c r="Y25" s="3"/>
      <c r="Z25" s="3"/>
      <c r="AA25" s="3"/>
      <c r="AB25" s="69"/>
      <c r="AC25" s="19"/>
      <c r="AE25" s="11"/>
    </row>
    <row r="26" spans="1:36" ht="18.600000000000001" customHeight="1" x14ac:dyDescent="0.25">
      <c r="A26" s="229"/>
      <c r="J26" s="426"/>
      <c r="K26" s="212"/>
      <c r="L26" s="212"/>
      <c r="M26" s="212"/>
      <c r="N26" s="427"/>
      <c r="O26" s="427"/>
      <c r="P26" s="428"/>
      <c r="T26" s="399"/>
      <c r="V26" s="287"/>
      <c r="W26" s="287"/>
      <c r="X26" s="287"/>
      <c r="Y26" s="3"/>
      <c r="Z26" s="3"/>
      <c r="AA26" s="3"/>
      <c r="AB26" s="69"/>
      <c r="AC26" s="19"/>
      <c r="AE26" s="11"/>
    </row>
    <row r="27" spans="1:36" ht="18.600000000000001" customHeight="1" x14ac:dyDescent="0.25">
      <c r="A27" s="229"/>
      <c r="J27" s="426"/>
      <c r="K27" s="212"/>
      <c r="L27" s="212"/>
      <c r="M27" s="212"/>
      <c r="N27" s="427"/>
      <c r="O27" s="427"/>
      <c r="P27" s="428"/>
      <c r="T27" s="399"/>
      <c r="V27" s="287"/>
      <c r="W27" s="287"/>
      <c r="X27" s="287"/>
      <c r="Y27" s="3"/>
      <c r="Z27" s="3"/>
      <c r="AA27" s="3"/>
      <c r="AB27" s="69"/>
      <c r="AC27" s="19"/>
      <c r="AE27" s="11"/>
    </row>
    <row r="28" spans="1:36" ht="18.600000000000001" customHeight="1" x14ac:dyDescent="0.25">
      <c r="A28" s="229"/>
      <c r="J28" s="426"/>
      <c r="K28" s="212"/>
      <c r="L28" s="212"/>
      <c r="M28" s="212"/>
      <c r="N28" s="427"/>
      <c r="O28" s="427"/>
      <c r="P28" s="428"/>
      <c r="T28" s="399"/>
      <c r="V28" s="287"/>
      <c r="W28" s="287"/>
      <c r="X28" s="287"/>
      <c r="Y28" s="3"/>
      <c r="Z28" s="3"/>
      <c r="AA28" s="3"/>
      <c r="AB28" s="69"/>
      <c r="AC28" s="19"/>
      <c r="AE28" s="11"/>
    </row>
    <row r="29" spans="1:36" ht="18.600000000000001" customHeight="1" x14ac:dyDescent="0.3">
      <c r="A29" s="2"/>
      <c r="J29" s="9"/>
      <c r="K29" s="103"/>
      <c r="L29" s="103"/>
      <c r="M29" s="103"/>
      <c r="N29" s="429"/>
      <c r="O29" s="429"/>
      <c r="P29" s="430"/>
      <c r="T29" s="399"/>
      <c r="V29" s="287"/>
      <c r="W29" s="399"/>
      <c r="X29" s="287"/>
      <c r="Y29" s="3"/>
      <c r="Z29" s="3"/>
      <c r="AA29" s="3"/>
      <c r="AB29" s="88"/>
      <c r="AC29" s="19"/>
      <c r="AD29" s="19"/>
      <c r="AE29" s="109"/>
    </row>
    <row r="30" spans="1:36" ht="11.25" customHeight="1" x14ac:dyDescent="0.3">
      <c r="A30" s="2"/>
      <c r="J30" s="9"/>
      <c r="K30" s="103"/>
      <c r="L30" s="103"/>
      <c r="M30" s="103"/>
      <c r="N30" s="429"/>
      <c r="O30" s="429"/>
      <c r="P30" s="430"/>
      <c r="T30" s="399"/>
      <c r="V30" s="287"/>
      <c r="W30" s="399"/>
      <c r="X30" s="287"/>
      <c r="Y30" s="3"/>
      <c r="Z30" s="3"/>
      <c r="AA30" s="3"/>
      <c r="AB30" s="88"/>
      <c r="AC30" s="19"/>
      <c r="AD30" s="19"/>
      <c r="AE30" s="109"/>
    </row>
    <row r="31" spans="1:36" s="55" customFormat="1" ht="12.95" customHeight="1" thickBot="1" x14ac:dyDescent="0.3">
      <c r="A31" s="710" t="s">
        <v>375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S31" s="472"/>
      <c r="T31" s="472"/>
      <c r="U31" s="472"/>
      <c r="V31" s="472"/>
      <c r="W31" s="472"/>
      <c r="X31" s="472"/>
      <c r="AB31" s="59"/>
      <c r="AC31" s="59"/>
      <c r="AJ31" s="59"/>
    </row>
    <row r="32" spans="1:36" ht="5.85" customHeight="1" thickBot="1" x14ac:dyDescent="0.3">
      <c r="A32" s="709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9:16" ht="18.600000000000001" customHeight="1" x14ac:dyDescent="0.25">
      <c r="J33" s="2"/>
    </row>
    <row r="34" spans="9:16" ht="18.600000000000001" customHeight="1" x14ac:dyDescent="0.25"/>
    <row r="35" spans="9:16" ht="18.600000000000001" customHeight="1" x14ac:dyDescent="0.25">
      <c r="K35" s="103"/>
      <c r="L35" s="103"/>
      <c r="M35" s="53"/>
      <c r="N35" s="53"/>
      <c r="O35" s="53"/>
      <c r="P35" s="103"/>
    </row>
    <row r="36" spans="9:16" x14ac:dyDescent="0.25">
      <c r="K36" s="103"/>
      <c r="L36" s="103"/>
      <c r="M36" s="53"/>
      <c r="N36" s="53"/>
      <c r="O36" s="53"/>
      <c r="P36" s="103"/>
    </row>
    <row r="37" spans="9:16" x14ac:dyDescent="0.25">
      <c r="J37" s="231"/>
      <c r="K37" s="103"/>
      <c r="L37" s="103"/>
      <c r="M37" s="53"/>
      <c r="N37" s="53"/>
      <c r="O37" s="53"/>
      <c r="P37" s="103"/>
    </row>
    <row r="38" spans="9:16" x14ac:dyDescent="0.25">
      <c r="J38" s="103"/>
      <c r="K38" s="103"/>
      <c r="L38" s="103"/>
      <c r="M38" s="53"/>
      <c r="N38" s="53"/>
      <c r="O38" s="53"/>
      <c r="P38" s="103"/>
    </row>
    <row r="45" spans="9:16" x14ac:dyDescent="0.25">
      <c r="I45" s="281">
        <v>2013</v>
      </c>
    </row>
  </sheetData>
  <mergeCells count="15">
    <mergeCell ref="A6:D7"/>
    <mergeCell ref="E6:I6"/>
    <mergeCell ref="A8:D8"/>
    <mergeCell ref="A9:B12"/>
    <mergeCell ref="C9:D9"/>
    <mergeCell ref="C10:D10"/>
    <mergeCell ref="C11:D11"/>
    <mergeCell ref="C12:D12"/>
    <mergeCell ref="A18:D18"/>
    <mergeCell ref="A13:D13"/>
    <mergeCell ref="A14:B17"/>
    <mergeCell ref="C14:D14"/>
    <mergeCell ref="C15:D15"/>
    <mergeCell ref="C16:D16"/>
    <mergeCell ref="C17:D17"/>
  </mergeCells>
  <pageMargins left="0.47244094488188981" right="0.39370078740157483" top="0.70866141732283472" bottom="0.47244094488188981" header="0.31496062992125984" footer="0.23622047244094491"/>
  <pageSetup paperSize="9" firstPageNumber="3" orientation="landscape" useFirstPageNumber="1" r:id="rId1"/>
  <headerFooter alignWithMargins="0">
    <oddHeader xml:space="preserve">&amp;R&amp;10
&amp;"-,Itálico"&amp;KFF0000Acidentes de trânsito  fatais em São Paulo - 2014&amp;"-,Regular"&amp;K01+000  </oddHeader>
    <oddFooter>&amp;C&amp;KC00000&amp;P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view="pageLayout" topLeftCell="E1" zoomScaleNormal="100" workbookViewId="0">
      <selection activeCell="N16" sqref="N16"/>
    </sheetView>
  </sheetViews>
  <sheetFormatPr defaultColWidth="9" defaultRowHeight="15" x14ac:dyDescent="0.25"/>
  <cols>
    <col min="1" max="3" width="8.42578125" style="281" customWidth="1"/>
    <col min="4" max="4" width="9.42578125" style="281" customWidth="1"/>
    <col min="5" max="7" width="10" style="281" customWidth="1"/>
    <col min="8" max="8" width="9.42578125" style="281" customWidth="1"/>
    <col min="9" max="9" width="8.42578125" style="281" customWidth="1"/>
    <col min="10" max="10" width="6.7109375" style="281" customWidth="1"/>
    <col min="11" max="15" width="8.42578125" style="281" customWidth="1"/>
    <col min="16" max="16" width="6.140625" style="281" customWidth="1"/>
    <col min="17" max="19" width="8.42578125" style="281" customWidth="1"/>
    <col min="20" max="20" width="9.28515625" style="8" customWidth="1"/>
    <col min="21" max="21" width="6.85546875" style="281" customWidth="1"/>
    <col min="22" max="22" width="16.42578125" style="281" customWidth="1"/>
    <col min="23" max="23" width="12.85546875" style="67" customWidth="1"/>
    <col min="24" max="24" width="7.7109375" style="67" customWidth="1"/>
    <col min="25" max="26" width="6.85546875" style="281" customWidth="1"/>
    <col min="27" max="27" width="9.140625" style="281" bestFit="1" customWidth="1"/>
    <col min="28" max="29" width="6.85546875" style="281" customWidth="1"/>
    <col min="30" max="30" width="7.5703125" style="67" customWidth="1"/>
    <col min="31" max="31" width="7.28515625" style="67" bestFit="1" customWidth="1"/>
    <col min="32" max="32" width="4.7109375" style="281" customWidth="1"/>
    <col min="33" max="33" width="6.85546875" style="281" customWidth="1"/>
    <col min="34" max="34" width="6.7109375" style="281" bestFit="1" customWidth="1"/>
    <col min="35" max="35" width="5.140625" style="281" bestFit="1" customWidth="1"/>
    <col min="36" max="36" width="4.7109375" style="281" customWidth="1"/>
    <col min="37" max="37" width="9" style="281"/>
    <col min="38" max="38" width="9" style="67"/>
    <col min="39" max="16384" width="9" style="281"/>
  </cols>
  <sheetData>
    <row r="1" spans="1:44" s="54" customFormat="1" ht="5.85" customHeight="1" x14ac:dyDescent="0.25">
      <c r="T1" s="431"/>
      <c r="W1" s="57"/>
      <c r="X1" s="57"/>
      <c r="AD1" s="57"/>
      <c r="AE1" s="57"/>
      <c r="AL1" s="57"/>
    </row>
    <row r="2" spans="1:44" ht="15" customHeight="1" x14ac:dyDescent="0.3">
      <c r="A2" s="60" t="s">
        <v>587</v>
      </c>
      <c r="B2" s="454"/>
      <c r="C2" s="454"/>
      <c r="D2" s="455"/>
      <c r="E2" s="455"/>
      <c r="F2" s="455"/>
      <c r="G2" s="455"/>
      <c r="H2" s="455"/>
      <c r="I2" s="455"/>
      <c r="J2" s="455"/>
      <c r="K2" s="456"/>
      <c r="L2" s="60"/>
      <c r="M2" s="3"/>
      <c r="N2" s="3"/>
      <c r="O2" s="3"/>
      <c r="P2" s="3"/>
      <c r="Q2" s="3"/>
      <c r="R2" s="3"/>
      <c r="AE2" s="16"/>
      <c r="AL2" s="275"/>
      <c r="AM2" s="3"/>
      <c r="AN2" s="3"/>
      <c r="AO2" s="3"/>
      <c r="AP2" s="3"/>
      <c r="AQ2" s="3"/>
      <c r="AR2" s="3"/>
    </row>
    <row r="3" spans="1:44" ht="11.25" customHeight="1" x14ac:dyDescent="0.3">
      <c r="A3" s="454"/>
      <c r="B3" s="9"/>
      <c r="C3" s="9"/>
      <c r="D3" s="454"/>
      <c r="E3" s="454"/>
      <c r="F3" s="454"/>
      <c r="G3" s="454"/>
      <c r="H3" s="454"/>
      <c r="I3" s="454"/>
      <c r="J3" s="454"/>
      <c r="K3" s="454"/>
      <c r="L3" s="9"/>
      <c r="AE3" s="16"/>
      <c r="AL3" s="275"/>
      <c r="AM3" s="3"/>
      <c r="AN3" s="3"/>
      <c r="AO3" s="3"/>
      <c r="AP3" s="3"/>
      <c r="AQ3" s="3"/>
      <c r="AR3" s="3"/>
    </row>
    <row r="4" spans="1:44" ht="21.2" customHeight="1" x14ac:dyDescent="0.3">
      <c r="A4" s="473" t="s">
        <v>268</v>
      </c>
      <c r="B4" s="9"/>
      <c r="C4" s="9"/>
      <c r="D4" s="454"/>
      <c r="E4" s="454"/>
      <c r="F4" s="454"/>
      <c r="G4" s="454"/>
      <c r="H4" s="454"/>
      <c r="I4" s="454"/>
      <c r="J4" s="454"/>
      <c r="K4" s="9" t="s">
        <v>269</v>
      </c>
      <c r="L4" s="9"/>
      <c r="AE4" s="16"/>
      <c r="AL4" s="275"/>
      <c r="AM4" s="3"/>
      <c r="AN4" s="3"/>
      <c r="AO4" s="3"/>
      <c r="AP4" s="3"/>
      <c r="AQ4" s="3"/>
      <c r="AR4" s="3"/>
    </row>
    <row r="5" spans="1:44" ht="11.25" customHeight="1" thickBot="1" x14ac:dyDescent="0.35">
      <c r="B5" s="9"/>
      <c r="C5" s="9"/>
      <c r="L5" s="9"/>
      <c r="AE5" s="16"/>
      <c r="AL5" s="275"/>
      <c r="AM5" s="3"/>
      <c r="AN5" s="3"/>
      <c r="AO5" s="3"/>
      <c r="AP5" s="3"/>
      <c r="AQ5" s="3"/>
      <c r="AR5" s="3"/>
    </row>
    <row r="6" spans="1:44" ht="19.7" customHeight="1" x14ac:dyDescent="0.3">
      <c r="A6" s="1213" t="s">
        <v>270</v>
      </c>
      <c r="B6" s="1214"/>
      <c r="C6" s="1214"/>
      <c r="D6" s="1214"/>
      <c r="E6" s="1214"/>
      <c r="F6" s="1217">
        <v>2013</v>
      </c>
      <c r="G6" s="1219">
        <v>2014</v>
      </c>
      <c r="H6" s="1221" t="s">
        <v>158</v>
      </c>
      <c r="I6" s="1222"/>
      <c r="L6" s="9"/>
      <c r="AE6" s="16"/>
      <c r="AL6" s="275"/>
      <c r="AM6" s="3"/>
      <c r="AN6" s="3"/>
      <c r="AO6" s="3"/>
      <c r="AP6" s="3"/>
      <c r="AQ6" s="3"/>
      <c r="AR6" s="3"/>
    </row>
    <row r="7" spans="1:44" ht="21.2" customHeight="1" x14ac:dyDescent="0.25">
      <c r="A7" s="1215"/>
      <c r="B7" s="1216"/>
      <c r="C7" s="1216"/>
      <c r="D7" s="1216"/>
      <c r="E7" s="1216"/>
      <c r="F7" s="1218"/>
      <c r="G7" s="1220"/>
      <c r="H7" s="432" t="s">
        <v>271</v>
      </c>
      <c r="I7" s="433" t="s">
        <v>199</v>
      </c>
      <c r="J7" s="371"/>
      <c r="K7" s="371"/>
      <c r="M7" s="418"/>
      <c r="N7" s="103"/>
      <c r="O7" s="103"/>
      <c r="P7" s="103"/>
      <c r="Q7" s="418"/>
      <c r="R7" s="418"/>
      <c r="S7" s="418"/>
      <c r="U7" s="10"/>
      <c r="V7" s="10"/>
      <c r="W7" s="276"/>
      <c r="X7" s="276"/>
      <c r="Z7" s="10"/>
      <c r="AA7" s="10" t="s">
        <v>3</v>
      </c>
    </row>
    <row r="8" spans="1:44" ht="21.2" customHeight="1" x14ac:dyDescent="0.25">
      <c r="A8" s="1223" t="s">
        <v>272</v>
      </c>
      <c r="B8" s="1208"/>
      <c r="C8" s="1208"/>
      <c r="D8" s="1208"/>
      <c r="E8" s="1224"/>
      <c r="F8" s="556">
        <v>514</v>
      </c>
      <c r="G8" s="557">
        <v>555</v>
      </c>
      <c r="H8" s="558" t="s">
        <v>704</v>
      </c>
      <c r="I8" s="559">
        <v>0.08</v>
      </c>
      <c r="J8" s="371"/>
      <c r="K8" s="371"/>
      <c r="M8" s="426"/>
      <c r="N8" s="103"/>
      <c r="O8" s="212"/>
      <c r="P8" s="369"/>
      <c r="Q8" s="428"/>
      <c r="R8" s="102"/>
      <c r="V8" s="369" t="s">
        <v>584</v>
      </c>
      <c r="W8" s="16">
        <f>X8/$X$14</f>
        <v>0.3116279069767442</v>
      </c>
      <c r="X8" s="866">
        <v>67</v>
      </c>
      <c r="Y8" s="3"/>
      <c r="Z8" s="3"/>
      <c r="AA8" s="914">
        <f>SUM(X8:X12)</f>
        <v>338</v>
      </c>
      <c r="AB8" s="3"/>
      <c r="AC8" s="3"/>
      <c r="AD8" s="275"/>
      <c r="AE8" s="275"/>
      <c r="AF8" s="3"/>
    </row>
    <row r="9" spans="1:44" ht="21.2" customHeight="1" x14ac:dyDescent="0.25">
      <c r="A9" s="1225" t="s">
        <v>273</v>
      </c>
      <c r="B9" s="1210"/>
      <c r="C9" s="1210"/>
      <c r="D9" s="1210"/>
      <c r="E9" s="1212"/>
      <c r="F9" s="560">
        <v>200</v>
      </c>
      <c r="G9" s="561">
        <v>207</v>
      </c>
      <c r="H9" s="562" t="s">
        <v>705</v>
      </c>
      <c r="I9" s="563">
        <v>3.5000000000000003E-2</v>
      </c>
      <c r="J9" s="434"/>
      <c r="K9" s="434"/>
      <c r="M9" s="426"/>
      <c r="N9" s="212"/>
      <c r="O9" s="212"/>
      <c r="P9" s="369"/>
      <c r="Q9" s="428"/>
      <c r="R9" s="500"/>
      <c r="V9" s="369" t="s">
        <v>585</v>
      </c>
      <c r="W9" s="16">
        <f t="shared" ref="W9:W11" si="0">X9/$X$14</f>
        <v>0.22325581395348837</v>
      </c>
      <c r="X9" s="867">
        <v>48</v>
      </c>
      <c r="Y9" s="275"/>
      <c r="Z9" s="3"/>
      <c r="AA9" s="120"/>
      <c r="AB9" s="3"/>
      <c r="AC9" s="3"/>
      <c r="AD9" s="275"/>
      <c r="AE9" s="275"/>
      <c r="AF9" s="3"/>
    </row>
    <row r="10" spans="1:44" ht="21.2" customHeight="1" x14ac:dyDescent="0.25">
      <c r="A10" s="1226" t="s">
        <v>274</v>
      </c>
      <c r="B10" s="1210"/>
      <c r="C10" s="1210"/>
      <c r="D10" s="1210"/>
      <c r="E10" s="1212"/>
      <c r="F10" s="564">
        <v>403</v>
      </c>
      <c r="G10" s="565">
        <v>440</v>
      </c>
      <c r="H10" s="566" t="s">
        <v>706</v>
      </c>
      <c r="I10" s="567">
        <v>9.1999999999999998E-2</v>
      </c>
      <c r="J10" s="103"/>
      <c r="K10" s="103"/>
      <c r="M10" s="426"/>
      <c r="N10" s="212"/>
      <c r="O10" s="212"/>
      <c r="P10" s="369"/>
      <c r="Q10" s="428"/>
      <c r="R10" s="330"/>
      <c r="V10" s="369" t="s">
        <v>586</v>
      </c>
      <c r="W10" s="16">
        <f t="shared" si="0"/>
        <v>0.36279069767441863</v>
      </c>
      <c r="X10" s="867">
        <v>78</v>
      </c>
      <c r="Y10" s="275"/>
      <c r="Z10" s="3"/>
      <c r="AA10" s="120"/>
      <c r="AB10" s="3"/>
      <c r="AC10" s="3"/>
      <c r="AD10" s="275"/>
      <c r="AE10" s="275"/>
      <c r="AF10" s="3"/>
    </row>
    <row r="11" spans="1:44" ht="21.2" customHeight="1" x14ac:dyDescent="0.25">
      <c r="A11" s="1225" t="s">
        <v>275</v>
      </c>
      <c r="B11" s="1210"/>
      <c r="C11" s="1210"/>
      <c r="D11" s="1210"/>
      <c r="E11" s="1212"/>
      <c r="F11" s="568">
        <v>35</v>
      </c>
      <c r="G11" s="569">
        <v>47</v>
      </c>
      <c r="H11" s="570" t="s">
        <v>707</v>
      </c>
      <c r="I11" s="571">
        <v>0.34300000000000003</v>
      </c>
      <c r="M11" s="426"/>
      <c r="N11" s="212"/>
      <c r="O11" s="212"/>
      <c r="P11" s="369"/>
      <c r="Q11" s="428"/>
      <c r="R11" s="102"/>
      <c r="V11" s="369" t="s">
        <v>420</v>
      </c>
      <c r="W11" s="16">
        <f t="shared" si="0"/>
        <v>0.10232558139534884</v>
      </c>
      <c r="X11" s="651">
        <v>22</v>
      </c>
      <c r="Y11" s="275"/>
      <c r="Z11" s="3"/>
      <c r="AA11" s="120"/>
      <c r="AB11" s="3"/>
      <c r="AC11" s="3"/>
      <c r="AD11" s="70"/>
      <c r="AE11" s="420"/>
      <c r="AF11" s="3"/>
      <c r="AG11" s="11"/>
    </row>
    <row r="12" spans="1:44" ht="21.2" customHeight="1" x14ac:dyDescent="0.25">
      <c r="A12" s="1211" t="s">
        <v>276</v>
      </c>
      <c r="B12" s="1210"/>
      <c r="C12" s="1210"/>
      <c r="D12" s="1210"/>
      <c r="E12" s="1212"/>
      <c r="F12" s="572">
        <v>1152</v>
      </c>
      <c r="G12" s="573">
        <v>1249</v>
      </c>
      <c r="H12" s="574" t="s">
        <v>708</v>
      </c>
      <c r="I12" s="575">
        <v>8.4000000000000005E-2</v>
      </c>
      <c r="M12" s="103"/>
      <c r="N12" s="103"/>
      <c r="O12" s="103"/>
      <c r="P12" s="429"/>
      <c r="Q12" s="430"/>
      <c r="R12" s="102"/>
      <c r="V12" s="180" t="s">
        <v>39</v>
      </c>
      <c r="W12" s="16">
        <f t="shared" ref="W12" si="1">X12/$X$14</f>
        <v>0.5720930232558139</v>
      </c>
      <c r="X12" s="67">
        <v>123</v>
      </c>
      <c r="Y12" s="275"/>
      <c r="Z12" s="3"/>
      <c r="AA12" s="120"/>
      <c r="AB12" s="3"/>
      <c r="AC12" s="3"/>
      <c r="AD12" s="89"/>
      <c r="AE12" s="420"/>
      <c r="AF12" s="420"/>
      <c r="AG12" s="109"/>
    </row>
    <row r="13" spans="1:44" ht="20.85" customHeight="1" x14ac:dyDescent="0.25">
      <c r="A13" s="1227" t="s">
        <v>277</v>
      </c>
      <c r="B13" s="1210"/>
      <c r="C13" s="1210"/>
      <c r="D13" s="1210"/>
      <c r="E13" s="1212"/>
      <c r="F13" s="576">
        <v>1.52</v>
      </c>
      <c r="G13" s="577">
        <v>1.58</v>
      </c>
      <c r="H13" s="562" t="s">
        <v>709</v>
      </c>
      <c r="I13" s="563">
        <v>3.9E-2</v>
      </c>
      <c r="M13" s="103"/>
      <c r="N13" s="103"/>
      <c r="O13" s="103"/>
      <c r="P13" s="103"/>
      <c r="Q13" s="435"/>
      <c r="R13" s="435"/>
      <c r="S13" s="428"/>
      <c r="V13" s="369"/>
      <c r="W13" s="16">
        <f>SUM(W8:W11)</f>
        <v>1</v>
      </c>
      <c r="X13" s="275"/>
      <c r="Y13" s="275"/>
      <c r="Z13" s="3"/>
      <c r="AA13" s="120"/>
      <c r="AB13" s="3"/>
      <c r="AC13" s="3"/>
      <c r="AD13" s="89"/>
      <c r="AE13" s="70"/>
      <c r="AF13" s="3"/>
    </row>
    <row r="14" spans="1:44" ht="21.2" customHeight="1" x14ac:dyDescent="0.25">
      <c r="A14" s="1211" t="s">
        <v>278</v>
      </c>
      <c r="B14" s="1210"/>
      <c r="C14" s="1210"/>
      <c r="D14" s="1210"/>
      <c r="E14" s="1212"/>
      <c r="F14" s="578">
        <v>9.56</v>
      </c>
      <c r="G14" s="579">
        <v>10.47</v>
      </c>
      <c r="H14" s="580" t="s">
        <v>711</v>
      </c>
      <c r="I14" s="581">
        <v>9.5000000000000001E-2</v>
      </c>
      <c r="M14" s="103"/>
      <c r="N14" s="103"/>
      <c r="O14" s="103"/>
      <c r="P14" s="103"/>
      <c r="Q14" s="435"/>
      <c r="R14" s="429"/>
      <c r="S14" s="428"/>
      <c r="W14" s="275" t="s">
        <v>42</v>
      </c>
      <c r="X14" s="1022">
        <f>SUM(X8:X11)</f>
        <v>215</v>
      </c>
      <c r="Y14" s="3"/>
      <c r="Z14" s="3"/>
      <c r="AA14" s="3"/>
      <c r="AB14" s="3"/>
      <c r="AC14" s="3"/>
      <c r="AD14" s="89"/>
      <c r="AE14" s="70"/>
      <c r="AF14" s="3"/>
      <c r="AO14" s="67"/>
    </row>
    <row r="15" spans="1:44" ht="21.2" customHeight="1" x14ac:dyDescent="0.25">
      <c r="A15" s="1209" t="s">
        <v>279</v>
      </c>
      <c r="B15" s="1210"/>
      <c r="C15" s="1210"/>
      <c r="D15" s="1210"/>
      <c r="E15" s="1212"/>
      <c r="F15" s="582">
        <v>10395</v>
      </c>
      <c r="G15" s="583">
        <v>10854</v>
      </c>
      <c r="H15" s="584" t="s">
        <v>710</v>
      </c>
      <c r="I15" s="585">
        <v>4.3999999999999997E-2</v>
      </c>
      <c r="M15" s="103"/>
      <c r="N15" s="103"/>
      <c r="O15" s="103"/>
      <c r="P15" s="103"/>
      <c r="Q15" s="429"/>
      <c r="R15" s="436"/>
      <c r="S15" s="437"/>
      <c r="W15" s="79"/>
      <c r="X15" s="275"/>
      <c r="Y15" s="3"/>
      <c r="Z15" s="3"/>
      <c r="AA15" s="3"/>
      <c r="AB15" s="3"/>
      <c r="AC15" s="3"/>
      <c r="AD15" s="89"/>
      <c r="AE15" s="70"/>
      <c r="AF15" s="3"/>
      <c r="AG15" s="224"/>
      <c r="AO15" s="67"/>
    </row>
    <row r="16" spans="1:44" ht="21.2" customHeight="1" thickBot="1" x14ac:dyDescent="0.3">
      <c r="A16" s="1198" t="s">
        <v>390</v>
      </c>
      <c r="B16" s="1199"/>
      <c r="C16" s="1199"/>
      <c r="D16" s="1199"/>
      <c r="E16" s="1200"/>
      <c r="F16" s="586">
        <v>0.111</v>
      </c>
      <c r="G16" s="587">
        <v>0.115</v>
      </c>
      <c r="H16" s="588" t="s">
        <v>542</v>
      </c>
      <c r="I16" s="589" t="s">
        <v>542</v>
      </c>
      <c r="K16" s="475" t="s">
        <v>280</v>
      </c>
      <c r="M16" s="103"/>
      <c r="N16" s="250"/>
      <c r="O16" s="250"/>
      <c r="P16" s="250"/>
      <c r="Q16" s="436"/>
      <c r="R16" s="436"/>
      <c r="S16" s="437"/>
      <c r="W16" s="275"/>
      <c r="X16" s="275"/>
      <c r="Y16" s="275"/>
      <c r="Z16" s="3"/>
      <c r="AA16" s="3"/>
      <c r="AB16" s="3"/>
      <c r="AC16" s="3"/>
      <c r="AD16" s="89"/>
      <c r="AE16" s="70"/>
      <c r="AF16" s="3"/>
      <c r="AO16" s="67"/>
    </row>
    <row r="17" spans="1:41" ht="14.1" customHeight="1" x14ac:dyDescent="0.25">
      <c r="M17" s="103"/>
      <c r="N17" s="103"/>
      <c r="O17" s="103"/>
      <c r="P17" s="103"/>
      <c r="Q17" s="103"/>
      <c r="R17" s="103"/>
      <c r="S17" s="354"/>
      <c r="W17" s="275"/>
      <c r="X17" s="275"/>
      <c r="Y17" s="275"/>
      <c r="Z17" s="3"/>
      <c r="AA17" s="3"/>
      <c r="AB17" s="3"/>
      <c r="AC17" s="3"/>
      <c r="AD17" s="73"/>
      <c r="AE17" s="70"/>
      <c r="AF17" s="3"/>
      <c r="AO17" s="67"/>
    </row>
    <row r="18" spans="1:41" s="50" customFormat="1" ht="21.2" customHeight="1" x14ac:dyDescent="0.25">
      <c r="A18" s="474" t="s">
        <v>281</v>
      </c>
      <c r="B18" s="289"/>
      <c r="C18" s="289"/>
      <c r="D18" s="289"/>
      <c r="E18" s="289"/>
      <c r="F18" s="289"/>
      <c r="G18" s="289"/>
      <c r="H18" s="370"/>
      <c r="M18" s="438"/>
      <c r="N18" s="289"/>
      <c r="O18" s="289"/>
      <c r="P18" s="289"/>
      <c r="Q18" s="289"/>
      <c r="R18" s="289"/>
      <c r="S18" s="370"/>
      <c r="T18" s="263"/>
      <c r="W18" s="128"/>
      <c r="X18" s="128"/>
      <c r="Y18" s="128"/>
      <c r="Z18" s="125"/>
      <c r="AA18" s="125"/>
      <c r="AB18" s="125"/>
      <c r="AC18" s="125"/>
      <c r="AD18" s="439"/>
      <c r="AE18" s="440"/>
      <c r="AF18" s="125"/>
      <c r="AL18" s="110"/>
      <c r="AO18" s="110"/>
    </row>
    <row r="19" spans="1:41" ht="14.1" customHeight="1" thickBot="1" x14ac:dyDescent="0.3">
      <c r="A19" s="103"/>
      <c r="B19" s="103"/>
      <c r="C19" s="103"/>
      <c r="D19" s="103"/>
      <c r="E19" s="53"/>
      <c r="F19" s="53"/>
      <c r="G19" s="53"/>
      <c r="H19" s="103"/>
      <c r="M19" s="103"/>
      <c r="N19" s="103"/>
      <c r="O19" s="103"/>
      <c r="P19" s="103"/>
      <c r="Q19" s="103"/>
      <c r="R19" s="103"/>
      <c r="S19" s="103"/>
      <c r="W19" s="275"/>
      <c r="X19" s="275"/>
      <c r="Y19" s="275"/>
      <c r="Z19" s="3"/>
      <c r="AA19" s="3"/>
      <c r="AB19" s="3"/>
      <c r="AC19" s="3"/>
      <c r="AD19" s="89"/>
      <c r="AE19" s="420"/>
      <c r="AF19" s="61"/>
      <c r="AG19" s="11"/>
      <c r="AH19" s="109"/>
      <c r="AO19" s="67"/>
    </row>
    <row r="20" spans="1:41" ht="21.2" customHeight="1" x14ac:dyDescent="0.3">
      <c r="A20" s="1201" t="s">
        <v>140</v>
      </c>
      <c r="B20" s="1202"/>
      <c r="C20" s="1202"/>
      <c r="D20" s="1203"/>
      <c r="E20" s="441" t="s">
        <v>251</v>
      </c>
      <c r="F20" s="442" t="s">
        <v>282</v>
      </c>
      <c r="G20" s="442" t="s">
        <v>252</v>
      </c>
      <c r="H20" s="443" t="s">
        <v>253</v>
      </c>
      <c r="I20" s="1196" t="s">
        <v>17</v>
      </c>
      <c r="M20" s="228"/>
      <c r="N20" s="228"/>
      <c r="O20" s="117"/>
      <c r="P20" s="444"/>
      <c r="Q20" s="444"/>
      <c r="R20" s="445"/>
      <c r="S20" s="228"/>
      <c r="V20" s="281" t="s">
        <v>588</v>
      </c>
      <c r="W20" s="79">
        <f t="shared" ref="W20:W24" si="2">X20/$X$25</f>
        <v>0.40211640211640209</v>
      </c>
      <c r="X20" s="204">
        <v>76</v>
      </c>
      <c r="Y20" s="275"/>
      <c r="Z20" s="152"/>
      <c r="AA20" s="3"/>
      <c r="AB20" s="3"/>
      <c r="AC20" s="3"/>
      <c r="AD20" s="70"/>
      <c r="AE20" s="420"/>
      <c r="AF20" s="61"/>
      <c r="AG20" s="11"/>
      <c r="AO20" s="67"/>
    </row>
    <row r="21" spans="1:41" ht="21.2" customHeight="1" x14ac:dyDescent="0.25">
      <c r="A21" s="1204"/>
      <c r="B21" s="1205"/>
      <c r="C21" s="1205"/>
      <c r="D21" s="1206"/>
      <c r="E21" s="446" t="s">
        <v>195</v>
      </c>
      <c r="F21" s="447" t="s">
        <v>195</v>
      </c>
      <c r="G21" s="447" t="s">
        <v>195</v>
      </c>
      <c r="H21" s="448" t="s">
        <v>195</v>
      </c>
      <c r="I21" s="1197"/>
      <c r="M21" s="228"/>
      <c r="N21" s="228"/>
      <c r="O21" s="444"/>
      <c r="P21" s="444"/>
      <c r="Q21" s="444"/>
      <c r="R21" s="228"/>
      <c r="S21" s="228"/>
      <c r="V21" s="281" t="s">
        <v>589</v>
      </c>
      <c r="W21" s="79">
        <f t="shared" si="2"/>
        <v>0.20105820105820105</v>
      </c>
      <c r="X21" s="205">
        <v>38</v>
      </c>
      <c r="Y21" s="3"/>
      <c r="Z21" s="3"/>
      <c r="AA21" s="3"/>
      <c r="AB21" s="3"/>
      <c r="AC21" s="3"/>
      <c r="AD21" s="275"/>
      <c r="AE21" s="420"/>
      <c r="AF21" s="61"/>
      <c r="AG21" s="11"/>
      <c r="AO21" s="67"/>
    </row>
    <row r="22" spans="1:41" ht="21.2" customHeight="1" x14ac:dyDescent="0.25">
      <c r="A22" s="1207" t="s">
        <v>283</v>
      </c>
      <c r="B22" s="1208"/>
      <c r="C22" s="1208"/>
      <c r="D22" s="590"/>
      <c r="E22" s="591">
        <v>123</v>
      </c>
      <c r="F22" s="592">
        <v>184</v>
      </c>
      <c r="G22" s="592">
        <v>211</v>
      </c>
      <c r="H22" s="592">
        <v>37</v>
      </c>
      <c r="I22" s="593">
        <f>SUM(E22:H22)</f>
        <v>555</v>
      </c>
      <c r="M22" s="103"/>
      <c r="N22" s="103"/>
      <c r="O22" s="429"/>
      <c r="P22" s="429"/>
      <c r="Q22" s="429"/>
      <c r="R22" s="429"/>
      <c r="S22" s="429"/>
      <c r="V22" s="281" t="s">
        <v>590</v>
      </c>
      <c r="W22" s="1114">
        <v>6.4000000000000001E-2</v>
      </c>
      <c r="X22" s="205">
        <v>12</v>
      </c>
      <c r="Y22" s="3"/>
      <c r="Z22" s="152" t="s">
        <v>573</v>
      </c>
      <c r="AA22" s="3"/>
      <c r="AB22" s="3"/>
      <c r="AC22" s="3"/>
      <c r="AD22" s="275"/>
      <c r="AE22" s="449"/>
      <c r="AF22" s="3"/>
      <c r="AO22" s="67"/>
    </row>
    <row r="23" spans="1:41" ht="21.2" customHeight="1" x14ac:dyDescent="0.25">
      <c r="A23" s="1209" t="s">
        <v>284</v>
      </c>
      <c r="B23" s="1210"/>
      <c r="C23" s="1210"/>
      <c r="D23" s="594"/>
      <c r="E23" s="582">
        <v>80</v>
      </c>
      <c r="F23" s="595">
        <v>69</v>
      </c>
      <c r="G23" s="595">
        <v>52</v>
      </c>
      <c r="H23" s="595">
        <v>6</v>
      </c>
      <c r="I23" s="596">
        <f>SUM(E23:H23)</f>
        <v>207</v>
      </c>
      <c r="M23" s="103"/>
      <c r="N23" s="103"/>
      <c r="O23" s="429"/>
      <c r="P23" s="429"/>
      <c r="Q23" s="429"/>
      <c r="R23" s="429"/>
      <c r="S23" s="429"/>
      <c r="V23" s="281" t="s">
        <v>421</v>
      </c>
      <c r="W23" s="79">
        <f t="shared" si="2"/>
        <v>0.14285714285714285</v>
      </c>
      <c r="X23" s="476">
        <v>27</v>
      </c>
      <c r="Y23" s="3"/>
      <c r="Z23" s="3"/>
      <c r="AA23" s="3"/>
      <c r="AB23" s="3"/>
      <c r="AC23" s="3"/>
      <c r="AD23" s="275"/>
      <c r="AE23" s="450"/>
      <c r="AF23" s="3"/>
      <c r="AG23" s="225"/>
      <c r="AO23" s="67"/>
    </row>
    <row r="24" spans="1:41" ht="21.2" customHeight="1" x14ac:dyDescent="0.25">
      <c r="A24" s="1211" t="s">
        <v>285</v>
      </c>
      <c r="B24" s="1210"/>
      <c r="C24" s="1210"/>
      <c r="D24" s="597"/>
      <c r="E24" s="598">
        <v>127</v>
      </c>
      <c r="F24" s="599">
        <v>174</v>
      </c>
      <c r="G24" s="599">
        <v>124</v>
      </c>
      <c r="H24" s="599">
        <v>15</v>
      </c>
      <c r="I24" s="600">
        <f>SUM(E24:H24)</f>
        <v>440</v>
      </c>
      <c r="J24" s="103"/>
      <c r="K24" s="103"/>
      <c r="M24" s="103"/>
      <c r="N24" s="103"/>
      <c r="O24" s="429"/>
      <c r="P24" s="429"/>
      <c r="Q24" s="429"/>
      <c r="R24" s="429"/>
      <c r="S24" s="429"/>
      <c r="V24" s="281" t="s">
        <v>591</v>
      </c>
      <c r="W24" s="79">
        <f t="shared" si="2"/>
        <v>0.19047619047619047</v>
      </c>
      <c r="X24" s="477">
        <v>36</v>
      </c>
      <c r="Y24" s="3"/>
      <c r="Z24" s="3"/>
      <c r="AA24" s="3"/>
      <c r="AB24" s="3"/>
      <c r="AC24" s="3"/>
      <c r="AD24" s="275"/>
      <c r="AE24" s="449"/>
      <c r="AF24" s="3"/>
      <c r="AO24" s="67"/>
    </row>
    <row r="25" spans="1:41" ht="21.2" customHeight="1" x14ac:dyDescent="0.25">
      <c r="A25" s="1209" t="s">
        <v>286</v>
      </c>
      <c r="B25" s="1210"/>
      <c r="C25" s="1210"/>
      <c r="D25" s="594"/>
      <c r="E25" s="582">
        <v>10</v>
      </c>
      <c r="F25" s="595">
        <v>17</v>
      </c>
      <c r="G25" s="595">
        <v>15</v>
      </c>
      <c r="H25" s="595">
        <v>5</v>
      </c>
      <c r="I25" s="596">
        <f>SUM(E25:H25)</f>
        <v>47</v>
      </c>
      <c r="J25" s="252"/>
      <c r="K25" s="251"/>
      <c r="L25" s="3"/>
      <c r="M25" s="451"/>
      <c r="N25" s="103"/>
      <c r="O25" s="429"/>
      <c r="P25" s="429"/>
      <c r="Q25" s="429"/>
      <c r="R25" s="429"/>
      <c r="S25" s="429"/>
      <c r="W25" s="79">
        <f>SUM(W20:W24)</f>
        <v>1.0005079365079363</v>
      </c>
      <c r="X25" s="67">
        <f>SUM(X20:X24)</f>
        <v>189</v>
      </c>
      <c r="AD25" s="226"/>
      <c r="AE25" s="226"/>
    </row>
    <row r="26" spans="1:41" ht="21.2" customHeight="1" thickBot="1" x14ac:dyDescent="0.3">
      <c r="A26" s="1198" t="s">
        <v>287</v>
      </c>
      <c r="B26" s="1199"/>
      <c r="C26" s="1199"/>
      <c r="D26" s="601"/>
      <c r="E26" s="602">
        <f>SUM(E22:E25)</f>
        <v>340</v>
      </c>
      <c r="F26" s="603">
        <f>SUM(F22:F25)</f>
        <v>444</v>
      </c>
      <c r="G26" s="603">
        <f>SUM(G22:G25)</f>
        <v>402</v>
      </c>
      <c r="H26" s="603">
        <f>SUM(H22:H25)</f>
        <v>63</v>
      </c>
      <c r="I26" s="604">
        <f>SUM(I22:I25)</f>
        <v>1249</v>
      </c>
      <c r="J26" s="419"/>
      <c r="K26" s="419"/>
      <c r="L26" s="3"/>
      <c r="M26" s="103"/>
      <c r="N26" s="103"/>
      <c r="O26" s="429"/>
      <c r="P26" s="429"/>
      <c r="Q26" s="429"/>
      <c r="R26" s="429"/>
      <c r="S26" s="429"/>
    </row>
    <row r="27" spans="1:41" s="55" customFormat="1" ht="6.2" customHeight="1" thickBot="1" x14ac:dyDescent="0.3">
      <c r="T27" s="452"/>
      <c r="W27" s="59"/>
      <c r="X27" s="59"/>
      <c r="AD27" s="59"/>
      <c r="AE27" s="59"/>
      <c r="AL27" s="59"/>
    </row>
    <row r="28" spans="1:41" x14ac:dyDescent="0.25">
      <c r="A28" s="2"/>
    </row>
    <row r="29" spans="1:41" x14ac:dyDescent="0.25">
      <c r="M29" s="2"/>
    </row>
    <row r="31" spans="1:41" x14ac:dyDescent="0.25">
      <c r="N31" s="103"/>
      <c r="O31" s="103"/>
      <c r="P31" s="53"/>
      <c r="Q31" s="53"/>
      <c r="R31" s="53"/>
      <c r="S31" s="103"/>
    </row>
    <row r="32" spans="1:41" x14ac:dyDescent="0.25">
      <c r="N32" s="103"/>
      <c r="O32" s="103"/>
      <c r="P32" s="53"/>
      <c r="Q32" s="53"/>
      <c r="R32" s="53"/>
      <c r="S32" s="103"/>
    </row>
    <row r="33" spans="9:19" x14ac:dyDescent="0.25">
      <c r="M33" s="231"/>
      <c r="N33" s="103"/>
      <c r="O33" s="103"/>
      <c r="P33" s="53"/>
      <c r="Q33" s="53"/>
      <c r="R33" s="53"/>
      <c r="S33" s="103"/>
    </row>
    <row r="34" spans="9:19" x14ac:dyDescent="0.25">
      <c r="M34" s="103"/>
      <c r="N34" s="103"/>
      <c r="O34" s="103"/>
      <c r="P34" s="53"/>
      <c r="Q34" s="53"/>
      <c r="R34" s="53"/>
      <c r="S34" s="103"/>
    </row>
    <row r="45" spans="9:19" x14ac:dyDescent="0.25">
      <c r="I45" s="281">
        <v>2013</v>
      </c>
    </row>
  </sheetData>
  <mergeCells count="20">
    <mergeCell ref="A15:E15"/>
    <mergeCell ref="A6:E7"/>
    <mergeCell ref="F6:F7"/>
    <mergeCell ref="G6:G7"/>
    <mergeCell ref="H6:I6"/>
    <mergeCell ref="A8:E8"/>
    <mergeCell ref="A9:E9"/>
    <mergeCell ref="A10:E10"/>
    <mergeCell ref="A11:E11"/>
    <mergeCell ref="A12:E12"/>
    <mergeCell ref="A13:E13"/>
    <mergeCell ref="A14:E14"/>
    <mergeCell ref="I20:I21"/>
    <mergeCell ref="A26:C26"/>
    <mergeCell ref="A16:E16"/>
    <mergeCell ref="A20:D21"/>
    <mergeCell ref="A22:C22"/>
    <mergeCell ref="A23:C23"/>
    <mergeCell ref="A24:C24"/>
    <mergeCell ref="A25:C25"/>
  </mergeCells>
  <pageMargins left="0.47244094488188981" right="0.39370078740157483" top="0.78740157480314965" bottom="0.59055118110236227" header="0.31496062992125984" footer="0.31496062992125984"/>
  <pageSetup paperSize="9" firstPageNumber="3" orientation="landscape" useFirstPageNumber="1" r:id="rId1"/>
  <headerFooter alignWithMargins="0">
    <oddHeader xml:space="preserve">&amp;R&amp;10
&amp;"-,Itálico"&amp;KFF0000Acidentes de trânsito  fatais em São Paulo - 2014&amp;"-,Regular"&amp;K01+000  </oddHeader>
    <oddFooter>&amp;C&amp;KC000004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view="pageLayout" zoomScaleNormal="75" workbookViewId="0">
      <selection activeCell="N16" sqref="N16"/>
    </sheetView>
  </sheetViews>
  <sheetFormatPr defaultColWidth="9.140625" defaultRowHeight="15" x14ac:dyDescent="0.25"/>
  <cols>
    <col min="1" max="10" width="9.42578125" customWidth="1"/>
    <col min="11" max="11" width="9.42578125" style="87" customWidth="1"/>
    <col min="12" max="14" width="9.42578125" customWidth="1"/>
  </cols>
  <sheetData>
    <row r="1" spans="1:50" ht="6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50" ht="17.25" x14ac:dyDescent="0.3">
      <c r="A2" s="60" t="s">
        <v>312</v>
      </c>
      <c r="B2" s="3"/>
      <c r="C2" s="3"/>
      <c r="D2" s="3"/>
      <c r="E2" s="3"/>
      <c r="F2" s="3"/>
      <c r="G2" s="3"/>
      <c r="H2" s="3"/>
      <c r="I2" s="3"/>
      <c r="J2" s="3"/>
    </row>
    <row r="9" spans="1:50" x14ac:dyDescent="0.25">
      <c r="W9" s="281"/>
    </row>
    <row r="10" spans="1:50" x14ac:dyDescent="0.25">
      <c r="W10" s="281"/>
    </row>
    <row r="11" spans="1:50" x14ac:dyDescent="0.25">
      <c r="W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0" x14ac:dyDescent="0.25">
      <c r="W12" s="281"/>
    </row>
    <row r="21" spans="1:23" x14ac:dyDescent="0.25">
      <c r="W21" s="281"/>
    </row>
    <row r="22" spans="1:23" x14ac:dyDescent="0.25">
      <c r="W22" s="281"/>
    </row>
    <row r="23" spans="1:23" x14ac:dyDescent="0.25">
      <c r="W23" s="281"/>
    </row>
    <row r="24" spans="1:23" x14ac:dyDescent="0.25">
      <c r="W24" s="281"/>
    </row>
    <row r="32" spans="1:2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1:11" s="3" customFormat="1" x14ac:dyDescent="0.25"/>
    <row r="34" spans="11:11" x14ac:dyDescent="0.25">
      <c r="K34" s="11"/>
    </row>
    <row r="35" spans="11:11" x14ac:dyDescent="0.25">
      <c r="K35" s="11"/>
    </row>
    <row r="51" spans="1:10" ht="15.75" thickBot="1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</row>
  </sheetData>
  <pageMargins left="0.47244094488188981" right="0.39370078740157483" top="0.78740157480314965" bottom="0.59055118110236227" header="0.31496062992125984" footer="0.11811023622047245"/>
  <pageSetup paperSize="9" firstPageNumber="4" orientation="portrait" useFirstPageNumber="1" r:id="rId1"/>
  <headerFooter alignWithMargins="0">
    <oddHeader xml:space="preserve">&amp;R&amp;"-,Itálico"&amp;10&amp;KFF0000
Acidentes de trânsito  fatais em São Paulo -  2014 &amp;"-,Regular"&amp;K01+000 </oddHeader>
    <oddFooter>&amp;C&amp;KFF00005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view="pageLayout" zoomScaleNormal="75" workbookViewId="0">
      <selection activeCell="N16" sqref="N16"/>
    </sheetView>
  </sheetViews>
  <sheetFormatPr defaultColWidth="9.140625" defaultRowHeight="15" x14ac:dyDescent="0.25"/>
  <cols>
    <col min="1" max="14" width="9.42578125" style="249" customWidth="1"/>
    <col min="15" max="16384" width="9.140625" style="249"/>
  </cols>
  <sheetData>
    <row r="1" spans="1:50" ht="6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50" ht="17.25" x14ac:dyDescent="0.3">
      <c r="A2" s="60" t="s">
        <v>313</v>
      </c>
      <c r="B2" s="3"/>
      <c r="C2" s="3"/>
      <c r="D2" s="3"/>
      <c r="E2" s="3"/>
      <c r="F2" s="3"/>
      <c r="G2" s="3"/>
      <c r="H2" s="3"/>
      <c r="I2" s="3"/>
      <c r="J2" s="3"/>
    </row>
    <row r="9" spans="1:50" x14ac:dyDescent="0.25">
      <c r="W9" s="281"/>
    </row>
    <row r="10" spans="1:50" x14ac:dyDescent="0.25">
      <c r="W10" s="281"/>
    </row>
    <row r="11" spans="1:50" x14ac:dyDescent="0.25">
      <c r="W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0" x14ac:dyDescent="0.25">
      <c r="W12" s="281"/>
    </row>
    <row r="21" spans="1:23" x14ac:dyDescent="0.25">
      <c r="W21" s="281"/>
    </row>
    <row r="22" spans="1:23" x14ac:dyDescent="0.25">
      <c r="W22" s="281"/>
    </row>
    <row r="23" spans="1:23" x14ac:dyDescent="0.25">
      <c r="W23" s="281"/>
    </row>
    <row r="24" spans="1:23" x14ac:dyDescent="0.25">
      <c r="W24" s="281"/>
    </row>
    <row r="32" spans="1:2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1:11" s="3" customFormat="1" x14ac:dyDescent="0.25"/>
    <row r="34" spans="11:11" x14ac:dyDescent="0.25">
      <c r="K34" s="11"/>
    </row>
    <row r="35" spans="11:11" x14ac:dyDescent="0.25">
      <c r="K35" s="11"/>
    </row>
    <row r="50" spans="1:10" s="30" customFormat="1" x14ac:dyDescent="0.25"/>
    <row r="51" spans="1:10" s="30" customFormat="1" ht="15.75" thickBot="1" x14ac:dyDescent="0.3">
      <c r="A51" s="112"/>
      <c r="B51" s="112"/>
      <c r="C51" s="112"/>
      <c r="D51" s="112"/>
      <c r="E51" s="112"/>
      <c r="F51" s="112"/>
      <c r="G51" s="112"/>
      <c r="H51" s="112"/>
      <c r="I51" s="112"/>
      <c r="J51" s="112"/>
    </row>
  </sheetData>
  <pageMargins left="0.47244094488188981" right="0.39370078740157483" top="0.78740157480314965" bottom="0.59055118110236227" header="0.31496062992125984" footer="0.11811023622047245"/>
  <pageSetup paperSize="9" firstPageNumber="4" orientation="portrait" useFirstPageNumber="1" r:id="rId1"/>
  <headerFooter alignWithMargins="0">
    <oddHeader xml:space="preserve">&amp;R&amp;"-,Itálico"&amp;10&amp;KFF0000
Acidentes de trânsito  fatais em São Paulo -  2014 &amp;"-,Regular"&amp;K01+000 </oddHeader>
    <oddFooter>&amp;C&amp;KFF00006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view="pageLayout" zoomScaleNormal="75" workbookViewId="0">
      <selection activeCell="N16" sqref="N16"/>
    </sheetView>
  </sheetViews>
  <sheetFormatPr defaultColWidth="9.140625" defaultRowHeight="15" x14ac:dyDescent="0.25"/>
  <cols>
    <col min="1" max="14" width="9.42578125" style="249" customWidth="1"/>
    <col min="15" max="16384" width="9.140625" style="249"/>
  </cols>
  <sheetData>
    <row r="1" spans="1:50" ht="6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50" ht="17.25" x14ac:dyDescent="0.3">
      <c r="A2" s="60" t="s">
        <v>730</v>
      </c>
      <c r="B2" s="3"/>
      <c r="C2" s="3"/>
      <c r="D2" s="3"/>
      <c r="E2" s="3"/>
      <c r="F2" s="3"/>
      <c r="G2" s="3"/>
      <c r="H2" s="3"/>
      <c r="I2" s="3"/>
      <c r="J2" s="3"/>
    </row>
    <row r="9" spans="1:50" x14ac:dyDescent="0.25">
      <c r="W9" s="281"/>
    </row>
    <row r="10" spans="1:50" x14ac:dyDescent="0.25">
      <c r="W10" s="281"/>
    </row>
    <row r="11" spans="1:50" x14ac:dyDescent="0.25">
      <c r="W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0" x14ac:dyDescent="0.25">
      <c r="W12" s="281"/>
    </row>
    <row r="21" spans="1:23" x14ac:dyDescent="0.25">
      <c r="W21" s="281"/>
    </row>
    <row r="22" spans="1:23" x14ac:dyDescent="0.25">
      <c r="W22" s="281"/>
    </row>
    <row r="23" spans="1:23" x14ac:dyDescent="0.25">
      <c r="W23" s="281"/>
    </row>
    <row r="24" spans="1:23" x14ac:dyDescent="0.25">
      <c r="W24" s="281"/>
    </row>
    <row r="32" spans="1:2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1:11" s="3" customFormat="1" x14ac:dyDescent="0.25"/>
    <row r="34" spans="11:11" x14ac:dyDescent="0.25">
      <c r="K34" s="11"/>
    </row>
    <row r="35" spans="11:11" x14ac:dyDescent="0.25">
      <c r="K35" s="11"/>
    </row>
    <row r="51" spans="1:10" ht="15.75" thickBot="1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</row>
  </sheetData>
  <pageMargins left="0.47244094488188981" right="0.39370078740157483" top="0.78740157480314965" bottom="0.59055118110236227" header="0.31496062992125984" footer="0.11811023622047245"/>
  <pageSetup paperSize="9" firstPageNumber="4" orientation="portrait" useFirstPageNumber="1" r:id="rId1"/>
  <headerFooter alignWithMargins="0">
    <oddHeader xml:space="preserve">&amp;R&amp;"-,Itálico"&amp;10&amp;KFF0000
Acidentes de trânsito  fatais em São Paulo -  2014&amp;"-,Regular"&amp;K01+000 </oddHeader>
    <oddFooter>&amp;C&amp;KFF00007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view="pageLayout" zoomScaleNormal="100" workbookViewId="0">
      <selection activeCell="N16" sqref="N16"/>
    </sheetView>
  </sheetViews>
  <sheetFormatPr defaultColWidth="9" defaultRowHeight="15" x14ac:dyDescent="0.25"/>
  <cols>
    <col min="1" max="1" width="4.85546875" style="281" customWidth="1"/>
    <col min="2" max="2" width="8" style="281" customWidth="1"/>
    <col min="3" max="3" width="20.85546875" style="281" customWidth="1"/>
    <col min="4" max="10" width="8.28515625" style="281" customWidth="1"/>
    <col min="11" max="11" width="10" style="281" customWidth="1"/>
    <col min="12" max="13" width="9.28515625" style="281" customWidth="1"/>
    <col min="14" max="14" width="8.5703125" style="281" customWidth="1"/>
    <col min="15" max="15" width="8.28515625" style="281" customWidth="1"/>
    <col min="16" max="20" width="5.28515625" style="281" customWidth="1"/>
    <col min="21" max="25" width="5.7109375" style="281" customWidth="1"/>
    <col min="26" max="16384" width="9" style="281"/>
  </cols>
  <sheetData>
    <row r="1" spans="1:27" ht="6.95" customHeight="1" x14ac:dyDescent="0.25">
      <c r="A1" s="54"/>
      <c r="B1" s="54"/>
      <c r="C1" s="54"/>
      <c r="D1" s="54"/>
      <c r="E1" s="57"/>
      <c r="F1" s="57"/>
      <c r="G1" s="57"/>
      <c r="H1" s="57"/>
      <c r="I1" s="57"/>
      <c r="J1" s="57"/>
      <c r="K1" s="54"/>
      <c r="L1" s="54"/>
      <c r="M1" s="54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7" ht="14.45" customHeight="1" x14ac:dyDescent="0.3">
      <c r="A2" s="9" t="s">
        <v>178</v>
      </c>
      <c r="O2" s="143"/>
      <c r="P2" s="143"/>
    </row>
    <row r="3" spans="1:27" ht="12.75" customHeight="1" thickBot="1" x14ac:dyDescent="0.3"/>
    <row r="4" spans="1:27" ht="14.1" customHeight="1" x14ac:dyDescent="0.25">
      <c r="A4" s="1228" t="s">
        <v>177</v>
      </c>
      <c r="B4" s="1229"/>
      <c r="C4" s="1229"/>
      <c r="D4" s="1228" t="s">
        <v>260</v>
      </c>
      <c r="E4" s="1232"/>
      <c r="F4" s="1232"/>
      <c r="G4" s="1232"/>
      <c r="H4" s="1232"/>
      <c r="I4" s="1232"/>
      <c r="J4" s="1232"/>
      <c r="K4" s="1232"/>
      <c r="L4" s="1232"/>
      <c r="M4" s="1232"/>
      <c r="N4" s="1232"/>
      <c r="O4" s="1233"/>
      <c r="P4" s="801"/>
      <c r="Q4" s="801"/>
      <c r="R4" s="801"/>
      <c r="S4" s="801"/>
      <c r="T4" s="801"/>
      <c r="U4" s="801"/>
      <c r="V4" s="801"/>
      <c r="W4" s="801"/>
      <c r="X4" s="801"/>
      <c r="Y4" s="801"/>
    </row>
    <row r="5" spans="1:27" s="486" customFormat="1" ht="14.1" customHeight="1" x14ac:dyDescent="0.25">
      <c r="A5" s="1230"/>
      <c r="B5" s="1231"/>
      <c r="C5" s="1231"/>
      <c r="D5" s="1240" t="s">
        <v>256</v>
      </c>
      <c r="E5" s="1241"/>
      <c r="F5" s="1241"/>
      <c r="G5" s="1241"/>
      <c r="H5" s="1241"/>
      <c r="I5" s="1241"/>
      <c r="J5" s="1242"/>
      <c r="K5" s="1234">
        <v>2014</v>
      </c>
      <c r="L5" s="1235"/>
      <c r="M5" s="1235"/>
      <c r="N5" s="1235"/>
      <c r="O5" s="1236"/>
      <c r="P5" s="802"/>
      <c r="Q5" s="802"/>
      <c r="R5" s="802"/>
      <c r="S5" s="802"/>
      <c r="T5" s="802"/>
      <c r="U5" s="368"/>
      <c r="V5" s="803"/>
      <c r="W5" s="803"/>
      <c r="X5" s="368"/>
      <c r="Y5" s="803"/>
    </row>
    <row r="6" spans="1:27" s="478" customFormat="1" ht="13.5" customHeight="1" x14ac:dyDescent="0.25">
      <c r="A6" s="1230"/>
      <c r="B6" s="1231"/>
      <c r="C6" s="1231"/>
      <c r="D6" s="768">
        <v>2007</v>
      </c>
      <c r="E6" s="769">
        <v>2008</v>
      </c>
      <c r="F6" s="769">
        <v>2009</v>
      </c>
      <c r="G6" s="770">
        <v>2010</v>
      </c>
      <c r="H6" s="771">
        <v>2011</v>
      </c>
      <c r="I6" s="844">
        <v>2012</v>
      </c>
      <c r="J6" s="844">
        <v>2013</v>
      </c>
      <c r="K6" s="657" t="s">
        <v>176</v>
      </c>
      <c r="L6" s="658" t="s">
        <v>101</v>
      </c>
      <c r="M6" s="658" t="s">
        <v>102</v>
      </c>
      <c r="N6" s="658" t="s">
        <v>104</v>
      </c>
      <c r="O6" s="659" t="s">
        <v>17</v>
      </c>
      <c r="P6" s="797"/>
      <c r="Q6" s="797"/>
      <c r="R6" s="797"/>
      <c r="S6" s="797"/>
      <c r="T6" s="797"/>
      <c r="U6" s="368"/>
      <c r="V6" s="803"/>
      <c r="W6" s="803"/>
      <c r="X6" s="368"/>
      <c r="Y6" s="803"/>
    </row>
    <row r="7" spans="1:27" s="479" customFormat="1" ht="13.5" customHeight="1" x14ac:dyDescent="0.2">
      <c r="A7" s="1237" t="s">
        <v>337</v>
      </c>
      <c r="B7" s="1238"/>
      <c r="C7" s="1239"/>
      <c r="D7" s="772">
        <v>171</v>
      </c>
      <c r="E7" s="773">
        <v>145</v>
      </c>
      <c r="F7" s="773">
        <v>142</v>
      </c>
      <c r="G7" s="773">
        <v>143</v>
      </c>
      <c r="H7" s="773">
        <v>157</v>
      </c>
      <c r="I7" s="773">
        <v>117</v>
      </c>
      <c r="J7" s="773">
        <v>100</v>
      </c>
      <c r="K7" s="774">
        <v>82</v>
      </c>
      <c r="L7" s="775">
        <v>16</v>
      </c>
      <c r="M7" s="775">
        <v>38</v>
      </c>
      <c r="N7" s="775">
        <v>6</v>
      </c>
      <c r="O7" s="776">
        <f t="shared" ref="O7:O14" si="0">SUM(K7:N7)</f>
        <v>142</v>
      </c>
      <c r="P7" s="798"/>
      <c r="Q7" s="798"/>
      <c r="R7" s="798"/>
      <c r="S7" s="798"/>
      <c r="T7" s="798"/>
      <c r="U7" s="798"/>
      <c r="V7" s="798"/>
      <c r="W7" s="798"/>
      <c r="X7" s="798"/>
      <c r="Y7" s="798"/>
    </row>
    <row r="8" spans="1:27" s="480" customFormat="1" ht="13.5" customHeight="1" x14ac:dyDescent="0.25">
      <c r="A8" s="1243" t="s">
        <v>338</v>
      </c>
      <c r="B8" s="1244"/>
      <c r="C8" s="1245"/>
      <c r="D8" s="777">
        <v>271</v>
      </c>
      <c r="E8" s="778">
        <v>218</v>
      </c>
      <c r="F8" s="778">
        <v>240</v>
      </c>
      <c r="G8" s="779">
        <v>208</v>
      </c>
      <c r="H8" s="779">
        <v>239</v>
      </c>
      <c r="I8" s="779">
        <v>229</v>
      </c>
      <c r="J8" s="779">
        <v>207</v>
      </c>
      <c r="K8" s="780">
        <v>94</v>
      </c>
      <c r="L8" s="778">
        <v>34</v>
      </c>
      <c r="M8" s="778">
        <v>53</v>
      </c>
      <c r="N8" s="778">
        <v>25</v>
      </c>
      <c r="O8" s="781">
        <f t="shared" si="0"/>
        <v>206</v>
      </c>
      <c r="P8" s="798"/>
      <c r="Q8" s="798"/>
      <c r="R8" s="798"/>
      <c r="S8" s="798"/>
      <c r="T8" s="798"/>
      <c r="U8" s="798"/>
      <c r="V8" s="798"/>
      <c r="W8" s="798"/>
      <c r="X8" s="798"/>
      <c r="Y8" s="798"/>
    </row>
    <row r="9" spans="1:27" s="480" customFormat="1" ht="13.5" customHeight="1" x14ac:dyDescent="0.25">
      <c r="A9" s="1246" t="s">
        <v>339</v>
      </c>
      <c r="B9" s="1244"/>
      <c r="C9" s="1245"/>
      <c r="D9" s="772">
        <v>175</v>
      </c>
      <c r="E9" s="773">
        <v>180</v>
      </c>
      <c r="F9" s="773">
        <v>160</v>
      </c>
      <c r="G9" s="782">
        <v>166</v>
      </c>
      <c r="H9" s="782">
        <v>173</v>
      </c>
      <c r="I9" s="782">
        <v>130</v>
      </c>
      <c r="J9" s="782">
        <v>130</v>
      </c>
      <c r="K9" s="784">
        <v>61</v>
      </c>
      <c r="L9" s="773">
        <v>32</v>
      </c>
      <c r="M9" s="773">
        <v>29</v>
      </c>
      <c r="N9" s="773">
        <v>14</v>
      </c>
      <c r="O9" s="785">
        <f t="shared" si="0"/>
        <v>136</v>
      </c>
      <c r="P9" s="798"/>
      <c r="Q9" s="798"/>
      <c r="R9" s="798"/>
      <c r="S9" s="798"/>
      <c r="T9" s="798"/>
      <c r="U9" s="798"/>
      <c r="V9" s="798"/>
      <c r="W9" s="798"/>
      <c r="X9" s="798"/>
      <c r="Y9" s="798"/>
    </row>
    <row r="10" spans="1:27" s="480" customFormat="1" ht="14.1" customHeight="1" x14ac:dyDescent="0.25">
      <c r="A10" s="1243" t="s">
        <v>340</v>
      </c>
      <c r="B10" s="1244"/>
      <c r="C10" s="1245"/>
      <c r="D10" s="777">
        <v>230</v>
      </c>
      <c r="E10" s="778">
        <v>239</v>
      </c>
      <c r="F10" s="778">
        <v>220</v>
      </c>
      <c r="G10" s="786">
        <v>205</v>
      </c>
      <c r="H10" s="786">
        <v>212</v>
      </c>
      <c r="I10" s="786">
        <v>182</v>
      </c>
      <c r="J10" s="786">
        <v>169</v>
      </c>
      <c r="K10" s="780">
        <v>74</v>
      </c>
      <c r="L10" s="778">
        <v>27</v>
      </c>
      <c r="M10" s="778">
        <v>49</v>
      </c>
      <c r="N10" s="778">
        <v>18</v>
      </c>
      <c r="O10" s="781">
        <f t="shared" si="0"/>
        <v>168</v>
      </c>
      <c r="P10" s="799"/>
      <c r="Q10" s="798" t="s">
        <v>14</v>
      </c>
      <c r="R10" s="798">
        <f>SUM(K7:K14)</f>
        <v>482</v>
      </c>
      <c r="S10" s="798">
        <f t="shared" ref="S10:V10" si="1">SUM(L7:L14)</f>
        <v>180</v>
      </c>
      <c r="T10" s="798">
        <f t="shared" si="1"/>
        <v>320</v>
      </c>
      <c r="U10" s="798">
        <f t="shared" si="1"/>
        <v>106</v>
      </c>
      <c r="V10" s="798">
        <f t="shared" si="1"/>
        <v>1088</v>
      </c>
      <c r="W10" s="798"/>
      <c r="X10" s="798"/>
      <c r="Y10" s="798"/>
    </row>
    <row r="11" spans="1:27" s="480" customFormat="1" ht="13.5" customHeight="1" x14ac:dyDescent="0.25">
      <c r="A11" s="1246" t="s">
        <v>341</v>
      </c>
      <c r="B11" s="1244"/>
      <c r="C11" s="1245"/>
      <c r="D11" s="772">
        <v>181</v>
      </c>
      <c r="E11" s="773">
        <v>163</v>
      </c>
      <c r="F11" s="773">
        <v>153</v>
      </c>
      <c r="G11" s="782">
        <v>174</v>
      </c>
      <c r="H11" s="782">
        <v>151</v>
      </c>
      <c r="I11" s="782">
        <v>133</v>
      </c>
      <c r="J11" s="782">
        <v>135</v>
      </c>
      <c r="K11" s="784">
        <v>54</v>
      </c>
      <c r="L11" s="773">
        <v>25</v>
      </c>
      <c r="M11" s="773">
        <v>61</v>
      </c>
      <c r="N11" s="773">
        <v>18</v>
      </c>
      <c r="O11" s="785">
        <f t="shared" si="0"/>
        <v>158</v>
      </c>
      <c r="P11" s="798"/>
      <c r="Q11" s="798"/>
      <c r="R11" s="67">
        <v>27</v>
      </c>
      <c r="S11" s="67">
        <v>4</v>
      </c>
      <c r="T11" s="67">
        <v>16</v>
      </c>
      <c r="U11" s="67">
        <v>2</v>
      </c>
      <c r="V11" s="67">
        <v>49</v>
      </c>
      <c r="W11" s="798"/>
      <c r="X11" s="798"/>
      <c r="Y11" s="798"/>
    </row>
    <row r="12" spans="1:27" s="480" customFormat="1" ht="14.1" customHeight="1" x14ac:dyDescent="0.25">
      <c r="A12" s="1250" t="s">
        <v>342</v>
      </c>
      <c r="B12" s="1251"/>
      <c r="C12" s="1251"/>
      <c r="D12" s="787">
        <v>91</v>
      </c>
      <c r="E12" s="788">
        <v>103</v>
      </c>
      <c r="F12" s="788">
        <v>80</v>
      </c>
      <c r="G12" s="789">
        <v>73</v>
      </c>
      <c r="H12" s="789">
        <v>59</v>
      </c>
      <c r="I12" s="789">
        <v>85</v>
      </c>
      <c r="J12" s="789">
        <v>88</v>
      </c>
      <c r="K12" s="790">
        <v>47</v>
      </c>
      <c r="L12" s="788">
        <v>12</v>
      </c>
      <c r="M12" s="788">
        <v>25</v>
      </c>
      <c r="N12" s="788">
        <v>4</v>
      </c>
      <c r="O12" s="791">
        <f t="shared" si="0"/>
        <v>88</v>
      </c>
      <c r="P12" s="798"/>
      <c r="Q12" s="798"/>
      <c r="R12" s="67">
        <v>29</v>
      </c>
      <c r="S12" s="67">
        <v>5</v>
      </c>
      <c r="T12" s="67">
        <v>2</v>
      </c>
      <c r="U12" s="67">
        <v>22</v>
      </c>
      <c r="V12" s="67">
        <v>58</v>
      </c>
      <c r="W12" s="798"/>
      <c r="X12" s="798"/>
      <c r="Y12" s="798"/>
    </row>
    <row r="13" spans="1:27" s="480" customFormat="1" ht="14.1" customHeight="1" x14ac:dyDescent="0.25">
      <c r="A13" s="1246" t="s">
        <v>343</v>
      </c>
      <c r="B13" s="1252"/>
      <c r="C13" s="1253"/>
      <c r="D13" s="792">
        <v>142</v>
      </c>
      <c r="E13" s="773">
        <v>126</v>
      </c>
      <c r="F13" s="773">
        <v>108</v>
      </c>
      <c r="G13" s="773">
        <v>119</v>
      </c>
      <c r="H13" s="773">
        <v>114</v>
      </c>
      <c r="I13" s="783">
        <v>117</v>
      </c>
      <c r="J13" s="783">
        <v>108</v>
      </c>
      <c r="K13" s="784">
        <v>45</v>
      </c>
      <c r="L13" s="773">
        <v>17</v>
      </c>
      <c r="M13" s="773">
        <v>33</v>
      </c>
      <c r="N13" s="773">
        <v>17</v>
      </c>
      <c r="O13" s="793">
        <f t="shared" si="0"/>
        <v>112</v>
      </c>
      <c r="P13" s="798"/>
      <c r="Q13" s="798"/>
      <c r="R13" s="798">
        <f>SUM(R10:R12)</f>
        <v>538</v>
      </c>
      <c r="S13" s="798">
        <f t="shared" ref="S13:V13" si="2">SUM(S10:S12)</f>
        <v>189</v>
      </c>
      <c r="T13" s="798">
        <f t="shared" si="2"/>
        <v>338</v>
      </c>
      <c r="U13" s="798">
        <f t="shared" si="2"/>
        <v>130</v>
      </c>
      <c r="V13" s="798">
        <f t="shared" si="2"/>
        <v>1195</v>
      </c>
      <c r="W13" s="798"/>
      <c r="X13" s="798"/>
      <c r="Y13" s="798"/>
    </row>
    <row r="14" spans="1:27" s="480" customFormat="1" ht="14.1" customHeight="1" thickBot="1" x14ac:dyDescent="0.3">
      <c r="A14" s="1254" t="s">
        <v>344</v>
      </c>
      <c r="B14" s="1255"/>
      <c r="C14" s="1256"/>
      <c r="D14" s="794">
        <v>111</v>
      </c>
      <c r="E14" s="795">
        <v>106</v>
      </c>
      <c r="F14" s="795">
        <v>98</v>
      </c>
      <c r="G14" s="795">
        <v>95</v>
      </c>
      <c r="H14" s="795">
        <v>93</v>
      </c>
      <c r="I14" s="845">
        <v>88</v>
      </c>
      <c r="J14" s="845">
        <v>69</v>
      </c>
      <c r="K14" s="846">
        <v>25</v>
      </c>
      <c r="L14" s="795">
        <v>17</v>
      </c>
      <c r="M14" s="795">
        <v>32</v>
      </c>
      <c r="N14" s="795">
        <v>4</v>
      </c>
      <c r="O14" s="804">
        <f t="shared" si="0"/>
        <v>78</v>
      </c>
      <c r="P14" s="798"/>
      <c r="Q14" s="798"/>
      <c r="R14" s="798"/>
      <c r="S14" s="798"/>
      <c r="T14" s="798"/>
      <c r="U14" s="798"/>
      <c r="V14" s="798"/>
      <c r="W14" s="798"/>
      <c r="X14" s="798"/>
      <c r="Y14" s="798"/>
    </row>
    <row r="15" spans="1:27" s="478" customFormat="1" ht="12.75" customHeight="1" thickBot="1" x14ac:dyDescent="0.3">
      <c r="A15" s="1257"/>
      <c r="B15" s="1257"/>
      <c r="C15" s="1257"/>
      <c r="D15" s="660"/>
      <c r="E15" s="660"/>
      <c r="F15" s="660"/>
      <c r="G15" s="408"/>
      <c r="H15" s="408"/>
      <c r="I15" s="408"/>
      <c r="J15" s="408"/>
      <c r="K15" s="408"/>
      <c r="L15" s="408"/>
      <c r="M15" s="408"/>
      <c r="N15" s="408"/>
      <c r="O15" s="408"/>
      <c r="P15" s="796"/>
      <c r="Q15" s="796"/>
      <c r="R15" s="796"/>
      <c r="S15" s="796"/>
      <c r="T15" s="504">
        <f>SUM(N7:N14)</f>
        <v>106</v>
      </c>
      <c r="U15" s="368"/>
      <c r="V15" s="368"/>
      <c r="W15" s="368"/>
      <c r="X15" s="368"/>
      <c r="Y15" s="368"/>
    </row>
    <row r="16" spans="1:27" s="272" customFormat="1" ht="13.5" customHeight="1" x14ac:dyDescent="0.25">
      <c r="A16" s="1247" t="s">
        <v>0</v>
      </c>
      <c r="B16" s="1259" t="s">
        <v>336</v>
      </c>
      <c r="C16" s="1248" t="s">
        <v>315</v>
      </c>
      <c r="D16" s="1247" t="s">
        <v>260</v>
      </c>
      <c r="E16" s="1248"/>
      <c r="F16" s="1248"/>
      <c r="G16" s="1248"/>
      <c r="H16" s="1248"/>
      <c r="I16" s="1248"/>
      <c r="J16" s="1248"/>
      <c r="K16" s="1248"/>
      <c r="L16" s="1248"/>
      <c r="M16" s="1248"/>
      <c r="N16" s="1248"/>
      <c r="O16" s="1249"/>
      <c r="P16" s="802"/>
      <c r="Q16" s="802"/>
      <c r="R16" s="802"/>
      <c r="S16" s="802"/>
      <c r="T16" s="802"/>
      <c r="U16" s="802"/>
      <c r="V16" s="802"/>
      <c r="W16" s="802"/>
      <c r="X16" s="802"/>
      <c r="Y16" s="802"/>
      <c r="AA16" s="478"/>
    </row>
    <row r="17" spans="1:27" s="272" customFormat="1" ht="13.5" customHeight="1" x14ac:dyDescent="0.25">
      <c r="A17" s="1258"/>
      <c r="B17" s="1260"/>
      <c r="C17" s="1261"/>
      <c r="D17" s="1240" t="s">
        <v>256</v>
      </c>
      <c r="E17" s="1241"/>
      <c r="F17" s="1241"/>
      <c r="G17" s="1241"/>
      <c r="H17" s="1241"/>
      <c r="I17" s="1241"/>
      <c r="J17" s="1242"/>
      <c r="K17" s="1234">
        <v>2014</v>
      </c>
      <c r="L17" s="1235"/>
      <c r="M17" s="1235"/>
      <c r="N17" s="1235"/>
      <c r="O17" s="1236"/>
      <c r="P17" s="802"/>
      <c r="Q17" s="802"/>
      <c r="R17" s="802"/>
      <c r="S17" s="802"/>
      <c r="T17" s="802"/>
      <c r="U17" s="368"/>
      <c r="V17" s="803"/>
      <c r="W17" s="803"/>
      <c r="X17" s="368"/>
      <c r="Y17" s="803"/>
      <c r="AA17" s="478"/>
    </row>
    <row r="18" spans="1:27" s="486" customFormat="1" ht="13.5" customHeight="1" x14ac:dyDescent="0.25">
      <c r="A18" s="1258"/>
      <c r="B18" s="1260"/>
      <c r="C18" s="1261"/>
      <c r="D18" s="768">
        <v>2007</v>
      </c>
      <c r="E18" s="769">
        <v>2008</v>
      </c>
      <c r="F18" s="769">
        <v>2009</v>
      </c>
      <c r="G18" s="770">
        <v>2010</v>
      </c>
      <c r="H18" s="771">
        <v>2011</v>
      </c>
      <c r="I18" s="844">
        <v>2012</v>
      </c>
      <c r="J18" s="770">
        <v>2013</v>
      </c>
      <c r="K18" s="657" t="s">
        <v>176</v>
      </c>
      <c r="L18" s="658" t="s">
        <v>101</v>
      </c>
      <c r="M18" s="658" t="s">
        <v>102</v>
      </c>
      <c r="N18" s="658" t="s">
        <v>104</v>
      </c>
      <c r="O18" s="659" t="s">
        <v>17</v>
      </c>
      <c r="P18" s="797"/>
      <c r="Q18" s="797"/>
      <c r="R18" s="797"/>
      <c r="S18" s="797"/>
      <c r="T18" s="797"/>
      <c r="U18" s="368"/>
      <c r="V18" s="803"/>
      <c r="W18" s="803"/>
      <c r="X18" s="368"/>
      <c r="Y18" s="803"/>
      <c r="AA18" s="478"/>
    </row>
    <row r="19" spans="1:27" s="478" customFormat="1" ht="12.75" customHeight="1" x14ac:dyDescent="0.25">
      <c r="A19" s="283">
        <v>1</v>
      </c>
      <c r="B19" s="364" t="s">
        <v>316</v>
      </c>
      <c r="C19" s="704" t="s">
        <v>345</v>
      </c>
      <c r="D19" s="409">
        <v>44</v>
      </c>
      <c r="E19" s="410">
        <v>38</v>
      </c>
      <c r="F19" s="410">
        <v>38</v>
      </c>
      <c r="G19" s="410">
        <v>38</v>
      </c>
      <c r="H19" s="759">
        <v>46</v>
      </c>
      <c r="I19" s="759">
        <v>32</v>
      </c>
      <c r="J19" s="410">
        <v>23</v>
      </c>
      <c r="K19" s="760">
        <v>17</v>
      </c>
      <c r="L19" s="410">
        <v>3</v>
      </c>
      <c r="M19" s="761">
        <v>12</v>
      </c>
      <c r="N19" s="761">
        <v>4</v>
      </c>
      <c r="O19" s="805">
        <f>SUM(K19:N19)</f>
        <v>36</v>
      </c>
      <c r="P19" s="800"/>
      <c r="Q19" s="368"/>
      <c r="R19" s="368"/>
      <c r="S19" s="368"/>
      <c r="T19" s="368"/>
      <c r="U19" s="368"/>
      <c r="V19" s="368"/>
      <c r="W19" s="368"/>
      <c r="X19" s="368"/>
      <c r="Y19" s="368"/>
    </row>
    <row r="20" spans="1:27" s="478" customFormat="1" ht="12.75" customHeight="1" x14ac:dyDescent="0.25">
      <c r="A20" s="284">
        <v>2</v>
      </c>
      <c r="B20" s="365" t="s">
        <v>317</v>
      </c>
      <c r="C20" s="705" t="s">
        <v>346</v>
      </c>
      <c r="D20" s="411">
        <v>87</v>
      </c>
      <c r="E20" s="412">
        <v>73</v>
      </c>
      <c r="F20" s="412">
        <v>67</v>
      </c>
      <c r="G20" s="762">
        <v>67</v>
      </c>
      <c r="H20" s="664">
        <v>79</v>
      </c>
      <c r="I20" s="664">
        <v>67</v>
      </c>
      <c r="J20" s="762">
        <v>56</v>
      </c>
      <c r="K20" s="763">
        <v>44</v>
      </c>
      <c r="L20" s="416">
        <v>11</v>
      </c>
      <c r="M20" s="762">
        <v>23</v>
      </c>
      <c r="N20" s="416">
        <v>2</v>
      </c>
      <c r="O20" s="806">
        <f>SUM(K20:N20)</f>
        <v>80</v>
      </c>
      <c r="P20" s="800"/>
      <c r="Q20" s="800"/>
      <c r="R20" s="800"/>
      <c r="S20" s="368"/>
      <c r="T20" s="368"/>
      <c r="U20" s="368"/>
      <c r="V20" s="368"/>
      <c r="W20" s="368"/>
      <c r="X20" s="368"/>
      <c r="Y20" s="368"/>
    </row>
    <row r="21" spans="1:27" s="478" customFormat="1" ht="12.75" customHeight="1" x14ac:dyDescent="0.25">
      <c r="A21" s="283">
        <v>3</v>
      </c>
      <c r="B21" s="366" t="s">
        <v>318</v>
      </c>
      <c r="C21" s="706" t="s">
        <v>347</v>
      </c>
      <c r="D21" s="413">
        <v>40</v>
      </c>
      <c r="E21" s="414">
        <v>34</v>
      </c>
      <c r="F21" s="414">
        <v>37</v>
      </c>
      <c r="G21" s="414">
        <v>38</v>
      </c>
      <c r="H21" s="662">
        <v>32</v>
      </c>
      <c r="I21" s="662">
        <v>18</v>
      </c>
      <c r="J21" s="414">
        <v>21</v>
      </c>
      <c r="K21" s="764">
        <v>21</v>
      </c>
      <c r="L21" s="414">
        <v>2</v>
      </c>
      <c r="M21" s="414">
        <v>3</v>
      </c>
      <c r="N21" s="414">
        <v>0</v>
      </c>
      <c r="O21" s="663">
        <f>SUM(K21:N21)</f>
        <v>26</v>
      </c>
      <c r="P21" s="800"/>
      <c r="Q21" s="800"/>
      <c r="R21" s="800"/>
      <c r="S21" s="368"/>
      <c r="T21" s="368"/>
      <c r="U21" s="368"/>
      <c r="V21" s="368"/>
      <c r="W21" s="368"/>
      <c r="X21" s="368"/>
      <c r="Y21" s="368"/>
    </row>
    <row r="22" spans="1:27" s="478" customFormat="1" ht="12.75" customHeight="1" x14ac:dyDescent="0.25">
      <c r="A22" s="284">
        <v>4</v>
      </c>
      <c r="B22" s="365" t="s">
        <v>319</v>
      </c>
      <c r="C22" s="705" t="s">
        <v>348</v>
      </c>
      <c r="D22" s="415">
        <v>97</v>
      </c>
      <c r="E22" s="416">
        <v>80</v>
      </c>
      <c r="F22" s="412">
        <v>86</v>
      </c>
      <c r="G22" s="412">
        <v>61</v>
      </c>
      <c r="H22" s="661">
        <v>72</v>
      </c>
      <c r="I22" s="661">
        <v>63</v>
      </c>
      <c r="J22" s="412">
        <v>66</v>
      </c>
      <c r="K22" s="765">
        <v>25</v>
      </c>
      <c r="L22" s="412">
        <v>9</v>
      </c>
      <c r="M22" s="412">
        <v>13</v>
      </c>
      <c r="N22" s="412">
        <v>4</v>
      </c>
      <c r="O22" s="806">
        <f t="shared" ref="O22:O39" si="3">SUM(K22:N22)</f>
        <v>51</v>
      </c>
      <c r="P22" s="368"/>
      <c r="Q22" s="368"/>
      <c r="R22" s="368"/>
      <c r="S22" s="368"/>
      <c r="T22" s="368"/>
      <c r="U22" s="368"/>
      <c r="V22" s="368"/>
      <c r="W22" s="368"/>
      <c r="X22" s="368"/>
      <c r="Y22" s="368"/>
    </row>
    <row r="23" spans="1:27" s="478" customFormat="1" ht="12.75" customHeight="1" x14ac:dyDescent="0.25">
      <c r="A23" s="283">
        <v>5</v>
      </c>
      <c r="B23" s="366" t="s">
        <v>320</v>
      </c>
      <c r="C23" s="706" t="s">
        <v>349</v>
      </c>
      <c r="D23" s="413">
        <v>71</v>
      </c>
      <c r="E23" s="414">
        <v>53</v>
      </c>
      <c r="F23" s="414">
        <v>55</v>
      </c>
      <c r="G23" s="414">
        <v>62</v>
      </c>
      <c r="H23" s="662">
        <v>52</v>
      </c>
      <c r="I23" s="662">
        <v>53</v>
      </c>
      <c r="J23" s="414">
        <v>38</v>
      </c>
      <c r="K23" s="764">
        <v>19</v>
      </c>
      <c r="L23" s="414">
        <v>7</v>
      </c>
      <c r="M23" s="414">
        <v>10</v>
      </c>
      <c r="N23" s="414">
        <v>7</v>
      </c>
      <c r="O23" s="663">
        <f t="shared" si="3"/>
        <v>43</v>
      </c>
      <c r="P23" s="368"/>
      <c r="Q23" s="368"/>
      <c r="R23" s="368"/>
      <c r="S23" s="368"/>
      <c r="T23" s="368"/>
      <c r="U23" s="368"/>
      <c r="V23" s="368"/>
      <c r="W23" s="368"/>
      <c r="X23" s="368"/>
      <c r="Y23" s="368"/>
    </row>
    <row r="24" spans="1:27" s="478" customFormat="1" ht="12.75" customHeight="1" x14ac:dyDescent="0.25">
      <c r="A24" s="284">
        <v>6</v>
      </c>
      <c r="B24" s="365" t="s">
        <v>321</v>
      </c>
      <c r="C24" s="705" t="s">
        <v>350</v>
      </c>
      <c r="D24" s="411">
        <v>103</v>
      </c>
      <c r="E24" s="412">
        <v>85</v>
      </c>
      <c r="F24" s="412">
        <v>99</v>
      </c>
      <c r="G24" s="412">
        <v>85</v>
      </c>
      <c r="H24" s="661">
        <v>115</v>
      </c>
      <c r="I24" s="661">
        <v>113</v>
      </c>
      <c r="J24" s="412">
        <v>103</v>
      </c>
      <c r="K24" s="765">
        <v>50</v>
      </c>
      <c r="L24" s="412">
        <v>18</v>
      </c>
      <c r="M24" s="412">
        <v>30</v>
      </c>
      <c r="N24" s="412">
        <v>14</v>
      </c>
      <c r="O24" s="806">
        <f t="shared" si="3"/>
        <v>112</v>
      </c>
      <c r="P24" s="368"/>
      <c r="Q24" s="368"/>
      <c r="R24" s="368"/>
      <c r="S24" s="368"/>
      <c r="T24" s="368"/>
      <c r="U24" s="368"/>
      <c r="V24" s="368"/>
      <c r="W24" s="368"/>
      <c r="X24" s="368"/>
      <c r="Y24" s="368"/>
    </row>
    <row r="25" spans="1:27" s="478" customFormat="1" ht="12.75" customHeight="1" x14ac:dyDescent="0.25">
      <c r="A25" s="283">
        <v>7</v>
      </c>
      <c r="B25" s="366" t="s">
        <v>322</v>
      </c>
      <c r="C25" s="706" t="s">
        <v>351</v>
      </c>
      <c r="D25" s="413">
        <v>58</v>
      </c>
      <c r="E25" s="414">
        <v>67</v>
      </c>
      <c r="F25" s="414">
        <v>62</v>
      </c>
      <c r="G25" s="414">
        <v>53</v>
      </c>
      <c r="H25" s="662">
        <v>49</v>
      </c>
      <c r="I25" s="662">
        <v>39</v>
      </c>
      <c r="J25" s="414">
        <v>58</v>
      </c>
      <c r="K25" s="764">
        <v>42</v>
      </c>
      <c r="L25" s="414">
        <v>18</v>
      </c>
      <c r="M25" s="414">
        <v>16</v>
      </c>
      <c r="N25" s="414">
        <v>6</v>
      </c>
      <c r="O25" s="663">
        <f t="shared" si="3"/>
        <v>82</v>
      </c>
      <c r="P25" s="368"/>
      <c r="Q25" s="368"/>
      <c r="R25" s="368"/>
      <c r="S25" s="368"/>
      <c r="T25" s="368"/>
      <c r="U25" s="368"/>
      <c r="V25" s="368"/>
      <c r="W25" s="368"/>
      <c r="X25" s="368"/>
      <c r="Y25" s="368"/>
    </row>
    <row r="26" spans="1:27" s="478" customFormat="1" ht="12.75" customHeight="1" x14ac:dyDescent="0.25">
      <c r="A26" s="284">
        <v>8</v>
      </c>
      <c r="B26" s="365" t="s">
        <v>323</v>
      </c>
      <c r="C26" s="705" t="s">
        <v>352</v>
      </c>
      <c r="D26" s="411">
        <v>117</v>
      </c>
      <c r="E26" s="412">
        <v>113</v>
      </c>
      <c r="F26" s="412">
        <v>98</v>
      </c>
      <c r="G26" s="412">
        <v>113</v>
      </c>
      <c r="H26" s="661">
        <v>124</v>
      </c>
      <c r="I26" s="661">
        <v>91</v>
      </c>
      <c r="J26" s="412">
        <v>72</v>
      </c>
      <c r="K26" s="765">
        <v>19</v>
      </c>
      <c r="L26" s="412">
        <v>14</v>
      </c>
      <c r="M26" s="412">
        <v>13</v>
      </c>
      <c r="N26" s="412">
        <v>8</v>
      </c>
      <c r="O26" s="806">
        <f t="shared" si="3"/>
        <v>54</v>
      </c>
      <c r="P26" s="368"/>
      <c r="Q26" s="368"/>
      <c r="R26" s="368"/>
      <c r="S26" s="368"/>
      <c r="T26" s="368"/>
      <c r="U26" s="368"/>
      <c r="V26" s="368"/>
      <c r="W26" s="368"/>
      <c r="X26" s="368"/>
      <c r="Y26" s="368"/>
    </row>
    <row r="27" spans="1:27" s="478" customFormat="1" ht="12.75" customHeight="1" x14ac:dyDescent="0.25">
      <c r="A27" s="283">
        <v>9</v>
      </c>
      <c r="B27" s="366" t="s">
        <v>324</v>
      </c>
      <c r="C27" s="706" t="s">
        <v>353</v>
      </c>
      <c r="D27" s="413">
        <v>55</v>
      </c>
      <c r="E27" s="414">
        <v>71</v>
      </c>
      <c r="F27" s="414">
        <v>56</v>
      </c>
      <c r="G27" s="414">
        <v>60</v>
      </c>
      <c r="H27" s="662">
        <v>53</v>
      </c>
      <c r="I27" s="662">
        <v>36</v>
      </c>
      <c r="J27" s="414">
        <v>42</v>
      </c>
      <c r="K27" s="764">
        <v>13</v>
      </c>
      <c r="L27" s="414">
        <v>5</v>
      </c>
      <c r="M27" s="414">
        <v>11</v>
      </c>
      <c r="N27" s="414">
        <v>4</v>
      </c>
      <c r="O27" s="663">
        <f t="shared" si="3"/>
        <v>33</v>
      </c>
      <c r="P27" s="368"/>
      <c r="Q27" s="368"/>
      <c r="R27" s="368">
        <f>SUM(K19:K40)</f>
        <v>482</v>
      </c>
      <c r="S27" s="368">
        <f t="shared" ref="S27:V27" si="4">SUM(L19:L40)</f>
        <v>180</v>
      </c>
      <c r="T27" s="368">
        <f t="shared" si="4"/>
        <v>320</v>
      </c>
      <c r="U27" s="368">
        <f t="shared" si="4"/>
        <v>106</v>
      </c>
      <c r="V27" s="368">
        <f t="shared" si="4"/>
        <v>1088</v>
      </c>
      <c r="W27" s="368"/>
      <c r="X27" s="368"/>
      <c r="Y27" s="368"/>
    </row>
    <row r="28" spans="1:27" s="478" customFormat="1" ht="12.75" customHeight="1" x14ac:dyDescent="0.25">
      <c r="A28" s="284">
        <v>10</v>
      </c>
      <c r="B28" s="365" t="s">
        <v>325</v>
      </c>
      <c r="C28" s="705" t="s">
        <v>354</v>
      </c>
      <c r="D28" s="411">
        <v>94</v>
      </c>
      <c r="E28" s="412">
        <v>94</v>
      </c>
      <c r="F28" s="412">
        <v>86</v>
      </c>
      <c r="G28" s="412">
        <v>65</v>
      </c>
      <c r="H28" s="661">
        <v>72</v>
      </c>
      <c r="I28" s="661">
        <v>75</v>
      </c>
      <c r="J28" s="412">
        <v>47</v>
      </c>
      <c r="K28" s="765">
        <v>29</v>
      </c>
      <c r="L28" s="412">
        <v>7</v>
      </c>
      <c r="M28" s="412">
        <v>14</v>
      </c>
      <c r="N28" s="412">
        <v>5</v>
      </c>
      <c r="O28" s="806">
        <f t="shared" si="3"/>
        <v>55</v>
      </c>
      <c r="P28" s="368"/>
      <c r="Q28" s="368"/>
      <c r="R28" s="368"/>
      <c r="S28" s="368"/>
      <c r="T28" s="368"/>
      <c r="U28" s="368"/>
      <c r="V28" s="368"/>
      <c r="W28" s="368"/>
      <c r="X28" s="368"/>
      <c r="Y28" s="368"/>
    </row>
    <row r="29" spans="1:27" s="478" customFormat="1" ht="12.75" customHeight="1" x14ac:dyDescent="0.25">
      <c r="A29" s="283">
        <v>11</v>
      </c>
      <c r="B29" s="366" t="s">
        <v>326</v>
      </c>
      <c r="C29" s="706" t="s">
        <v>355</v>
      </c>
      <c r="D29" s="413">
        <v>81</v>
      </c>
      <c r="E29" s="414">
        <v>74</v>
      </c>
      <c r="F29" s="414">
        <v>78</v>
      </c>
      <c r="G29" s="414">
        <v>80</v>
      </c>
      <c r="H29" s="662">
        <v>87</v>
      </c>
      <c r="I29" s="662">
        <v>71</v>
      </c>
      <c r="J29" s="414">
        <v>80</v>
      </c>
      <c r="K29" s="764">
        <v>32</v>
      </c>
      <c r="L29" s="414">
        <v>15</v>
      </c>
      <c r="M29" s="414">
        <v>24</v>
      </c>
      <c r="N29" s="414">
        <v>9</v>
      </c>
      <c r="O29" s="663">
        <f t="shared" si="3"/>
        <v>80</v>
      </c>
      <c r="P29" s="368"/>
      <c r="Q29" s="368"/>
      <c r="R29" s="368"/>
      <c r="S29" s="368"/>
      <c r="T29" s="368"/>
      <c r="U29" s="368"/>
      <c r="V29" s="368"/>
      <c r="W29" s="368"/>
      <c r="X29" s="368"/>
      <c r="Y29" s="368"/>
    </row>
    <row r="30" spans="1:27" s="478" customFormat="1" ht="12.75" customHeight="1" x14ac:dyDescent="0.25">
      <c r="A30" s="284">
        <v>12</v>
      </c>
      <c r="B30" s="365" t="s">
        <v>327</v>
      </c>
      <c r="C30" s="705" t="s">
        <v>356</v>
      </c>
      <c r="D30" s="411">
        <v>35</v>
      </c>
      <c r="E30" s="412">
        <v>41</v>
      </c>
      <c r="F30" s="412">
        <v>31</v>
      </c>
      <c r="G30" s="412">
        <v>30</v>
      </c>
      <c r="H30" s="661">
        <v>25</v>
      </c>
      <c r="I30" s="661">
        <v>19</v>
      </c>
      <c r="J30" s="412">
        <v>23</v>
      </c>
      <c r="K30" s="765">
        <v>6</v>
      </c>
      <c r="L30" s="412">
        <v>1</v>
      </c>
      <c r="M30" s="412">
        <v>7</v>
      </c>
      <c r="N30" s="808">
        <v>3</v>
      </c>
      <c r="O30" s="806">
        <f t="shared" si="3"/>
        <v>17</v>
      </c>
      <c r="P30" s="368"/>
      <c r="Q30" s="368"/>
      <c r="R30" s="368"/>
      <c r="S30" s="368"/>
      <c r="T30" s="368"/>
      <c r="U30" s="368"/>
      <c r="V30" s="368"/>
      <c r="W30" s="368"/>
      <c r="X30" s="368"/>
      <c r="Y30" s="368"/>
    </row>
    <row r="31" spans="1:27" s="478" customFormat="1" ht="12.75" customHeight="1" x14ac:dyDescent="0.25">
      <c r="A31" s="283">
        <v>13</v>
      </c>
      <c r="B31" s="366" t="s">
        <v>328</v>
      </c>
      <c r="C31" s="706" t="s">
        <v>357</v>
      </c>
      <c r="D31" s="413">
        <v>23</v>
      </c>
      <c r="E31" s="414">
        <v>18</v>
      </c>
      <c r="F31" s="414">
        <v>21</v>
      </c>
      <c r="G31" s="414">
        <v>32</v>
      </c>
      <c r="H31" s="662">
        <v>23</v>
      </c>
      <c r="I31" s="662">
        <v>24</v>
      </c>
      <c r="J31" s="414">
        <v>20</v>
      </c>
      <c r="K31" s="764">
        <v>12</v>
      </c>
      <c r="L31" s="414">
        <v>2</v>
      </c>
      <c r="M31" s="414">
        <v>10</v>
      </c>
      <c r="N31" s="414">
        <v>2</v>
      </c>
      <c r="O31" s="663">
        <f t="shared" si="3"/>
        <v>26</v>
      </c>
      <c r="P31" s="368"/>
      <c r="Q31" s="368"/>
      <c r="R31" s="368"/>
      <c r="S31" s="368"/>
      <c r="T31" s="368">
        <f>SUM(N19:N40)</f>
        <v>106</v>
      </c>
      <c r="U31" s="368"/>
      <c r="V31" s="368"/>
      <c r="W31" s="368"/>
      <c r="X31" s="368"/>
      <c r="Y31" s="368"/>
    </row>
    <row r="32" spans="1:27" s="478" customFormat="1" ht="12.75" customHeight="1" x14ac:dyDescent="0.25">
      <c r="A32" s="284">
        <v>14</v>
      </c>
      <c r="B32" s="365" t="s">
        <v>329</v>
      </c>
      <c r="C32" s="705" t="s">
        <v>358</v>
      </c>
      <c r="D32" s="411">
        <v>91</v>
      </c>
      <c r="E32" s="412">
        <v>73</v>
      </c>
      <c r="F32" s="412">
        <v>68</v>
      </c>
      <c r="G32" s="412">
        <v>86</v>
      </c>
      <c r="H32" s="661">
        <v>87</v>
      </c>
      <c r="I32" s="661">
        <v>64</v>
      </c>
      <c r="J32" s="412">
        <v>42</v>
      </c>
      <c r="K32" s="765">
        <v>19</v>
      </c>
      <c r="L32" s="412">
        <v>17</v>
      </c>
      <c r="M32" s="412">
        <v>21</v>
      </c>
      <c r="N32" s="412">
        <v>5</v>
      </c>
      <c r="O32" s="806">
        <f t="shared" si="3"/>
        <v>62</v>
      </c>
      <c r="P32" s="368"/>
      <c r="Q32" s="368"/>
      <c r="R32" s="368"/>
      <c r="S32" s="368"/>
      <c r="T32" s="368"/>
      <c r="U32" s="368"/>
      <c r="V32" s="368"/>
      <c r="W32" s="368"/>
      <c r="X32" s="368"/>
      <c r="Y32" s="368"/>
    </row>
    <row r="33" spans="1:27" s="478" customFormat="1" ht="12.75" customHeight="1" x14ac:dyDescent="0.25">
      <c r="A33" s="283">
        <v>15</v>
      </c>
      <c r="B33" s="366" t="s">
        <v>330</v>
      </c>
      <c r="C33" s="706" t="s">
        <v>359</v>
      </c>
      <c r="D33" s="413">
        <v>32</v>
      </c>
      <c r="E33" s="414">
        <v>31</v>
      </c>
      <c r="F33" s="414">
        <v>33</v>
      </c>
      <c r="G33" s="414">
        <v>26</v>
      </c>
      <c r="H33" s="662">
        <v>16</v>
      </c>
      <c r="I33" s="662">
        <v>26</v>
      </c>
      <c r="J33" s="414">
        <v>50</v>
      </c>
      <c r="K33" s="764">
        <v>17</v>
      </c>
      <c r="L33" s="414">
        <v>5</v>
      </c>
      <c r="M33" s="414">
        <v>23</v>
      </c>
      <c r="N33" s="414">
        <v>8</v>
      </c>
      <c r="O33" s="663">
        <f t="shared" si="3"/>
        <v>53</v>
      </c>
      <c r="P33" s="368"/>
      <c r="Q33" s="368"/>
      <c r="R33" s="368"/>
      <c r="S33" s="368"/>
      <c r="T33" s="368"/>
      <c r="U33" s="368"/>
      <c r="V33" s="368"/>
      <c r="W33" s="368"/>
      <c r="X33" s="368"/>
      <c r="Y33" s="368"/>
    </row>
    <row r="34" spans="1:27" s="478" customFormat="1" ht="12.75" customHeight="1" x14ac:dyDescent="0.25">
      <c r="A34" s="284">
        <v>16</v>
      </c>
      <c r="B34" s="365" t="s">
        <v>331</v>
      </c>
      <c r="C34" s="705" t="s">
        <v>360</v>
      </c>
      <c r="D34" s="411">
        <v>31</v>
      </c>
      <c r="E34" s="412">
        <v>30</v>
      </c>
      <c r="F34" s="412">
        <v>33</v>
      </c>
      <c r="G34" s="412">
        <v>25</v>
      </c>
      <c r="H34" s="661">
        <v>22</v>
      </c>
      <c r="I34" s="661">
        <v>28</v>
      </c>
      <c r="J34" s="412">
        <v>21</v>
      </c>
      <c r="K34" s="765">
        <v>18</v>
      </c>
      <c r="L34" s="412">
        <v>3</v>
      </c>
      <c r="M34" s="412">
        <v>3</v>
      </c>
      <c r="N34" s="412">
        <v>2</v>
      </c>
      <c r="O34" s="806">
        <f t="shared" si="3"/>
        <v>26</v>
      </c>
      <c r="P34" s="368"/>
      <c r="Q34" s="368"/>
      <c r="R34" s="368"/>
      <c r="S34" s="368"/>
      <c r="T34" s="368"/>
      <c r="U34" s="368"/>
      <c r="V34" s="368"/>
      <c r="W34" s="368"/>
      <c r="X34" s="368"/>
      <c r="Y34" s="368"/>
    </row>
    <row r="35" spans="1:27" s="478" customFormat="1" ht="12.75" customHeight="1" x14ac:dyDescent="0.25">
      <c r="A35" s="283">
        <v>17</v>
      </c>
      <c r="B35" s="366" t="s">
        <v>332</v>
      </c>
      <c r="C35" s="706" t="s">
        <v>361</v>
      </c>
      <c r="D35" s="413">
        <v>27</v>
      </c>
      <c r="E35" s="414">
        <v>30</v>
      </c>
      <c r="F35" s="414">
        <v>22</v>
      </c>
      <c r="G35" s="414">
        <v>17</v>
      </c>
      <c r="H35" s="662">
        <v>15</v>
      </c>
      <c r="I35" s="662">
        <v>24</v>
      </c>
      <c r="J35" s="414">
        <v>32</v>
      </c>
      <c r="K35" s="764">
        <v>10</v>
      </c>
      <c r="L35" s="414">
        <v>1</v>
      </c>
      <c r="M35" s="414">
        <v>11</v>
      </c>
      <c r="N35" s="414">
        <v>1</v>
      </c>
      <c r="O35" s="663">
        <f t="shared" si="3"/>
        <v>23</v>
      </c>
      <c r="P35" s="368"/>
      <c r="Q35" s="368"/>
      <c r="R35" s="368"/>
      <c r="S35" s="368"/>
      <c r="T35" s="368"/>
      <c r="U35" s="368"/>
      <c r="V35" s="368"/>
      <c r="W35" s="368"/>
      <c r="X35" s="368"/>
      <c r="Y35" s="368"/>
    </row>
    <row r="36" spans="1:27" s="478" customFormat="1" ht="12.75" customHeight="1" x14ac:dyDescent="0.25">
      <c r="A36" s="284">
        <v>18</v>
      </c>
      <c r="B36" s="365" t="s">
        <v>333</v>
      </c>
      <c r="C36" s="705" t="s">
        <v>362</v>
      </c>
      <c r="D36" s="411">
        <v>33</v>
      </c>
      <c r="E36" s="412">
        <v>43</v>
      </c>
      <c r="F36" s="412">
        <v>25</v>
      </c>
      <c r="G36" s="412">
        <v>31</v>
      </c>
      <c r="H36" s="661">
        <v>22</v>
      </c>
      <c r="I36" s="661">
        <v>33</v>
      </c>
      <c r="J36" s="412">
        <v>35</v>
      </c>
      <c r="K36" s="765">
        <v>19</v>
      </c>
      <c r="L36" s="412">
        <v>8</v>
      </c>
      <c r="M36" s="412">
        <v>11</v>
      </c>
      <c r="N36" s="412">
        <v>1</v>
      </c>
      <c r="O36" s="806">
        <f t="shared" si="3"/>
        <v>39</v>
      </c>
      <c r="P36" s="368"/>
      <c r="Q36" s="368"/>
      <c r="R36" s="368"/>
      <c r="S36" s="368"/>
      <c r="T36" s="368"/>
      <c r="U36" s="368"/>
      <c r="V36" s="368"/>
      <c r="W36" s="368"/>
      <c r="X36" s="368"/>
      <c r="Y36" s="368"/>
    </row>
    <row r="37" spans="1:27" s="478" customFormat="1" ht="12.75" customHeight="1" x14ac:dyDescent="0.25">
      <c r="A37" s="283">
        <v>19</v>
      </c>
      <c r="B37" s="366" t="s">
        <v>334</v>
      </c>
      <c r="C37" s="706" t="s">
        <v>363</v>
      </c>
      <c r="D37" s="413">
        <v>59</v>
      </c>
      <c r="E37" s="414">
        <v>64</v>
      </c>
      <c r="F37" s="414">
        <v>53</v>
      </c>
      <c r="G37" s="414">
        <v>49</v>
      </c>
      <c r="H37" s="662">
        <v>50</v>
      </c>
      <c r="I37" s="662">
        <v>64</v>
      </c>
      <c r="J37" s="414">
        <v>36</v>
      </c>
      <c r="K37" s="764">
        <v>18</v>
      </c>
      <c r="L37" s="414">
        <v>9</v>
      </c>
      <c r="M37" s="414">
        <v>8</v>
      </c>
      <c r="N37" s="414">
        <v>5</v>
      </c>
      <c r="O37" s="663">
        <f t="shared" si="3"/>
        <v>40</v>
      </c>
      <c r="P37" s="368"/>
      <c r="Q37" s="368"/>
      <c r="R37" s="368"/>
      <c r="S37" s="368"/>
      <c r="T37" s="368"/>
      <c r="U37" s="368"/>
      <c r="V37" s="368"/>
      <c r="W37" s="368"/>
      <c r="X37" s="368"/>
      <c r="Y37" s="368"/>
    </row>
    <row r="38" spans="1:27" s="478" customFormat="1" ht="12.75" customHeight="1" x14ac:dyDescent="0.25">
      <c r="A38" s="284">
        <v>20</v>
      </c>
      <c r="B38" s="365" t="s">
        <v>335</v>
      </c>
      <c r="C38" s="705" t="s">
        <v>364</v>
      </c>
      <c r="D38" s="411">
        <v>83</v>
      </c>
      <c r="E38" s="412">
        <v>62</v>
      </c>
      <c r="F38" s="412">
        <v>55</v>
      </c>
      <c r="G38" s="412">
        <v>70</v>
      </c>
      <c r="H38" s="661">
        <v>64</v>
      </c>
      <c r="I38" s="661">
        <v>53</v>
      </c>
      <c r="J38" s="412">
        <v>72</v>
      </c>
      <c r="K38" s="765">
        <v>27</v>
      </c>
      <c r="L38" s="412">
        <v>8</v>
      </c>
      <c r="M38" s="412">
        <v>25</v>
      </c>
      <c r="N38" s="412">
        <v>12</v>
      </c>
      <c r="O38" s="806">
        <f t="shared" si="3"/>
        <v>72</v>
      </c>
      <c r="P38" s="368"/>
      <c r="Q38" s="368"/>
      <c r="R38" s="368"/>
      <c r="S38" s="368"/>
      <c r="T38" s="368"/>
      <c r="U38" s="368"/>
      <c r="V38" s="368"/>
      <c r="W38" s="368"/>
      <c r="X38" s="368"/>
      <c r="Y38" s="368"/>
    </row>
    <row r="39" spans="1:27" s="478" customFormat="1" ht="12.75" customHeight="1" x14ac:dyDescent="0.25">
      <c r="A39" s="746">
        <v>21</v>
      </c>
      <c r="B39" s="747" t="s">
        <v>15</v>
      </c>
      <c r="C39" s="748" t="s">
        <v>394</v>
      </c>
      <c r="D39" s="749">
        <v>55</v>
      </c>
      <c r="E39" s="750">
        <v>41</v>
      </c>
      <c r="F39" s="750">
        <v>42</v>
      </c>
      <c r="G39" s="750">
        <v>32</v>
      </c>
      <c r="H39" s="751">
        <v>35</v>
      </c>
      <c r="I39" s="751">
        <v>37</v>
      </c>
      <c r="J39" s="750">
        <v>32</v>
      </c>
      <c r="K39" s="766">
        <v>10</v>
      </c>
      <c r="L39" s="750">
        <v>9</v>
      </c>
      <c r="M39" s="750">
        <v>13</v>
      </c>
      <c r="N39" s="750">
        <v>4</v>
      </c>
      <c r="O39" s="807">
        <f t="shared" si="3"/>
        <v>36</v>
      </c>
      <c r="P39" s="368"/>
      <c r="Q39" s="368"/>
      <c r="R39" s="368"/>
      <c r="S39" s="368"/>
      <c r="T39" s="368"/>
      <c r="U39" s="368"/>
      <c r="V39" s="368"/>
      <c r="W39" s="368"/>
      <c r="X39" s="368"/>
      <c r="Y39" s="368"/>
    </row>
    <row r="40" spans="1:27" s="481" customFormat="1" ht="12.75" customHeight="1" thickBot="1" x14ac:dyDescent="0.3">
      <c r="A40" s="752">
        <v>22</v>
      </c>
      <c r="B40" s="753" t="s">
        <v>14</v>
      </c>
      <c r="C40" s="754" t="s">
        <v>365</v>
      </c>
      <c r="D40" s="755">
        <v>56</v>
      </c>
      <c r="E40" s="756">
        <v>65</v>
      </c>
      <c r="F40" s="756">
        <v>56</v>
      </c>
      <c r="G40" s="756">
        <v>63</v>
      </c>
      <c r="H40" s="757">
        <v>58</v>
      </c>
      <c r="I40" s="757">
        <v>51</v>
      </c>
      <c r="J40" s="756">
        <v>37</v>
      </c>
      <c r="K40" s="767">
        <v>15</v>
      </c>
      <c r="L40" s="756">
        <v>8</v>
      </c>
      <c r="M40" s="756">
        <v>19</v>
      </c>
      <c r="N40" s="756">
        <v>0</v>
      </c>
      <c r="O40" s="758">
        <f>SUM(K40:N40)</f>
        <v>42</v>
      </c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AA40" s="478"/>
    </row>
    <row r="41" spans="1:27" s="145" customFormat="1" ht="5.85" customHeight="1" x14ac:dyDescent="0.25">
      <c r="E41" s="72"/>
      <c r="F41" s="72"/>
      <c r="G41" s="72"/>
      <c r="H41" s="72"/>
      <c r="I41" s="72"/>
      <c r="J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r="42" spans="1:27" s="486" customFormat="1" ht="5.85" customHeight="1" thickBot="1" x14ac:dyDescent="0.3">
      <c r="A42" s="274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</row>
    <row r="43" spans="1:27" s="486" customFormat="1" ht="6.95" customHeight="1" x14ac:dyDescent="0.25"/>
    <row r="44" spans="1:27" s="486" customFormat="1" ht="13.5" customHeight="1" x14ac:dyDescent="0.2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1:27" s="486" customFormat="1" x14ac:dyDescent="0.25">
      <c r="B45" s="426"/>
      <c r="C45" s="369"/>
      <c r="D45" s="354"/>
      <c r="E45" s="354"/>
      <c r="F45" s="270"/>
      <c r="G45" s="270"/>
      <c r="H45" s="270"/>
      <c r="I45" s="270"/>
      <c r="J45" s="270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1:27" s="486" customFormat="1" x14ac:dyDescent="0.25">
      <c r="B46" s="426"/>
      <c r="C46" s="426"/>
      <c r="D46" s="354"/>
      <c r="E46" s="354"/>
      <c r="F46" s="270"/>
      <c r="G46" s="270"/>
      <c r="H46" s="270"/>
      <c r="I46" s="270"/>
      <c r="J46" s="270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1:27" s="486" customFormat="1" x14ac:dyDescent="0.25">
      <c r="B47" s="426"/>
      <c r="C47" s="369"/>
      <c r="D47" s="270"/>
      <c r="E47" s="270"/>
      <c r="F47" s="368"/>
      <c r="G47" s="368"/>
      <c r="H47" s="368"/>
      <c r="I47" s="368"/>
      <c r="J47" s="368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27" s="486" customFormat="1" x14ac:dyDescent="0.25">
      <c r="B48" s="426"/>
      <c r="C48" s="369"/>
      <c r="D48" s="270"/>
      <c r="E48" s="270"/>
      <c r="F48" s="368"/>
      <c r="G48" s="368"/>
      <c r="H48" s="368"/>
      <c r="I48" s="368"/>
      <c r="J48" s="368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 s="486" customFormat="1" x14ac:dyDescent="0.25">
      <c r="B49" s="426"/>
      <c r="C49" s="369"/>
      <c r="D49" s="270"/>
      <c r="E49" s="270"/>
      <c r="F49" s="368"/>
      <c r="G49" s="368"/>
      <c r="H49" s="368"/>
      <c r="I49" s="368"/>
      <c r="J49" s="368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 s="486" customFormat="1" x14ac:dyDescent="0.25">
      <c r="B50" s="426"/>
      <c r="C50" s="369"/>
      <c r="D50" s="270"/>
      <c r="E50" s="270"/>
      <c r="F50" s="368"/>
      <c r="G50" s="368"/>
      <c r="H50" s="368"/>
      <c r="I50" s="368"/>
      <c r="J50" s="368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 s="486" customFormat="1" x14ac:dyDescent="0.25">
      <c r="B51" s="426"/>
      <c r="C51" s="666"/>
      <c r="D51" s="667"/>
      <c r="E51" s="667"/>
      <c r="F51" s="368"/>
      <c r="G51" s="368"/>
      <c r="H51" s="368"/>
      <c r="I51" s="368"/>
      <c r="J51" s="368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 s="486" customFormat="1" x14ac:dyDescent="0.25">
      <c r="B52" s="426"/>
      <c r="C52" s="369"/>
      <c r="D52" s="668"/>
      <c r="E52" s="668"/>
      <c r="F52" s="368"/>
      <c r="G52" s="368"/>
      <c r="H52" s="368"/>
      <c r="I52" s="368"/>
      <c r="J52" s="368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 s="486" customFormat="1" x14ac:dyDescent="0.25">
      <c r="B53" s="426"/>
      <c r="C53" s="426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202"/>
      <c r="O53" s="202"/>
      <c r="P53" s="202"/>
      <c r="Q53" s="202"/>
      <c r="R53" s="202"/>
      <c r="S53" s="367"/>
      <c r="T53" s="81"/>
    </row>
    <row r="54" spans="2:20" s="486" customFormat="1" x14ac:dyDescent="0.25">
      <c r="B54" s="369"/>
      <c r="C54" s="369"/>
      <c r="D54" s="368"/>
      <c r="E54" s="368"/>
      <c r="F54" s="368"/>
      <c r="G54" s="81"/>
      <c r="H54" s="81"/>
      <c r="I54" s="81"/>
      <c r="J54" s="81"/>
      <c r="K54" s="81"/>
      <c r="L54" s="81"/>
      <c r="M54" s="202"/>
      <c r="N54" s="202"/>
      <c r="O54" s="202"/>
      <c r="P54" s="202"/>
      <c r="Q54" s="202"/>
      <c r="R54" s="202"/>
      <c r="S54" s="202"/>
      <c r="T54" s="81"/>
    </row>
    <row r="55" spans="2:20" s="486" customFormat="1" x14ac:dyDescent="0.25">
      <c r="B55" s="369"/>
      <c r="C55" s="369"/>
      <c r="D55" s="368"/>
      <c r="E55" s="368"/>
      <c r="F55" s="368"/>
      <c r="G55" s="81"/>
      <c r="H55" s="81"/>
      <c r="I55" s="81"/>
      <c r="J55" s="81"/>
      <c r="K55" s="81"/>
      <c r="L55" s="81"/>
      <c r="M55" s="202"/>
      <c r="N55" s="202"/>
      <c r="O55" s="202"/>
      <c r="P55" s="202"/>
      <c r="Q55" s="202"/>
      <c r="R55" s="202"/>
      <c r="S55" s="202"/>
      <c r="T55" s="81"/>
    </row>
    <row r="56" spans="2:20" s="486" customFormat="1" x14ac:dyDescent="0.25">
      <c r="B56" s="369"/>
      <c r="C56" s="369"/>
      <c r="D56" s="368"/>
      <c r="E56" s="368"/>
      <c r="F56" s="368"/>
      <c r="G56" s="81"/>
      <c r="H56" s="81"/>
      <c r="I56" s="81"/>
      <c r="J56" s="81"/>
      <c r="K56" s="81"/>
      <c r="L56" s="81"/>
      <c r="M56" s="202"/>
      <c r="N56" s="202"/>
      <c r="O56" s="202"/>
      <c r="P56" s="202"/>
      <c r="Q56" s="202"/>
      <c r="R56" s="202"/>
      <c r="S56" s="202"/>
      <c r="T56" s="81"/>
    </row>
    <row r="57" spans="2:20" s="486" customFormat="1" x14ac:dyDescent="0.25">
      <c r="B57" s="369"/>
      <c r="C57" s="369"/>
      <c r="D57" s="368"/>
      <c r="E57" s="368"/>
      <c r="F57" s="368"/>
      <c r="G57" s="81"/>
      <c r="H57" s="81"/>
      <c r="I57" s="81"/>
      <c r="J57" s="81"/>
      <c r="K57" s="81"/>
      <c r="L57" s="81"/>
      <c r="M57" s="202"/>
      <c r="N57" s="202"/>
      <c r="O57" s="202"/>
      <c r="P57" s="202"/>
      <c r="Q57" s="202"/>
      <c r="R57" s="202"/>
      <c r="S57" s="202"/>
      <c r="T57" s="81"/>
    </row>
    <row r="58" spans="2:20" s="486" customFormat="1" x14ac:dyDescent="0.25">
      <c r="B58" s="369"/>
      <c r="C58" s="369"/>
      <c r="D58" s="368"/>
      <c r="E58" s="368"/>
      <c r="F58" s="368"/>
      <c r="G58" s="81"/>
      <c r="H58" s="81"/>
      <c r="I58" s="81"/>
      <c r="J58" s="81"/>
      <c r="K58" s="81"/>
      <c r="L58" s="81"/>
      <c r="M58" s="202"/>
      <c r="N58" s="202"/>
      <c r="O58" s="202"/>
      <c r="P58" s="202"/>
      <c r="Q58" s="202"/>
      <c r="R58" s="202"/>
      <c r="S58" s="202"/>
      <c r="T58" s="81"/>
    </row>
    <row r="59" spans="2:20" x14ac:dyDescent="0.25">
      <c r="B59" s="369"/>
      <c r="C59" s="369"/>
      <c r="D59" s="368"/>
      <c r="E59" s="368"/>
      <c r="F59" s="368"/>
      <c r="G59" s="53"/>
      <c r="H59" s="53"/>
      <c r="I59" s="53"/>
      <c r="J59" s="53"/>
      <c r="K59" s="53"/>
      <c r="L59" s="53"/>
      <c r="M59" s="650"/>
      <c r="N59" s="215"/>
      <c r="O59" s="650"/>
      <c r="P59" s="650"/>
      <c r="Q59" s="650"/>
      <c r="R59" s="650"/>
      <c r="S59" s="650"/>
      <c r="T59" s="53"/>
    </row>
    <row r="60" spans="2:20" x14ac:dyDescent="0.25">
      <c r="B60" s="369"/>
      <c r="C60" s="369"/>
      <c r="D60" s="368"/>
      <c r="E60" s="368"/>
      <c r="F60" s="368"/>
      <c r="G60" s="53"/>
      <c r="H60" s="53"/>
      <c r="I60" s="53"/>
      <c r="J60" s="53"/>
      <c r="K60" s="53"/>
      <c r="L60" s="53"/>
      <c r="M60" s="650"/>
      <c r="N60" s="215"/>
      <c r="O60" s="650"/>
      <c r="P60" s="650"/>
      <c r="Q60" s="650"/>
      <c r="R60" s="650"/>
      <c r="S60" s="650"/>
      <c r="T60" s="53"/>
    </row>
    <row r="61" spans="2:20" x14ac:dyDescent="0.25">
      <c r="B61" s="369"/>
      <c r="C61" s="369"/>
      <c r="D61" s="368"/>
      <c r="E61" s="368"/>
      <c r="F61" s="368"/>
      <c r="G61" s="53"/>
      <c r="H61" s="53"/>
      <c r="I61" s="53"/>
      <c r="J61" s="53"/>
      <c r="K61" s="53"/>
      <c r="L61" s="53"/>
      <c r="M61" s="650"/>
      <c r="N61" s="215"/>
      <c r="O61" s="650"/>
      <c r="P61" s="650"/>
      <c r="Q61" s="650"/>
      <c r="R61" s="650"/>
      <c r="S61" s="650"/>
      <c r="T61" s="53"/>
    </row>
    <row r="62" spans="2:20" x14ac:dyDescent="0.25">
      <c r="B62" s="369"/>
      <c r="C62" s="369"/>
      <c r="D62" s="368"/>
      <c r="E62" s="368"/>
      <c r="F62" s="368"/>
      <c r="G62" s="53"/>
      <c r="H62" s="53"/>
      <c r="I62" s="53"/>
      <c r="J62" s="53"/>
      <c r="K62" s="53"/>
      <c r="L62" s="53"/>
      <c r="M62" s="650"/>
      <c r="N62" s="215"/>
      <c r="O62" s="650"/>
      <c r="P62" s="650"/>
      <c r="Q62" s="650"/>
      <c r="R62" s="650"/>
      <c r="S62" s="650"/>
      <c r="T62" s="53"/>
    </row>
    <row r="63" spans="2:20" x14ac:dyDescent="0.25">
      <c r="B63" s="369"/>
      <c r="C63" s="369"/>
      <c r="D63" s="368"/>
      <c r="E63" s="368"/>
      <c r="F63" s="368"/>
      <c r="G63" s="53"/>
      <c r="H63" s="53"/>
      <c r="I63" s="53"/>
      <c r="J63" s="53"/>
      <c r="K63" s="53"/>
      <c r="L63" s="53"/>
      <c r="M63" s="650"/>
      <c r="N63" s="215"/>
      <c r="O63" s="650"/>
      <c r="P63" s="650"/>
      <c r="Q63" s="650"/>
      <c r="R63" s="650"/>
      <c r="S63" s="650"/>
      <c r="T63" s="53"/>
    </row>
    <row r="64" spans="2:20" x14ac:dyDescent="0.25">
      <c r="B64" s="368"/>
      <c r="C64" s="369"/>
      <c r="D64" s="368"/>
      <c r="E64" s="368"/>
      <c r="F64" s="368"/>
      <c r="G64" s="53"/>
      <c r="H64" s="53"/>
      <c r="I64" s="53"/>
      <c r="J64" s="53"/>
      <c r="K64" s="53"/>
      <c r="L64" s="53"/>
      <c r="M64" s="650"/>
      <c r="N64" s="215"/>
      <c r="O64" s="650"/>
      <c r="P64" s="650"/>
      <c r="Q64" s="650"/>
      <c r="R64" s="650"/>
      <c r="S64" s="650"/>
      <c r="T64" s="53"/>
    </row>
    <row r="65" spans="2:20" x14ac:dyDescent="0.25">
      <c r="B65" s="368"/>
      <c r="C65" s="370"/>
      <c r="D65" s="368"/>
      <c r="E65" s="368"/>
      <c r="F65" s="368"/>
      <c r="G65" s="53"/>
      <c r="H65" s="53"/>
      <c r="I65" s="53"/>
      <c r="J65" s="53"/>
      <c r="K65" s="53"/>
      <c r="L65" s="53"/>
      <c r="M65" s="650"/>
      <c r="N65" s="215"/>
      <c r="O65" s="650"/>
      <c r="P65" s="650"/>
      <c r="Q65" s="650"/>
      <c r="R65" s="650"/>
      <c r="S65" s="650"/>
      <c r="T65" s="53"/>
    </row>
    <row r="66" spans="2:20" x14ac:dyDescent="0.25">
      <c r="B66" s="368"/>
      <c r="C66" s="369"/>
      <c r="D66" s="368"/>
      <c r="E66" s="368"/>
      <c r="F66" s="368"/>
      <c r="G66" s="53"/>
      <c r="H66" s="53"/>
      <c r="I66" s="53"/>
      <c r="J66" s="53"/>
      <c r="K66" s="53"/>
      <c r="L66" s="53"/>
      <c r="M66" s="650"/>
      <c r="N66" s="215"/>
      <c r="O66" s="650"/>
      <c r="P66" s="650"/>
      <c r="Q66" s="650"/>
      <c r="R66" s="650"/>
      <c r="S66" s="650"/>
      <c r="T66" s="53"/>
    </row>
    <row r="67" spans="2:20" x14ac:dyDescent="0.25">
      <c r="B67" s="368"/>
      <c r="C67" s="370"/>
      <c r="D67" s="368"/>
      <c r="E67" s="368"/>
      <c r="F67" s="368"/>
      <c r="G67" s="53"/>
      <c r="H67" s="53"/>
      <c r="I67" s="53"/>
      <c r="J67" s="53"/>
      <c r="K67" s="53"/>
      <c r="L67" s="53"/>
      <c r="M67" s="650"/>
      <c r="N67" s="215"/>
      <c r="O67" s="650"/>
      <c r="P67" s="650"/>
      <c r="Q67" s="650"/>
      <c r="R67" s="650"/>
      <c r="S67" s="650"/>
      <c r="T67" s="53"/>
    </row>
    <row r="68" spans="2:20" x14ac:dyDescent="0.25">
      <c r="B68" s="368"/>
      <c r="C68" s="369"/>
      <c r="D68" s="368"/>
      <c r="E68" s="368"/>
      <c r="F68" s="368"/>
      <c r="G68" s="53"/>
      <c r="H68" s="53"/>
      <c r="I68" s="53"/>
      <c r="J68" s="53"/>
      <c r="K68" s="53"/>
      <c r="L68" s="53"/>
      <c r="M68" s="650"/>
      <c r="N68" s="215"/>
      <c r="O68" s="650"/>
      <c r="P68" s="650"/>
      <c r="Q68" s="650"/>
      <c r="R68" s="650"/>
      <c r="S68" s="650"/>
      <c r="T68" s="53"/>
    </row>
    <row r="69" spans="2:20" x14ac:dyDescent="0.25">
      <c r="B69" s="368"/>
      <c r="C69" s="370"/>
      <c r="D69" s="368"/>
      <c r="E69" s="368"/>
      <c r="F69" s="368"/>
      <c r="G69" s="53"/>
      <c r="H69" s="53"/>
      <c r="I69" s="53"/>
      <c r="J69" s="53"/>
      <c r="K69" s="53"/>
      <c r="L69" s="53"/>
      <c r="M69" s="53"/>
      <c r="N69" s="215"/>
      <c r="O69" s="650"/>
      <c r="P69" s="650"/>
      <c r="Q69" s="650"/>
      <c r="R69" s="650"/>
      <c r="S69" s="650"/>
      <c r="T69" s="53"/>
    </row>
    <row r="70" spans="2:20" x14ac:dyDescent="0.25">
      <c r="B70" s="368"/>
      <c r="C70" s="369"/>
      <c r="D70" s="368"/>
      <c r="E70" s="368"/>
      <c r="F70" s="368"/>
      <c r="G70" s="53"/>
      <c r="H70" s="53"/>
      <c r="I70" s="53"/>
      <c r="J70" s="53"/>
      <c r="K70" s="53"/>
      <c r="L70" s="53"/>
      <c r="M70" s="53"/>
      <c r="N70" s="215"/>
      <c r="O70" s="650"/>
      <c r="P70" s="650"/>
      <c r="Q70" s="650"/>
      <c r="R70" s="650"/>
      <c r="S70" s="650"/>
      <c r="T70" s="53"/>
    </row>
    <row r="71" spans="2:20" x14ac:dyDescent="0.25">
      <c r="B71" s="368"/>
      <c r="C71" s="370"/>
      <c r="D71" s="368"/>
      <c r="E71" s="368"/>
      <c r="F71" s="368"/>
      <c r="G71" s="53"/>
      <c r="H71" s="53"/>
      <c r="I71" s="53"/>
      <c r="J71" s="53"/>
      <c r="K71" s="53"/>
      <c r="L71" s="53"/>
      <c r="M71" s="53"/>
      <c r="N71" s="215"/>
      <c r="O71" s="650"/>
      <c r="P71" s="650"/>
      <c r="Q71" s="650"/>
      <c r="R71" s="650"/>
      <c r="S71" s="650"/>
      <c r="T71" s="53"/>
    </row>
    <row r="72" spans="2:20" x14ac:dyDescent="0.25">
      <c r="B72" s="368"/>
      <c r="C72" s="369"/>
      <c r="D72" s="368"/>
      <c r="E72" s="368"/>
      <c r="F72" s="368"/>
      <c r="G72" s="53"/>
      <c r="H72" s="53"/>
      <c r="I72" s="53"/>
      <c r="J72" s="53"/>
      <c r="K72" s="53"/>
      <c r="L72" s="53"/>
      <c r="M72" s="53"/>
      <c r="N72" s="215"/>
      <c r="O72" s="650"/>
      <c r="P72" s="650"/>
      <c r="Q72" s="650"/>
      <c r="R72" s="650"/>
      <c r="S72" s="650"/>
      <c r="T72" s="53"/>
    </row>
    <row r="73" spans="2:20" x14ac:dyDescent="0.25">
      <c r="B73" s="368"/>
      <c r="C73" s="370"/>
      <c r="D73" s="368"/>
      <c r="E73" s="368"/>
      <c r="F73" s="368"/>
      <c r="G73" s="53"/>
      <c r="H73" s="53"/>
      <c r="I73" s="53"/>
      <c r="J73" s="53"/>
      <c r="K73" s="53"/>
      <c r="L73" s="53"/>
      <c r="M73" s="53"/>
      <c r="N73" s="215"/>
      <c r="O73" s="650"/>
      <c r="P73" s="650"/>
      <c r="Q73" s="650"/>
      <c r="R73" s="650"/>
      <c r="S73" s="650"/>
      <c r="T73" s="53"/>
    </row>
    <row r="74" spans="2:20" x14ac:dyDescent="0.25">
      <c r="B74" s="368"/>
      <c r="C74" s="369"/>
      <c r="D74" s="368"/>
      <c r="E74" s="368"/>
      <c r="F74" s="368"/>
      <c r="G74" s="53"/>
      <c r="H74" s="53"/>
      <c r="I74" s="53"/>
      <c r="J74" s="53"/>
      <c r="K74" s="53"/>
      <c r="L74" s="53"/>
      <c r="M74" s="53"/>
      <c r="N74" s="215"/>
      <c r="O74" s="650"/>
      <c r="P74" s="650"/>
      <c r="Q74" s="650"/>
      <c r="R74" s="650"/>
      <c r="S74" s="650"/>
      <c r="T74" s="53"/>
    </row>
    <row r="75" spans="2:20" x14ac:dyDescent="0.25">
      <c r="B75" s="368"/>
      <c r="C75" s="370"/>
      <c r="D75" s="368"/>
      <c r="E75" s="368"/>
      <c r="F75" s="368"/>
      <c r="G75" s="53"/>
      <c r="H75" s="53"/>
      <c r="I75" s="53"/>
      <c r="J75" s="53"/>
      <c r="K75" s="53"/>
      <c r="L75" s="53"/>
      <c r="M75" s="53"/>
      <c r="N75" s="215"/>
      <c r="O75" s="650"/>
      <c r="P75" s="650"/>
      <c r="Q75" s="650"/>
      <c r="R75" s="650"/>
      <c r="S75" s="650"/>
      <c r="T75" s="53"/>
    </row>
    <row r="76" spans="2:20" x14ac:dyDescent="0.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</row>
    <row r="77" spans="2:20" x14ac:dyDescent="0.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</row>
    <row r="78" spans="2:20" x14ac:dyDescent="0.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</row>
    <row r="79" spans="2:20" x14ac:dyDescent="0.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</row>
    <row r="80" spans="2:20" x14ac:dyDescent="0.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</row>
  </sheetData>
  <mergeCells count="19">
    <mergeCell ref="K17:O17"/>
    <mergeCell ref="A12:C12"/>
    <mergeCell ref="A13:C13"/>
    <mergeCell ref="A14:C14"/>
    <mergeCell ref="A15:C15"/>
    <mergeCell ref="A16:A18"/>
    <mergeCell ref="B16:B18"/>
    <mergeCell ref="C16:C18"/>
    <mergeCell ref="D17:J17"/>
    <mergeCell ref="A8:C8"/>
    <mergeCell ref="A9:C9"/>
    <mergeCell ref="A10:C10"/>
    <mergeCell ref="A11:C11"/>
    <mergeCell ref="D16:O16"/>
    <mergeCell ref="A4:C6"/>
    <mergeCell ref="D4:O4"/>
    <mergeCell ref="K5:O5"/>
    <mergeCell ref="A7:C7"/>
    <mergeCell ref="D5:J5"/>
  </mergeCells>
  <pageMargins left="0.59055118110236227" right="0.31496062992125984" top="0.70866141732283472" bottom="0.39370078740157483" header="0.31496062992125984" footer="0.19685039370078741"/>
  <pageSetup paperSize="9" orientation="landscape" r:id="rId1"/>
  <headerFooter alignWithMargins="0">
    <oddHeader xml:space="preserve">&amp;R&amp;"-,Itálico"&amp;10&amp;KFF0000
Acidentes de trânsito  fatais em São Paulo - 2014   </oddHeader>
    <oddFooter>&amp;C&amp;KFF00008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25</vt:i4>
      </vt:variant>
    </vt:vector>
  </HeadingPairs>
  <TitlesOfParts>
    <vt:vector size="50" baseType="lpstr">
      <vt:lpstr>capa</vt:lpstr>
      <vt:lpstr>Índ. </vt:lpstr>
      <vt:lpstr>Apres. </vt:lpstr>
      <vt:lpstr>1 </vt:lpstr>
      <vt:lpstr>1a</vt:lpstr>
      <vt:lpstr>2</vt:lpstr>
      <vt:lpstr>3</vt:lpstr>
      <vt:lpstr>4</vt:lpstr>
      <vt:lpstr>5</vt:lpstr>
      <vt:lpstr>5a</vt:lpstr>
      <vt:lpstr>6</vt:lpstr>
      <vt:lpstr>6a</vt:lpstr>
      <vt:lpstr>7</vt:lpstr>
      <vt:lpstr>8</vt:lpstr>
      <vt:lpstr>8a</vt:lpstr>
      <vt:lpstr>8b</vt:lpstr>
      <vt:lpstr> 9</vt:lpstr>
      <vt:lpstr>10</vt:lpstr>
      <vt:lpstr>10a</vt:lpstr>
      <vt:lpstr>11</vt:lpstr>
      <vt:lpstr>11a</vt:lpstr>
      <vt:lpstr>12</vt:lpstr>
      <vt:lpstr>13</vt:lpstr>
      <vt:lpstr>14</vt:lpstr>
      <vt:lpstr>Créd</vt:lpstr>
      <vt:lpstr>' 9'!Area_de_impressao</vt:lpstr>
      <vt:lpstr>'1 '!Area_de_impressao</vt:lpstr>
      <vt:lpstr>'10'!Area_de_impressao</vt:lpstr>
      <vt:lpstr>'10a'!Area_de_impressao</vt:lpstr>
      <vt:lpstr>'11'!Area_de_impressao</vt:lpstr>
      <vt:lpstr>'11a'!Area_de_impressao</vt:lpstr>
      <vt:lpstr>'12'!Area_de_impressao</vt:lpstr>
      <vt:lpstr>'13'!Area_de_impressao</vt:lpstr>
      <vt:lpstr>'14'!Area_de_impressao</vt:lpstr>
      <vt:lpstr>'1a'!Area_de_impressao</vt:lpstr>
      <vt:lpstr>'2'!Area_de_impressao</vt:lpstr>
      <vt:lpstr>'3'!Area_de_impressao</vt:lpstr>
      <vt:lpstr>'4'!Area_de_impressao</vt:lpstr>
      <vt:lpstr>'5'!Area_de_impressao</vt:lpstr>
      <vt:lpstr>'5a'!Area_de_impressao</vt:lpstr>
      <vt:lpstr>'6'!Area_de_impressao</vt:lpstr>
      <vt:lpstr>'6a'!Area_de_impressao</vt:lpstr>
      <vt:lpstr>'7'!Area_de_impressao</vt:lpstr>
      <vt:lpstr>'8'!Area_de_impressao</vt:lpstr>
      <vt:lpstr>'8a'!Area_de_impressao</vt:lpstr>
      <vt:lpstr>'8b'!Area_de_impressao</vt:lpstr>
      <vt:lpstr>'Apres. '!Area_de_impressao</vt:lpstr>
      <vt:lpstr>capa!Area_de_impressao</vt:lpstr>
      <vt:lpstr>Créd!Area_de_impressao</vt:lpstr>
      <vt:lpstr>'Índ. '!Area_de_impressao</vt:lpstr>
    </vt:vector>
  </TitlesOfParts>
  <Company>CET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Ernani Borges de Paula</dc:creator>
  <cp:lastModifiedBy>CET</cp:lastModifiedBy>
  <cp:lastPrinted>2015-04-08T16:06:18Z</cp:lastPrinted>
  <dcterms:created xsi:type="dcterms:W3CDTF">2008-04-29T17:10:13Z</dcterms:created>
  <dcterms:modified xsi:type="dcterms:W3CDTF">2015-04-08T16:06:55Z</dcterms:modified>
</cp:coreProperties>
</file>