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8_{47625638-08A7-4E74-BAD1-918ECFCB0F97}" xr6:coauthVersionLast="47" xr6:coauthVersionMax="47" xr10:uidLastSave="{00000000-0000-0000-0000-000000000000}"/>
  <bookViews>
    <workbookView xWindow="17172" yWindow="-108" windowWidth="17496" windowHeight="10416" firstSheet="3" xr2:uid="{8D4C5268-695D-4616-9E91-53744754ABC6}"/>
  </bookViews>
  <sheets>
    <sheet name="Payroll" sheetId="1" r:id="rId1"/>
    <sheet name="Loans" sheetId="2" r:id="rId2"/>
    <sheet name="Roster" sheetId="4" r:id="rId3"/>
    <sheet name="Credit Card" sheetId="5" r:id="rId4"/>
    <sheet name="Function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D16" i="1"/>
  <c r="D17" i="1"/>
  <c r="D18" i="1"/>
  <c r="D19" i="1"/>
  <c r="G5" i="5"/>
  <c r="G6" i="5"/>
  <c r="G7" i="5"/>
  <c r="G8" i="5"/>
  <c r="G4" i="5"/>
  <c r="F5" i="5"/>
  <c r="F6" i="5"/>
  <c r="F7" i="5"/>
  <c r="F8" i="5"/>
  <c r="F4" i="5"/>
  <c r="E5" i="5"/>
  <c r="E6" i="5"/>
  <c r="E7" i="5"/>
  <c r="E8" i="5"/>
  <c r="E4" i="5"/>
  <c r="C17" i="4"/>
  <c r="C18" i="4"/>
  <c r="C19" i="4"/>
  <c r="C20" i="4"/>
  <c r="C21" i="4"/>
  <c r="C22" i="4"/>
  <c r="B22" i="4"/>
  <c r="B21" i="4"/>
  <c r="B20" i="4"/>
  <c r="B19" i="4"/>
  <c r="B18" i="4"/>
  <c r="B17" i="4"/>
  <c r="C16" i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4" i="1"/>
  <c r="C19" i="1"/>
  <c r="G4" i="2"/>
  <c r="G5" i="2"/>
  <c r="G6" i="2"/>
  <c r="G3" i="2"/>
  <c r="F4" i="2"/>
  <c r="F5" i="2"/>
  <c r="F6" i="2"/>
  <c r="F3" i="2"/>
  <c r="C18" i="1"/>
  <c r="C17" i="1"/>
  <c r="I16" i="1" l="1"/>
  <c r="I17" i="1"/>
  <c r="I18" i="1"/>
  <c r="I19" i="1"/>
  <c r="J16" i="1"/>
  <c r="J17" i="1"/>
  <c r="J18" i="1"/>
  <c r="J19" i="1"/>
  <c r="O4" i="1"/>
  <c r="K14" i="1"/>
  <c r="L14" i="1" s="1"/>
  <c r="M14" i="1" s="1"/>
  <c r="N14" i="1" s="1"/>
  <c r="P14" i="1"/>
  <c r="P4" i="1"/>
  <c r="K4" i="1"/>
  <c r="L4" i="1" s="1"/>
  <c r="M4" i="1" s="1"/>
  <c r="N4" i="1" s="1"/>
  <c r="P13" i="1"/>
  <c r="K13" i="1"/>
  <c r="L13" i="1" s="1"/>
  <c r="M13" i="1" s="1"/>
  <c r="N13" i="1" s="1"/>
  <c r="P12" i="1"/>
  <c r="K12" i="1"/>
  <c r="L12" i="1" s="1"/>
  <c r="M12" i="1" s="1"/>
  <c r="N12" i="1" s="1"/>
  <c r="P11" i="1"/>
  <c r="K11" i="1"/>
  <c r="L11" i="1" s="1"/>
  <c r="M11" i="1" s="1"/>
  <c r="N11" i="1" s="1"/>
  <c r="P10" i="1"/>
  <c r="K10" i="1"/>
  <c r="L10" i="1" s="1"/>
  <c r="M10" i="1" s="1"/>
  <c r="N10" i="1" s="1"/>
  <c r="P9" i="1"/>
  <c r="K9" i="1"/>
  <c r="L9" i="1" s="1"/>
  <c r="M9" i="1" s="1"/>
  <c r="N9" i="1" s="1"/>
  <c r="P8" i="1"/>
  <c r="K8" i="1"/>
  <c r="L8" i="1" s="1"/>
  <c r="M8" i="1" s="1"/>
  <c r="N8" i="1" s="1"/>
  <c r="P7" i="1"/>
  <c r="K7" i="1"/>
  <c r="L7" i="1" s="1"/>
  <c r="M7" i="1" s="1"/>
  <c r="N7" i="1" s="1"/>
  <c r="P6" i="1"/>
  <c r="K6" i="1"/>
  <c r="L6" i="1" s="1"/>
  <c r="M6" i="1" s="1"/>
  <c r="N6" i="1" s="1"/>
  <c r="P5" i="1"/>
  <c r="K5" i="1"/>
  <c r="L5" i="1" s="1"/>
  <c r="M5" i="1" s="1"/>
  <c r="N5" i="1" s="1"/>
  <c r="P16" i="1" l="1"/>
  <c r="P17" i="1"/>
  <c r="P18" i="1"/>
  <c r="P19" i="1"/>
  <c r="O16" i="1"/>
  <c r="O17" i="1"/>
  <c r="O18" i="1"/>
  <c r="O19" i="1"/>
</calcChain>
</file>

<file path=xl/sharedStrings.xml><?xml version="1.0" encoding="utf-8"?>
<sst xmlns="http://schemas.openxmlformats.org/spreadsheetml/2006/main" count="913" uniqueCount="237">
  <si>
    <t>Employee Payroll</t>
  </si>
  <si>
    <t>Amanzi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</si>
  <si>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</si>
  <si>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</si>
  <si>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</si>
  <si>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</si>
  <si>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</si>
  <si>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</si>
  <si>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</si>
  <si>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</si>
  <si>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</si>
  <si>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</si>
  <si>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</si>
  <si>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</si>
  <si>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</si>
  <si>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</si>
  <si>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</si>
  <si>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</si>
  <si>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</si>
  <si>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</si>
  <si>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</si>
  <si>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</si>
  <si>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</si>
  <si>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</si>
  <si>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</si>
  <si>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</si>
  <si>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</si>
  <si>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</si>
  <si>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</si>
  <si>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</si>
  <si>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</si>
  <si>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</si>
  <si>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</si>
  <si>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</si>
  <si>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</si>
  <si>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</si>
  <si>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Notes:</t>
  </si>
  <si>
    <t>I would print this out in landscade mode</t>
  </si>
  <si>
    <t>Principle</t>
  </si>
  <si>
    <t>Interest Rate</t>
  </si>
  <si>
    <t>12 Months</t>
  </si>
  <si>
    <t>Interest Paid</t>
  </si>
  <si>
    <t>Total Loan Cost</t>
  </si>
  <si>
    <t>Monthly Payment</t>
  </si>
  <si>
    <t>Loan A</t>
  </si>
  <si>
    <t>6.10%%</t>
  </si>
  <si>
    <t>Loan B</t>
  </si>
  <si>
    <t>5.4%%</t>
  </si>
  <si>
    <t>Loan C</t>
  </si>
  <si>
    <t>2.5%%</t>
  </si>
  <si>
    <t>Loan D</t>
  </si>
  <si>
    <t>24.60%%</t>
  </si>
  <si>
    <t>Semester Grades</t>
  </si>
  <si>
    <t>Student Names</t>
  </si>
  <si>
    <t>Age</t>
  </si>
  <si>
    <t>Grade</t>
  </si>
  <si>
    <t>Homeroom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</si>
  <si>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</si>
  <si>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</si>
  <si>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</si>
  <si>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</si>
  <si>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</si>
  <si>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</si>
  <si>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</si>
  <si>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</si>
  <si>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</si>
  <si>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</si>
  <si>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</si>
  <si>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</si>
  <si>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</si>
  <si>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</si>
  <si>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</si>
  <si>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</si>
  <si>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</si>
  <si>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</si>
  <si>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</si>
  <si>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</si>
  <si>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 xml:space="preserve">Credit Card </t>
  </si>
  <si>
    <t>Balance</t>
  </si>
  <si>
    <t>Months</t>
  </si>
  <si>
    <t>Total Loan Amount</t>
  </si>
  <si>
    <t>Discover</t>
  </si>
  <si>
    <t>Capital One</t>
  </si>
  <si>
    <t>Citi Card</t>
  </si>
  <si>
    <t>Target</t>
  </si>
  <si>
    <t>Wal-Mart</t>
  </si>
  <si>
    <t>/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</si>
  <si>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</si>
  <si>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</si>
  <si>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</si>
  <si>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</si>
  <si>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</si>
  <si>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</si>
  <si>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</si>
  <si>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</si>
  <si>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</si>
  <si>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</si>
  <si>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</si>
  <si>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</si>
  <si>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</si>
  <si>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</si>
  <si>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</si>
  <si>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</si>
  <si>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</si>
  <si>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</si>
  <si>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</si>
  <si>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</si>
  <si>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</si>
  <si>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</si>
  <si>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</si>
  <si>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</si>
  <si>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</si>
  <si>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</si>
  <si>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</si>
  <si>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</si>
  <si>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</si>
  <si>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</si>
  <si>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</si>
  <si>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</si>
  <si>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</si>
  <si>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</si>
  <si>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</si>
  <si>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</si>
  <si>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</si>
  <si>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</si>
  <si>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</si>
  <si>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</si>
  <si>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</si>
  <si>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</si>
  <si>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</si>
  <si>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</si>
  <si>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</si>
  <si>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</si>
  <si>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</si>
  <si>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</si>
  <si>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</si>
  <si>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</si>
  <si>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</si>
  <si>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</si>
  <si>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</si>
  <si>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</si>
  <si>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</si>
  <si>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</si>
  <si>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</si>
  <si>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</si>
  <si>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</si>
  <si>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</si>
  <si>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</si>
  <si>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</si>
  <si>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</si>
  <si>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</si>
  <si>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</si>
  <si>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</si>
  <si>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</si>
  <si>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</si>
  <si>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</si>
  <si>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</si>
  <si>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</si>
  <si>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</si>
  <si>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</si>
  <si>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</si>
  <si>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</si>
  <si>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</si>
  <si>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IF (equal to)</t>
  </si>
  <si>
    <t>IF (greater than)</t>
  </si>
  <si>
    <t xml:space="preserve">  Name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</si>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</sst>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444444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0" fillId="0" borderId="12" xfId="0" applyBorder="1"/>
    <xf numFmtId="0" fontId="3" fillId="5" borderId="13" xfId="0" applyFont="1" applyFill="1" applyBorder="1"/>
    <xf numFmtId="0" fontId="3" fillId="5" borderId="14" xfId="0" applyFont="1" applyFill="1" applyBorder="1"/>
    <xf numFmtId="0" fontId="0" fillId="0" borderId="14" xfId="0" applyBorder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6" borderId="0" xfId="0" applyFill="1"/>
    <xf numFmtId="0" fontId="0" fillId="0" borderId="17" xfId="0" applyBorder="1"/>
    <xf numFmtId="0" fontId="0" fillId="2" borderId="17" xfId="0" applyFill="1" applyBorder="1"/>
    <xf numFmtId="0" fontId="0" fillId="3" borderId="17" xfId="0" applyFill="1" applyBorder="1"/>
    <xf numFmtId="0" fontId="0" fillId="7" borderId="17" xfId="0" applyFill="1" applyBorder="1"/>
    <xf numFmtId="0" fontId="0" fillId="6" borderId="17" xfId="0" applyFill="1" applyBorder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12" borderId="0" xfId="0" applyFill="1"/>
    <xf numFmtId="9" fontId="0" fillId="12" borderId="0" xfId="0" applyNumberFormat="1" applyFill="1"/>
    <xf numFmtId="2" fontId="5" fillId="12" borderId="0" xfId="0" quotePrefix="1" applyNumberFormat="1" applyFont="1" applyFill="1"/>
    <xf numFmtId="164" fontId="5" fillId="12" borderId="0" xfId="0" quotePrefix="1" applyNumberFormat="1" applyFont="1" applyFill="1"/>
    <xf numFmtId="0" fontId="0" fillId="0" borderId="0" xfId="0" applyFill="1"/>
    <xf numFmtId="164" fontId="0" fillId="7" borderId="0" xfId="0" applyNumberFormat="1" applyFill="1"/>
    <xf numFmtId="0" fontId="0" fillId="7" borderId="14" xfId="0" applyFill="1" applyBorder="1"/>
    <xf numFmtId="0" fontId="0" fillId="6" borderId="14" xfId="0" applyFill="1" applyBorder="1"/>
    <xf numFmtId="164" fontId="0" fillId="8" borderId="0" xfId="0" applyNumberFormat="1" applyFill="1"/>
    <xf numFmtId="164" fontId="0" fillId="8" borderId="17" xfId="0" applyNumberFormat="1" applyFill="1" applyBorder="1"/>
    <xf numFmtId="164" fontId="0" fillId="9" borderId="0" xfId="0" applyNumberFormat="1" applyFill="1"/>
    <xf numFmtId="164" fontId="0" fillId="9" borderId="17" xfId="0" applyNumberFormat="1" applyFill="1" applyBorder="1"/>
    <xf numFmtId="164" fontId="0" fillId="9" borderId="14" xfId="0" applyNumberFormat="1" applyFill="1" applyBorder="1"/>
    <xf numFmtId="164" fontId="0" fillId="8" borderId="14" xfId="0" applyNumberFormat="1" applyFill="1" applyBorder="1"/>
    <xf numFmtId="0" fontId="0" fillId="3" borderId="14" xfId="0" applyFill="1" applyBorder="1"/>
    <xf numFmtId="0" fontId="0" fillId="2" borderId="14" xfId="0" applyFill="1" applyBorder="1"/>
    <xf numFmtId="0" fontId="0" fillId="13" borderId="15" xfId="0" applyFill="1" applyBorder="1"/>
    <xf numFmtId="0" fontId="0" fillId="13" borderId="0" xfId="0" applyFill="1"/>
    <xf numFmtId="0" fontId="0" fillId="13" borderId="16" xfId="0" applyFill="1" applyBorder="1"/>
    <xf numFmtId="0" fontId="0" fillId="13" borderId="17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4" borderId="11" xfId="0" applyFill="1" applyBorder="1"/>
    <xf numFmtId="0" fontId="0" fillId="14" borderId="12" xfId="0" applyFill="1" applyBorder="1"/>
    <xf numFmtId="16" fontId="0" fillId="14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Loans!$A$3</c:f>
              <c:strCache>
                <c:ptCount val="1"/>
                <c:pt idx="0">
                  <c:v>Loan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Loans!$B$2:$G$2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12 Months</c:v>
                </c:pt>
                <c:pt idx="3">
                  <c:v>Interest Paid</c:v>
                </c:pt>
                <c:pt idx="4">
                  <c:v>Total Loan Cost</c:v>
                </c:pt>
                <c:pt idx="5">
                  <c:v>Monthly Payment</c:v>
                </c:pt>
              </c:strCache>
            </c:strRef>
          </c:cat>
          <c:val>
            <c:numRef>
              <c:f>Loans!$B$3:$G$3</c:f>
              <c:numCache>
                <c:formatCode>0%</c:formatCode>
                <c:ptCount val="6"/>
                <c:pt idx="0" formatCode="#,##0">
                  <c:v>20000</c:v>
                </c:pt>
                <c:pt idx="1">
                  <c:v>0</c:v>
                </c:pt>
                <c:pt idx="2" formatCode="General">
                  <c:v>12</c:v>
                </c:pt>
                <c:pt idx="3" formatCode="General">
                  <c:v>1220</c:v>
                </c:pt>
                <c:pt idx="4" formatCode="#,##0">
                  <c:v>21220</c:v>
                </c:pt>
                <c:pt idx="5" formatCode="&quot;$&quot;#,##0.00">
                  <c:v>1768.3333333333333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A-41DE-8B11-2469B9E2F385}"/>
            </c:ext>
          </c:extLst>
        </c:ser>
        <c:ser>
          <c:idx val="1"/>
          <c:order val="1"/>
          <c:tx>
            <c:strRef>
              <c:f>Loans!$A$4</c:f>
              <c:strCache>
                <c:ptCount val="1"/>
                <c:pt idx="0">
                  <c:v>Loan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Loans!$B$2:$G$2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12 Months</c:v>
                </c:pt>
                <c:pt idx="3">
                  <c:v>Interest Paid</c:v>
                </c:pt>
                <c:pt idx="4">
                  <c:v>Total Loan Cost</c:v>
                </c:pt>
                <c:pt idx="5">
                  <c:v>Monthly Payment</c:v>
                </c:pt>
              </c:strCache>
            </c:strRef>
          </c:cat>
          <c:val>
            <c:numRef>
              <c:f>Loans!$B$4:$G$4</c:f>
              <c:numCache>
                <c:formatCode>0%</c:formatCode>
                <c:ptCount val="6"/>
                <c:pt idx="0" formatCode="#,##0">
                  <c:v>15000</c:v>
                </c:pt>
                <c:pt idx="1">
                  <c:v>0</c:v>
                </c:pt>
                <c:pt idx="2" formatCode="General">
                  <c:v>12</c:v>
                </c:pt>
                <c:pt idx="3" formatCode="General">
                  <c:v>810</c:v>
                </c:pt>
                <c:pt idx="4" formatCode="#,##0">
                  <c:v>15810</c:v>
                </c:pt>
                <c:pt idx="5" formatCode="&quot;$&quot;#,##0.00">
                  <c:v>1317.5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A-41DE-8B11-2469B9E2F385}"/>
            </c:ext>
          </c:extLst>
        </c:ser>
        <c:ser>
          <c:idx val="2"/>
          <c:order val="2"/>
          <c:tx>
            <c:strRef>
              <c:f>Loans!$A$5</c:f>
              <c:strCache>
                <c:ptCount val="1"/>
                <c:pt idx="0">
                  <c:v>Loan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Loans!$B$2:$G$2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12 Months</c:v>
                </c:pt>
                <c:pt idx="3">
                  <c:v>Interest Paid</c:v>
                </c:pt>
                <c:pt idx="4">
                  <c:v>Total Loan Cost</c:v>
                </c:pt>
                <c:pt idx="5">
                  <c:v>Monthly Payment</c:v>
                </c:pt>
              </c:strCache>
            </c:strRef>
          </c:cat>
          <c:val>
            <c:numRef>
              <c:f>Loans!$B$5:$G$5</c:f>
              <c:numCache>
                <c:formatCode>0%</c:formatCode>
                <c:ptCount val="6"/>
                <c:pt idx="0" formatCode="#,##0">
                  <c:v>10000</c:v>
                </c:pt>
                <c:pt idx="1">
                  <c:v>0</c:v>
                </c:pt>
                <c:pt idx="2" formatCode="General">
                  <c:v>12</c:v>
                </c:pt>
                <c:pt idx="3" formatCode="General">
                  <c:v>250</c:v>
                </c:pt>
                <c:pt idx="4" formatCode="#,##0">
                  <c:v>10250</c:v>
                </c:pt>
                <c:pt idx="5" formatCode="&quot;$&quot;#,##0.00">
                  <c:v>854.16666666666663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A-41DE-8B11-2469B9E2F385}"/>
            </c:ext>
          </c:extLst>
        </c:ser>
        <c:ser>
          <c:idx val="3"/>
          <c:order val="3"/>
          <c:tx>
            <c:strRef>
              <c:f>Loans!$A$6</c:f>
              <c:strCache>
                <c:ptCount val="1"/>
                <c:pt idx="0">
                  <c:v>Loan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Loans!$B$2:$G$2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12 Months</c:v>
                </c:pt>
                <c:pt idx="3">
                  <c:v>Interest Paid</c:v>
                </c:pt>
                <c:pt idx="4">
                  <c:v>Total Loan Cost</c:v>
                </c:pt>
                <c:pt idx="5">
                  <c:v>Monthly Payment</c:v>
                </c:pt>
              </c:strCache>
            </c:strRef>
          </c:cat>
          <c:val>
            <c:numRef>
              <c:f>Loans!$B$6:$G$6</c:f>
              <c:numCache>
                <c:formatCode>0%</c:formatCode>
                <c:ptCount val="6"/>
                <c:pt idx="0" formatCode="#,##0">
                  <c:v>60000</c:v>
                </c:pt>
                <c:pt idx="1">
                  <c:v>0</c:v>
                </c:pt>
                <c:pt idx="2" formatCode="General">
                  <c:v>12</c:v>
                </c:pt>
                <c:pt idx="3" formatCode="General">
                  <c:v>14760</c:v>
                </c:pt>
                <c:pt idx="4" formatCode="#,##0">
                  <c:v>74760</c:v>
                </c:pt>
                <c:pt idx="5" formatCode="&quot;$&quot;#,##0.00">
                  <c:v>6230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6A-41DE-8B11-2469B9E2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097255"/>
        <c:axId val="187792663"/>
      </c:barChart>
      <c:catAx>
        <c:axId val="1798097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2663"/>
        <c:crosses val="autoZero"/>
        <c:auto val="1"/>
        <c:lblAlgn val="ctr"/>
        <c:lblOffset val="100"/>
        <c:noMultiLvlLbl val="0"/>
      </c:catAx>
      <c:valAx>
        <c:axId val="187792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97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BE3-BADE-D26DBF69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242231"/>
        <c:axId val="1571404360"/>
      </c:barChart>
      <c:catAx>
        <c:axId val="163824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04360"/>
        <c:crosses val="autoZero"/>
        <c:auto val="1"/>
        <c:lblAlgn val="ctr"/>
        <c:lblOffset val="100"/>
        <c:noMultiLvlLbl val="0"/>
      </c:catAx>
      <c:valAx>
        <c:axId val="15714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4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05B-8515-9E254EE6A241}"/>
            </c:ext>
          </c:extLst>
        </c:ser>
        <c:ser>
          <c:idx val="1"/>
          <c:order val="1"/>
          <c:tx>
            <c:strRef>
              <c:f>'Credit Card'!$G$3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7-405B-8515-9E254EE6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354232"/>
        <c:axId val="1756156375"/>
      </c:barChart>
      <c:catAx>
        <c:axId val="38735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56375"/>
        <c:crosses val="autoZero"/>
        <c:auto val="1"/>
        <c:lblAlgn val="ctr"/>
        <c:lblOffset val="100"/>
        <c:noMultiLvlLbl val="0"/>
      </c:catAx>
      <c:valAx>
        <c:axId val="175615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7</xdr:row>
      <xdr:rowOff>152400</xdr:rowOff>
    </xdr:from>
    <xdr:to>
      <xdr:col>6</xdr:col>
      <xdr:colOff>1076325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B9F05-2F03-CBD7-4CB9-30BCE5B05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12</xdr:row>
      <xdr:rowOff>0</xdr:rowOff>
    </xdr:from>
    <xdr:to>
      <xdr:col>6</xdr:col>
      <xdr:colOff>142875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3DF25-29E6-9579-3F91-04C93173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11</xdr:row>
      <xdr:rowOff>171450</xdr:rowOff>
    </xdr:from>
    <xdr:to>
      <xdr:col>15</xdr:col>
      <xdr:colOff>285750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131A40-D434-429F-BD1C-7846E5F163AD}"/>
            </a:ext>
            <a:ext uri="{147F2762-F138-4A5C-976F-8EAC2B608ADB}">
              <a16:predDERef xmlns:a16="http://schemas.microsoft.com/office/drawing/2014/main" pred="{E463DF25-29E6-9579-3F91-04C93173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GS24"/>
  <sheetViews>
    <sheetView tabSelected="1" workbookViewId="0">
      <selection activeCell="D1" sqref="D1"/>
    </sheetView>
  </sheetViews>
  <sheetFormatPr defaultRowHeight="15"/>
  <cols>
    <col min="1" max="1" width="15.140625" bestFit="1" customWidth="1"/>
    <col min="2" max="2" width="11.7109375" customWidth="1"/>
    <col min="3" max="3" width="13.28515625" customWidth="1"/>
    <col min="4" max="8" width="14.7109375" customWidth="1"/>
    <col min="10" max="10" width="15.42578125" bestFit="1" customWidth="1"/>
    <col min="11" max="16" width="15.42578125" customWidth="1"/>
  </cols>
  <sheetData>
    <row r="1" spans="1:201" s="22" customFormat="1">
      <c r="A1" s="62" t="s">
        <v>0</v>
      </c>
      <c r="B1" s="63"/>
      <c r="C1" s="63" t="s">
        <v>1</v>
      </c>
      <c r="D1" s="64"/>
      <c r="E1" s="64"/>
      <c r="F1" s="64"/>
      <c r="G1" s="64"/>
      <c r="H1" s="64"/>
      <c r="I1" s="63"/>
      <c r="J1" s="63"/>
      <c r="K1" s="63"/>
      <c r="L1" s="63"/>
      <c r="M1" s="63"/>
      <c r="N1" s="63"/>
      <c r="O1" s="63"/>
      <c r="P1" s="63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</row>
    <row r="3" spans="1:201" s="25" customFormat="1">
      <c r="A3" s="23" t="s">
        <v>2</v>
      </c>
      <c r="B3" s="24" t="s">
        <v>3</v>
      </c>
      <c r="C3" s="24" t="s">
        <v>4</v>
      </c>
      <c r="D3" s="24" t="s">
        <v>5</v>
      </c>
      <c r="E3" s="24" t="s">
        <v>5</v>
      </c>
      <c r="F3" s="24" t="s">
        <v>5</v>
      </c>
      <c r="G3" s="24" t="s">
        <v>5</v>
      </c>
      <c r="H3" s="24" t="s">
        <v>5</v>
      </c>
      <c r="I3" s="24" t="s">
        <v>6</v>
      </c>
      <c r="J3" s="24" t="s">
        <v>7</v>
      </c>
      <c r="K3" s="24" t="s">
        <v>7</v>
      </c>
      <c r="L3" s="24" t="s">
        <v>7</v>
      </c>
      <c r="M3" s="24" t="s">
        <v>7</v>
      </c>
      <c r="N3" s="24" t="s">
        <v>7</v>
      </c>
      <c r="O3" s="24" t="s">
        <v>8</v>
      </c>
      <c r="P3" s="24" t="s">
        <v>9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</row>
    <row r="4" spans="1:201">
      <c r="A4" s="56" t="s">
        <v>10</v>
      </c>
      <c r="B4" s="57" t="s">
        <v>11</v>
      </c>
      <c r="C4" s="26">
        <v>10</v>
      </c>
      <c r="D4" s="27">
        <v>40</v>
      </c>
      <c r="E4" s="27">
        <v>40</v>
      </c>
      <c r="F4" s="27">
        <v>40</v>
      </c>
      <c r="G4" s="27">
        <v>40</v>
      </c>
      <c r="H4" s="27">
        <v>40</v>
      </c>
      <c r="I4" s="45">
        <f>$C$4*D4</f>
        <v>400</v>
      </c>
      <c r="J4" s="29">
        <f>IF(D4&gt;40,D4-40,0)</f>
        <v>0</v>
      </c>
      <c r="K4" s="29">
        <f>ABS(J4)</f>
        <v>0</v>
      </c>
      <c r="L4" s="29">
        <f t="shared" ref="L4:N4" si="0">ABS(K4)</f>
        <v>0</v>
      </c>
      <c r="M4" s="29">
        <f t="shared" si="0"/>
        <v>0</v>
      </c>
      <c r="N4" s="29">
        <f t="shared" si="0"/>
        <v>0</v>
      </c>
      <c r="O4" s="48">
        <f>1.5*J4*C4</f>
        <v>0</v>
      </c>
      <c r="P4" s="50">
        <f>SUM(I4,O4)</f>
        <v>400</v>
      </c>
    </row>
    <row r="5" spans="1:201">
      <c r="A5" s="56" t="s">
        <v>12</v>
      </c>
      <c r="B5" s="57" t="s">
        <v>13</v>
      </c>
      <c r="C5" s="26">
        <v>15</v>
      </c>
      <c r="D5" s="27">
        <v>35</v>
      </c>
      <c r="E5" s="27">
        <v>35</v>
      </c>
      <c r="F5" s="27">
        <v>35</v>
      </c>
      <c r="G5" s="27">
        <v>35</v>
      </c>
      <c r="H5" s="27">
        <v>35</v>
      </c>
      <c r="I5" s="45">
        <f t="shared" ref="I5:I14" si="1">$C$4*D5</f>
        <v>350</v>
      </c>
      <c r="J5" s="29">
        <f t="shared" ref="J5:J14" si="2">IF(D5&gt;40,D5-40,0)</f>
        <v>0</v>
      </c>
      <c r="K5" s="29">
        <f t="shared" ref="K5:N14" si="3">ABS(J5)</f>
        <v>0</v>
      </c>
      <c r="L5" s="29">
        <f t="shared" si="3"/>
        <v>0</v>
      </c>
      <c r="M5" s="29">
        <f t="shared" si="3"/>
        <v>0</v>
      </c>
      <c r="N5" s="29">
        <f t="shared" si="3"/>
        <v>0</v>
      </c>
      <c r="O5" s="48">
        <f>1.5*J5*C5</f>
        <v>0</v>
      </c>
      <c r="P5" s="50">
        <f>SUM(I5,O5)</f>
        <v>350</v>
      </c>
    </row>
    <row r="6" spans="1:201">
      <c r="A6" s="56" t="s">
        <v>14</v>
      </c>
      <c r="B6" s="57" t="s">
        <v>15</v>
      </c>
      <c r="C6" s="26">
        <v>3.5</v>
      </c>
      <c r="D6" s="27">
        <v>30</v>
      </c>
      <c r="E6" s="27">
        <v>30</v>
      </c>
      <c r="F6" s="27">
        <v>30</v>
      </c>
      <c r="G6" s="27">
        <v>30</v>
      </c>
      <c r="H6" s="27">
        <v>30</v>
      </c>
      <c r="I6" s="45">
        <f t="shared" si="1"/>
        <v>300</v>
      </c>
      <c r="J6" s="29">
        <f t="shared" si="2"/>
        <v>0</v>
      </c>
      <c r="K6" s="29">
        <f t="shared" si="3"/>
        <v>0</v>
      </c>
      <c r="L6" s="29">
        <f t="shared" si="3"/>
        <v>0</v>
      </c>
      <c r="M6" s="29">
        <f t="shared" si="3"/>
        <v>0</v>
      </c>
      <c r="N6" s="29">
        <f t="shared" si="3"/>
        <v>0</v>
      </c>
      <c r="O6" s="48">
        <f>1.5*J6*C6</f>
        <v>0</v>
      </c>
      <c r="P6" s="50">
        <f>SUM(I6,O6)</f>
        <v>300</v>
      </c>
    </row>
    <row r="7" spans="1:201">
      <c r="A7" s="56" t="s">
        <v>16</v>
      </c>
      <c r="B7" s="57" t="s">
        <v>17</v>
      </c>
      <c r="C7" s="26">
        <v>20.100000000000001</v>
      </c>
      <c r="D7" s="27">
        <v>50</v>
      </c>
      <c r="E7" s="27">
        <v>50</v>
      </c>
      <c r="F7" s="27">
        <v>50</v>
      </c>
      <c r="G7" s="27">
        <v>50</v>
      </c>
      <c r="H7" s="27">
        <v>50</v>
      </c>
      <c r="I7" s="45">
        <f t="shared" si="1"/>
        <v>500</v>
      </c>
      <c r="J7" s="29">
        <f t="shared" si="2"/>
        <v>10</v>
      </c>
      <c r="K7" s="29">
        <f t="shared" si="3"/>
        <v>10</v>
      </c>
      <c r="L7" s="29">
        <f t="shared" si="3"/>
        <v>10</v>
      </c>
      <c r="M7" s="29">
        <f t="shared" si="3"/>
        <v>10</v>
      </c>
      <c r="N7" s="29">
        <f t="shared" si="3"/>
        <v>10</v>
      </c>
      <c r="O7" s="48">
        <f>1.5*J7*C7</f>
        <v>301.5</v>
      </c>
      <c r="P7" s="50">
        <f>SUM(I7,O7)</f>
        <v>801.5</v>
      </c>
    </row>
    <row r="8" spans="1:201">
      <c r="A8" s="56" t="s">
        <v>18</v>
      </c>
      <c r="B8" s="57" t="s">
        <v>19</v>
      </c>
      <c r="C8" s="26">
        <v>5.75</v>
      </c>
      <c r="D8" s="27">
        <v>55</v>
      </c>
      <c r="E8" s="27">
        <v>55</v>
      </c>
      <c r="F8" s="27">
        <v>55</v>
      </c>
      <c r="G8" s="27">
        <v>55</v>
      </c>
      <c r="H8" s="27">
        <v>55</v>
      </c>
      <c r="I8" s="45">
        <f t="shared" si="1"/>
        <v>550</v>
      </c>
      <c r="J8" s="29">
        <f t="shared" si="2"/>
        <v>15</v>
      </c>
      <c r="K8" s="29">
        <f t="shared" si="3"/>
        <v>15</v>
      </c>
      <c r="L8" s="29">
        <f t="shared" si="3"/>
        <v>15</v>
      </c>
      <c r="M8" s="29">
        <f t="shared" si="3"/>
        <v>15</v>
      </c>
      <c r="N8" s="29">
        <f t="shared" si="3"/>
        <v>15</v>
      </c>
      <c r="O8" s="48">
        <f>1.5*J8*C8</f>
        <v>129.375</v>
      </c>
      <c r="P8" s="50">
        <f>SUM(I8,O8)</f>
        <v>679.375</v>
      </c>
    </row>
    <row r="9" spans="1:201">
      <c r="A9" s="56" t="s">
        <v>20</v>
      </c>
      <c r="B9" s="57" t="s">
        <v>21</v>
      </c>
      <c r="C9" s="26">
        <v>12</v>
      </c>
      <c r="D9" s="27">
        <v>45</v>
      </c>
      <c r="E9" s="27">
        <v>45</v>
      </c>
      <c r="F9" s="27">
        <v>45</v>
      </c>
      <c r="G9" s="27">
        <v>45</v>
      </c>
      <c r="H9" s="27">
        <v>45</v>
      </c>
      <c r="I9" s="45">
        <f t="shared" si="1"/>
        <v>450</v>
      </c>
      <c r="J9" s="29">
        <f t="shared" si="2"/>
        <v>5</v>
      </c>
      <c r="K9" s="29">
        <f t="shared" si="3"/>
        <v>5</v>
      </c>
      <c r="L9" s="29">
        <f t="shared" si="3"/>
        <v>5</v>
      </c>
      <c r="M9" s="29">
        <f t="shared" si="3"/>
        <v>5</v>
      </c>
      <c r="N9" s="29">
        <f t="shared" si="3"/>
        <v>5</v>
      </c>
      <c r="O9" s="48">
        <f>1.5*J9*C9</f>
        <v>90</v>
      </c>
      <c r="P9" s="50">
        <f>SUM(I9,O9)</f>
        <v>540</v>
      </c>
    </row>
    <row r="10" spans="1:201">
      <c r="A10" s="56" t="s">
        <v>22</v>
      </c>
      <c r="B10" s="57" t="s">
        <v>23</v>
      </c>
      <c r="C10" s="26">
        <v>6.55</v>
      </c>
      <c r="D10" s="27">
        <v>25</v>
      </c>
      <c r="E10" s="27">
        <v>25</v>
      </c>
      <c r="F10" s="27">
        <v>25</v>
      </c>
      <c r="G10" s="27">
        <v>25</v>
      </c>
      <c r="H10" s="27">
        <v>25</v>
      </c>
      <c r="I10" s="45">
        <f t="shared" si="1"/>
        <v>250</v>
      </c>
      <c r="J10" s="29">
        <f t="shared" si="2"/>
        <v>0</v>
      </c>
      <c r="K10" s="29">
        <f t="shared" si="3"/>
        <v>0</v>
      </c>
      <c r="L10" s="29">
        <f t="shared" si="3"/>
        <v>0</v>
      </c>
      <c r="M10" s="29">
        <f t="shared" si="3"/>
        <v>0</v>
      </c>
      <c r="N10" s="29">
        <f t="shared" si="3"/>
        <v>0</v>
      </c>
      <c r="O10" s="48">
        <f>1.5*J10*C10</f>
        <v>0</v>
      </c>
      <c r="P10" s="50">
        <f>SUM(I10,O10)</f>
        <v>250</v>
      </c>
    </row>
    <row r="11" spans="1:201">
      <c r="A11" s="56" t="s">
        <v>24</v>
      </c>
      <c r="B11" s="57" t="s">
        <v>25</v>
      </c>
      <c r="C11" s="26">
        <v>30</v>
      </c>
      <c r="D11" s="27">
        <v>29</v>
      </c>
      <c r="E11" s="27">
        <v>29</v>
      </c>
      <c r="F11" s="27">
        <v>29</v>
      </c>
      <c r="G11" s="27">
        <v>29</v>
      </c>
      <c r="H11" s="27">
        <v>29</v>
      </c>
      <c r="I11" s="45">
        <f t="shared" si="1"/>
        <v>290</v>
      </c>
      <c r="J11" s="29">
        <f t="shared" si="2"/>
        <v>0</v>
      </c>
      <c r="K11" s="29">
        <f t="shared" si="3"/>
        <v>0</v>
      </c>
      <c r="L11" s="29">
        <f t="shared" si="3"/>
        <v>0</v>
      </c>
      <c r="M11" s="29">
        <f t="shared" si="3"/>
        <v>0</v>
      </c>
      <c r="N11" s="29">
        <f t="shared" si="3"/>
        <v>0</v>
      </c>
      <c r="O11" s="48">
        <f>1.5*J11*C11</f>
        <v>0</v>
      </c>
      <c r="P11" s="50">
        <f>SUM(I11,O11)</f>
        <v>290</v>
      </c>
    </row>
    <row r="12" spans="1:201">
      <c r="A12" s="56" t="s">
        <v>26</v>
      </c>
      <c r="B12" s="57" t="s">
        <v>27</v>
      </c>
      <c r="C12" s="26">
        <v>75</v>
      </c>
      <c r="D12" s="27">
        <v>32</v>
      </c>
      <c r="E12" s="27">
        <v>32</v>
      </c>
      <c r="F12" s="27">
        <v>32</v>
      </c>
      <c r="G12" s="27">
        <v>32</v>
      </c>
      <c r="H12" s="27">
        <v>32</v>
      </c>
      <c r="I12" s="45">
        <f t="shared" si="1"/>
        <v>320</v>
      </c>
      <c r="J12" s="29">
        <f t="shared" si="2"/>
        <v>0</v>
      </c>
      <c r="K12" s="29">
        <f t="shared" si="3"/>
        <v>0</v>
      </c>
      <c r="L12" s="29">
        <f t="shared" si="3"/>
        <v>0</v>
      </c>
      <c r="M12" s="29">
        <f t="shared" si="3"/>
        <v>0</v>
      </c>
      <c r="N12" s="29">
        <f t="shared" si="3"/>
        <v>0</v>
      </c>
      <c r="O12" s="48">
        <f>1.5*J12*C12</f>
        <v>0</v>
      </c>
      <c r="P12" s="50">
        <f>SUM(I12,O12)</f>
        <v>320</v>
      </c>
    </row>
    <row r="13" spans="1:201">
      <c r="A13" s="56" t="s">
        <v>28</v>
      </c>
      <c r="B13" s="57" t="s">
        <v>29</v>
      </c>
      <c r="C13" s="26">
        <v>40</v>
      </c>
      <c r="D13" s="27">
        <v>44</v>
      </c>
      <c r="E13" s="27">
        <v>44</v>
      </c>
      <c r="F13" s="27">
        <v>44</v>
      </c>
      <c r="G13" s="27">
        <v>44</v>
      </c>
      <c r="H13" s="27">
        <v>44</v>
      </c>
      <c r="I13" s="45">
        <f t="shared" si="1"/>
        <v>440</v>
      </c>
      <c r="J13" s="29">
        <f t="shared" si="2"/>
        <v>4</v>
      </c>
      <c r="K13" s="29">
        <f t="shared" si="3"/>
        <v>4</v>
      </c>
      <c r="L13" s="29">
        <f t="shared" si="3"/>
        <v>4</v>
      </c>
      <c r="M13" s="29">
        <f t="shared" si="3"/>
        <v>4</v>
      </c>
      <c r="N13" s="29">
        <f t="shared" si="3"/>
        <v>4</v>
      </c>
      <c r="O13" s="48">
        <f>1.5*J13*C13</f>
        <v>240</v>
      </c>
      <c r="P13" s="50">
        <f>SUM(I13,O13)</f>
        <v>680</v>
      </c>
    </row>
    <row r="14" spans="1:201" s="30" customFormat="1">
      <c r="A14" s="58" t="s">
        <v>30</v>
      </c>
      <c r="B14" s="59" t="s">
        <v>31</v>
      </c>
      <c r="C14" s="31">
        <v>25</v>
      </c>
      <c r="D14" s="32">
        <v>22</v>
      </c>
      <c r="E14" s="32">
        <v>22</v>
      </c>
      <c r="F14" s="32">
        <v>22</v>
      </c>
      <c r="G14" s="32">
        <v>22</v>
      </c>
      <c r="H14" s="32">
        <v>22</v>
      </c>
      <c r="I14" s="45">
        <f t="shared" si="1"/>
        <v>220</v>
      </c>
      <c r="J14" s="34">
        <f t="shared" si="2"/>
        <v>0</v>
      </c>
      <c r="K14" s="34">
        <f t="shared" si="3"/>
        <v>0</v>
      </c>
      <c r="L14" s="34">
        <f t="shared" si="3"/>
        <v>0</v>
      </c>
      <c r="M14" s="34">
        <f t="shared" si="3"/>
        <v>0</v>
      </c>
      <c r="N14" s="34">
        <f t="shared" si="3"/>
        <v>0</v>
      </c>
      <c r="O14" s="49">
        <f>1.5*J14*C14</f>
        <v>0</v>
      </c>
      <c r="P14" s="51">
        <f>SUM(I14,O14)</f>
        <v>220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</row>
    <row r="15" spans="1:201">
      <c r="O15" s="3"/>
      <c r="P15" s="3"/>
    </row>
    <row r="16" spans="1:201" s="25" customFormat="1">
      <c r="A16" s="60" t="s">
        <v>32</v>
      </c>
      <c r="B16" s="61"/>
      <c r="C16" s="55">
        <f>MAX(C4:C14)</f>
        <v>75</v>
      </c>
      <c r="D16" s="54">
        <f>MAX(D4:D14)</f>
        <v>55</v>
      </c>
      <c r="E16" s="54"/>
      <c r="F16" s="54"/>
      <c r="G16" s="54"/>
      <c r="H16" s="54"/>
      <c r="I16" s="46">
        <f t="shared" ref="I16:P16" si="4">MAX(I4:I14)</f>
        <v>550</v>
      </c>
      <c r="J16" s="47">
        <f t="shared" si="4"/>
        <v>15</v>
      </c>
      <c r="K16" s="47"/>
      <c r="L16" s="47"/>
      <c r="M16" s="47"/>
      <c r="N16" s="47"/>
      <c r="O16" s="53">
        <f t="shared" si="4"/>
        <v>301.5</v>
      </c>
      <c r="P16" s="52">
        <f t="shared" si="4"/>
        <v>801.5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</row>
    <row r="17" spans="1:201">
      <c r="A17" s="56" t="s">
        <v>33</v>
      </c>
      <c r="B17" s="57"/>
      <c r="C17" s="26">
        <f>MIN(C4:C14)</f>
        <v>3.5</v>
      </c>
      <c r="D17" s="27">
        <f>MIN(D4:D14)</f>
        <v>22</v>
      </c>
      <c r="E17" s="27"/>
      <c r="F17" s="27"/>
      <c r="G17" s="27"/>
      <c r="H17" s="27"/>
      <c r="I17" s="28">
        <f t="shared" ref="I17:P17" si="5">MIN(I4:I14)</f>
        <v>220</v>
      </c>
      <c r="J17" s="29">
        <f t="shared" si="5"/>
        <v>0</v>
      </c>
      <c r="K17" s="29"/>
      <c r="L17" s="29"/>
      <c r="M17" s="29"/>
      <c r="N17" s="29"/>
      <c r="O17" s="48">
        <f t="shared" si="5"/>
        <v>0</v>
      </c>
      <c r="P17" s="50">
        <f t="shared" si="5"/>
        <v>220</v>
      </c>
    </row>
    <row r="18" spans="1:201">
      <c r="A18" s="56" t="s">
        <v>34</v>
      </c>
      <c r="B18" s="57"/>
      <c r="C18" s="26">
        <f>AVERAGE(C4:C14)</f>
        <v>22.081818181818178</v>
      </c>
      <c r="D18" s="27">
        <f>AVERAGE(D4:D14)</f>
        <v>37</v>
      </c>
      <c r="E18" s="27"/>
      <c r="F18" s="27"/>
      <c r="G18" s="27"/>
      <c r="H18" s="27"/>
      <c r="I18" s="28">
        <f t="shared" ref="I18:P18" si="6">AVERAGE(I4:I14)</f>
        <v>370</v>
      </c>
      <c r="J18" s="29">
        <f t="shared" si="6"/>
        <v>3.0909090909090908</v>
      </c>
      <c r="K18" s="29"/>
      <c r="L18" s="29"/>
      <c r="M18" s="29"/>
      <c r="N18" s="29"/>
      <c r="O18" s="48">
        <f t="shared" si="6"/>
        <v>69.170454545454547</v>
      </c>
      <c r="P18" s="50">
        <f t="shared" si="6"/>
        <v>439.17045454545456</v>
      </c>
    </row>
    <row r="19" spans="1:201" s="30" customFormat="1">
      <c r="A19" s="58" t="s">
        <v>35</v>
      </c>
      <c r="B19" s="59"/>
      <c r="C19" s="31">
        <f>SUM(C4:C14)</f>
        <v>242.89999999999998</v>
      </c>
      <c r="D19" s="32">
        <f>SUM(D4:D14)</f>
        <v>407</v>
      </c>
      <c r="E19" s="32"/>
      <c r="F19" s="32"/>
      <c r="G19" s="32"/>
      <c r="H19" s="32"/>
      <c r="I19" s="33">
        <f t="shared" ref="I19:P19" si="7">SUM(I4:I14)</f>
        <v>4070</v>
      </c>
      <c r="J19" s="34">
        <f t="shared" si="7"/>
        <v>34</v>
      </c>
      <c r="K19" s="34"/>
      <c r="L19" s="34"/>
      <c r="M19" s="34"/>
      <c r="N19" s="34"/>
      <c r="O19" s="49">
        <f t="shared" si="7"/>
        <v>760.875</v>
      </c>
      <c r="P19" s="51">
        <f t="shared" si="7"/>
        <v>4830.875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</row>
    <row r="23" spans="1:201">
      <c r="A23" t="s">
        <v>36</v>
      </c>
    </row>
    <row r="24" spans="1:201">
      <c r="A24" t="s">
        <v>37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workbookViewId="0">
      <selection activeCell="A2" sqref="A2:G6"/>
    </sheetView>
  </sheetViews>
  <sheetFormatPr defaultRowHeight="14.45"/>
  <cols>
    <col min="2" max="2" width="8.85546875" bestFit="1" customWidth="1"/>
    <col min="3" max="3" width="12.42578125" bestFit="1" customWidth="1"/>
    <col min="4" max="4" width="9.710937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2" spans="1:7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</row>
    <row r="3" spans="1:7">
      <c r="A3" t="s">
        <v>44</v>
      </c>
      <c r="B3" s="1">
        <v>20000</v>
      </c>
      <c r="C3" s="2" t="s">
        <v>45</v>
      </c>
      <c r="D3">
        <v>12</v>
      </c>
      <c r="E3">
        <v>1220</v>
      </c>
      <c r="F3" s="1">
        <f>SUM(B3,E3)</f>
        <v>21220</v>
      </c>
      <c r="G3" s="3">
        <f>F3/D3</f>
        <v>1768.3333333333333</v>
      </c>
    </row>
    <row r="4" spans="1:7">
      <c r="A4" t="s">
        <v>46</v>
      </c>
      <c r="B4" s="1">
        <v>15000</v>
      </c>
      <c r="C4" s="2" t="s">
        <v>47</v>
      </c>
      <c r="D4">
        <v>12</v>
      </c>
      <c r="E4">
        <v>810</v>
      </c>
      <c r="F4" s="1">
        <f t="shared" ref="F4:F6" si="0">SUM(B4,E4)</f>
        <v>15810</v>
      </c>
      <c r="G4" s="3">
        <f t="shared" ref="G4:G6" si="1">F4/D4</f>
        <v>1317.5</v>
      </c>
    </row>
    <row r="5" spans="1:7">
      <c r="A5" t="s">
        <v>48</v>
      </c>
      <c r="B5" s="1">
        <v>10000</v>
      </c>
      <c r="C5" s="2" t="s">
        <v>49</v>
      </c>
      <c r="D5">
        <v>12</v>
      </c>
      <c r="E5">
        <v>250</v>
      </c>
      <c r="F5" s="1">
        <f t="shared" si="0"/>
        <v>10250</v>
      </c>
      <c r="G5" s="3">
        <f t="shared" si="1"/>
        <v>854.16666666666663</v>
      </c>
    </row>
    <row r="6" spans="1:7">
      <c r="A6" t="s">
        <v>50</v>
      </c>
      <c r="B6" s="1">
        <v>60000</v>
      </c>
      <c r="C6" s="2" t="s">
        <v>51</v>
      </c>
      <c r="D6">
        <v>12</v>
      </c>
      <c r="E6">
        <v>14760</v>
      </c>
      <c r="F6" s="1">
        <f t="shared" si="0"/>
        <v>74760</v>
      </c>
      <c r="G6" s="3">
        <f t="shared" si="1"/>
        <v>6230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F873-4EF0-4D90-959B-E6A224EFD42A}">
  <dimension ref="A1:E22"/>
  <sheetViews>
    <sheetView workbookViewId="0">
      <selection activeCell="G21" sqref="G21"/>
    </sheetView>
  </sheetViews>
  <sheetFormatPr defaultRowHeight="15"/>
  <cols>
    <col min="1" max="1" width="20.28515625" bestFit="1" customWidth="1"/>
    <col min="2" max="2" width="8.7109375" bestFit="1" customWidth="1"/>
    <col min="4" max="4" width="11.140625" bestFit="1" customWidth="1"/>
    <col min="5" max="5" width="13" bestFit="1" customWidth="1"/>
  </cols>
  <sheetData>
    <row r="1" spans="1:5">
      <c r="A1" s="35" t="s">
        <v>52</v>
      </c>
    </row>
    <row r="3" spans="1:5">
      <c r="A3" s="35" t="s">
        <v>53</v>
      </c>
      <c r="B3" s="35" t="s">
        <v>54</v>
      </c>
      <c r="C3" s="35" t="s">
        <v>55</v>
      </c>
      <c r="D3" s="35" t="s">
        <v>56</v>
      </c>
      <c r="E3" s="35" t="s">
        <v>57</v>
      </c>
    </row>
    <row r="4" spans="1:5">
      <c r="A4" s="36" t="s">
        <v>58</v>
      </c>
      <c r="B4" s="36">
        <v>12</v>
      </c>
      <c r="C4" s="36">
        <v>85</v>
      </c>
      <c r="D4" s="36"/>
      <c r="E4" s="36" t="s">
        <v>59</v>
      </c>
    </row>
    <row r="5" spans="1:5">
      <c r="A5" s="36" t="s">
        <v>60</v>
      </c>
      <c r="B5" s="36">
        <v>11</v>
      </c>
      <c r="C5" s="36">
        <v>72</v>
      </c>
      <c r="D5" s="36"/>
      <c r="E5" s="36" t="s">
        <v>59</v>
      </c>
    </row>
    <row r="6" spans="1:5">
      <c r="A6" s="36" t="s">
        <v>61</v>
      </c>
      <c r="B6" s="36">
        <v>13</v>
      </c>
      <c r="C6" s="36">
        <v>60</v>
      </c>
      <c r="D6" s="36"/>
      <c r="E6" s="36" t="s">
        <v>59</v>
      </c>
    </row>
    <row r="7" spans="1:5">
      <c r="A7" s="36" t="s">
        <v>62</v>
      </c>
      <c r="B7" s="36">
        <v>12</v>
      </c>
      <c r="C7" s="36">
        <v>95</v>
      </c>
      <c r="D7" s="36"/>
      <c r="E7" s="36" t="s">
        <v>59</v>
      </c>
    </row>
    <row r="8" spans="1:5">
      <c r="A8" s="36" t="s">
        <v>63</v>
      </c>
      <c r="B8" s="36">
        <v>14</v>
      </c>
      <c r="C8" s="36">
        <v>88</v>
      </c>
      <c r="D8" s="36"/>
      <c r="E8" s="36" t="s">
        <v>59</v>
      </c>
    </row>
    <row r="9" spans="1:5">
      <c r="A9" s="36" t="s">
        <v>64</v>
      </c>
      <c r="B9" s="36">
        <v>12</v>
      </c>
      <c r="C9" s="36">
        <v>99</v>
      </c>
      <c r="D9" s="36"/>
      <c r="E9" s="36" t="s">
        <v>59</v>
      </c>
    </row>
    <row r="10" spans="1:5">
      <c r="A10" s="36" t="s">
        <v>65</v>
      </c>
      <c r="B10" s="36">
        <v>11</v>
      </c>
      <c r="C10" s="36">
        <v>75</v>
      </c>
      <c r="D10" s="36"/>
      <c r="E10" s="36" t="s">
        <v>59</v>
      </c>
    </row>
    <row r="11" spans="1:5">
      <c r="A11" s="36" t="s">
        <v>66</v>
      </c>
      <c r="B11" s="36">
        <v>13</v>
      </c>
      <c r="C11" s="36">
        <v>100</v>
      </c>
      <c r="D11" s="36"/>
      <c r="E11" s="36" t="s">
        <v>59</v>
      </c>
    </row>
    <row r="12" spans="1:5">
      <c r="A12" s="36" t="s">
        <v>67</v>
      </c>
      <c r="B12" s="36">
        <v>13</v>
      </c>
      <c r="C12" s="36">
        <v>75</v>
      </c>
      <c r="D12" s="36"/>
      <c r="E12" s="36" t="s">
        <v>59</v>
      </c>
    </row>
    <row r="13" spans="1:5">
      <c r="A13" s="36" t="s">
        <v>68</v>
      </c>
      <c r="B13" s="36">
        <v>15</v>
      </c>
      <c r="C13" s="36">
        <v>85</v>
      </c>
      <c r="D13" s="36"/>
      <c r="E13" s="36" t="s">
        <v>59</v>
      </c>
    </row>
    <row r="14" spans="1:5">
      <c r="A14" s="36" t="s">
        <v>69</v>
      </c>
      <c r="B14" s="36">
        <v>11</v>
      </c>
      <c r="C14" s="36">
        <v>85</v>
      </c>
      <c r="D14" s="36"/>
      <c r="E14" s="36" t="s">
        <v>59</v>
      </c>
    </row>
    <row r="17" spans="1:3">
      <c r="A17" s="37" t="s">
        <v>70</v>
      </c>
      <c r="B17" s="36">
        <f>MIN(B4:B14)</f>
        <v>11</v>
      </c>
      <c r="C17" s="36">
        <f>MIN(C4:C14)</f>
        <v>60</v>
      </c>
    </row>
    <row r="18" spans="1:3">
      <c r="A18" s="37" t="s">
        <v>71</v>
      </c>
      <c r="B18" s="36">
        <f>MAX(B4:B14)</f>
        <v>15</v>
      </c>
      <c r="C18" s="36">
        <f>MAX(C4:C14)</f>
        <v>100</v>
      </c>
    </row>
    <row r="19" spans="1:3">
      <c r="A19" s="37" t="s">
        <v>72</v>
      </c>
      <c r="B19" s="36">
        <f>AVERAGE(B4:B14)</f>
        <v>12.454545454545455</v>
      </c>
      <c r="C19" s="36">
        <f>AVERAGE(C4:C14)</f>
        <v>83.545454545454547</v>
      </c>
    </row>
    <row r="20" spans="1:3">
      <c r="A20" s="37" t="s">
        <v>73</v>
      </c>
      <c r="B20" s="36">
        <f>MODE(B4:B14)</f>
        <v>12</v>
      </c>
      <c r="C20" s="36">
        <f>MODE(C4:C14)</f>
        <v>85</v>
      </c>
    </row>
    <row r="21" spans="1:3">
      <c r="A21" s="37" t="s">
        <v>74</v>
      </c>
      <c r="B21" s="36">
        <f>MEDIAN(B4:B14)</f>
        <v>12</v>
      </c>
      <c r="C21" s="36">
        <f>MEDIAN(C4:C14)</f>
        <v>85</v>
      </c>
    </row>
    <row r="22" spans="1:3">
      <c r="A22" s="37" t="s">
        <v>75</v>
      </c>
      <c r="B22" s="36">
        <f>COUNT(B4:B14)</f>
        <v>11</v>
      </c>
      <c r="C22" s="36">
        <f>COUNT(C4:C14)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C356-2761-49AE-A807-1A64D5B5FA71}">
  <dimension ref="A1:G8"/>
  <sheetViews>
    <sheetView workbookViewId="0">
      <selection activeCell="J5" sqref="J5"/>
    </sheetView>
  </sheetViews>
  <sheetFormatPr defaultRowHeight="15"/>
  <cols>
    <col min="1" max="1" width="15.85546875" bestFit="1" customWidth="1"/>
    <col min="2" max="2" width="8" bestFit="1" customWidth="1"/>
    <col min="3" max="3" width="12.42578125" bestFit="1" customWidth="1"/>
    <col min="5" max="5" width="12.140625" bestFit="1" customWidth="1"/>
    <col min="6" max="6" width="18" bestFit="1" customWidth="1"/>
    <col min="7" max="7" width="16.85546875" bestFit="1" customWidth="1"/>
  </cols>
  <sheetData>
    <row r="1" spans="1:7">
      <c r="A1" s="36" t="s">
        <v>76</v>
      </c>
    </row>
    <row r="3" spans="1:7" s="44" customFormat="1">
      <c r="A3" s="44" t="s">
        <v>77</v>
      </c>
      <c r="B3" s="44" t="s">
        <v>78</v>
      </c>
      <c r="C3" s="44" t="s">
        <v>39</v>
      </c>
      <c r="D3" s="44" t="s">
        <v>79</v>
      </c>
      <c r="E3" s="44" t="s">
        <v>41</v>
      </c>
      <c r="F3" s="44" t="s">
        <v>80</v>
      </c>
      <c r="G3" s="44" t="s">
        <v>43</v>
      </c>
    </row>
    <row r="4" spans="1:7">
      <c r="A4" s="40" t="s">
        <v>81</v>
      </c>
      <c r="B4" s="40">
        <v>2000</v>
      </c>
      <c r="C4" s="41">
        <v>0.21</v>
      </c>
      <c r="D4" s="40">
        <v>3</v>
      </c>
      <c r="E4" s="42">
        <f>B4*C4</f>
        <v>420</v>
      </c>
      <c r="F4" s="43">
        <f>SUM(B4,E4)</f>
        <v>2420</v>
      </c>
      <c r="G4" s="43">
        <f>F4/D4</f>
        <v>806.66666666666663</v>
      </c>
    </row>
    <row r="5" spans="1:7">
      <c r="A5" s="40" t="s">
        <v>82</v>
      </c>
      <c r="B5" s="40">
        <v>450</v>
      </c>
      <c r="C5" s="41">
        <v>0.25</v>
      </c>
      <c r="D5" s="40">
        <v>3</v>
      </c>
      <c r="E5" s="42">
        <f t="shared" ref="E5:E8" si="0">B5*C5</f>
        <v>112.5</v>
      </c>
      <c r="F5" s="43">
        <f t="shared" ref="F5:F8" si="1">SUM(B5,E5)</f>
        <v>562.5</v>
      </c>
      <c r="G5" s="43">
        <f t="shared" ref="G5:G8" si="2">F5/D5</f>
        <v>187.5</v>
      </c>
    </row>
    <row r="6" spans="1:7">
      <c r="A6" s="40" t="s">
        <v>83</v>
      </c>
      <c r="B6" s="40">
        <v>975</v>
      </c>
      <c r="C6" s="41">
        <v>0.27</v>
      </c>
      <c r="D6" s="40">
        <v>3</v>
      </c>
      <c r="E6" s="42">
        <f t="shared" si="0"/>
        <v>263.25</v>
      </c>
      <c r="F6" s="43">
        <f t="shared" si="1"/>
        <v>1238.25</v>
      </c>
      <c r="G6" s="43">
        <f t="shared" si="2"/>
        <v>412.75</v>
      </c>
    </row>
    <row r="7" spans="1:7">
      <c r="A7" s="40" t="s">
        <v>84</v>
      </c>
      <c r="B7" s="40">
        <v>1500</v>
      </c>
      <c r="C7" s="41">
        <v>0.15</v>
      </c>
      <c r="D7" s="40">
        <v>3</v>
      </c>
      <c r="E7" s="42">
        <f t="shared" si="0"/>
        <v>225</v>
      </c>
      <c r="F7" s="43">
        <f t="shared" si="1"/>
        <v>1725</v>
      </c>
      <c r="G7" s="43">
        <f t="shared" si="2"/>
        <v>575</v>
      </c>
    </row>
    <row r="8" spans="1:7">
      <c r="A8" s="40" t="s">
        <v>85</v>
      </c>
      <c r="B8" s="40">
        <v>780</v>
      </c>
      <c r="C8" s="41">
        <v>0.25</v>
      </c>
      <c r="D8" s="40">
        <v>3</v>
      </c>
      <c r="E8" s="42">
        <f t="shared" si="0"/>
        <v>195</v>
      </c>
      <c r="F8" s="43">
        <f t="shared" si="1"/>
        <v>975</v>
      </c>
      <c r="G8" s="43">
        <f t="shared" si="2"/>
        <v>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sqref="A1:D1"/>
    </sheetView>
  </sheetViews>
  <sheetFormatPr defaultColWidth="9.140625" defaultRowHeight="15.6"/>
  <cols>
    <col min="1" max="1" width="20.85546875" style="4" bestFit="1" customWidth="1"/>
    <col min="2" max="2" width="19.42578125" style="4" bestFit="1" customWidth="1"/>
    <col min="3" max="3" width="13.140625" style="4" bestFit="1" customWidth="1"/>
    <col min="4" max="4" width="48.7109375" style="4" bestFit="1" customWidth="1"/>
    <col min="5" max="5" width="19.42578125" style="4" bestFit="1" customWidth="1"/>
    <col min="6" max="6" width="20.85546875" style="4" bestFit="1" customWidth="1"/>
    <col min="7" max="7" width="31.7109375" style="4" customWidth="1"/>
    <col min="8" max="8" width="21.85546875" style="4" bestFit="1" customWidth="1"/>
    <col min="9" max="9" width="45.28515625" style="4" bestFit="1" customWidth="1"/>
    <col min="10" max="10" width="10.42578125" style="4" bestFit="1" customWidth="1"/>
    <col min="11" max="11" width="11.140625" style="4" bestFit="1" customWidth="1"/>
    <col min="12" max="13" width="11.5703125" style="4" bestFit="1" customWidth="1"/>
    <col min="14" max="14" width="11.28515625" style="4" bestFit="1" customWidth="1"/>
    <col min="15" max="16384" width="9.140625" style="4"/>
  </cols>
  <sheetData>
    <row r="1" spans="1:9">
      <c r="A1" s="39" t="s">
        <v>86</v>
      </c>
      <c r="B1" s="39"/>
      <c r="C1" s="39"/>
      <c r="D1" s="39"/>
      <c r="F1" s="39" t="s">
        <v>87</v>
      </c>
      <c r="G1" s="39"/>
      <c r="H1" s="39"/>
      <c r="I1" s="39"/>
    </row>
    <row r="2" spans="1:9">
      <c r="A2" s="5" t="s">
        <v>88</v>
      </c>
      <c r="B2" s="5" t="s">
        <v>89</v>
      </c>
      <c r="C2" s="5" t="s">
        <v>90</v>
      </c>
      <c r="D2" s="5" t="s">
        <v>91</v>
      </c>
      <c r="F2" s="5" t="s">
        <v>88</v>
      </c>
      <c r="G2" s="5" t="s">
        <v>89</v>
      </c>
      <c r="H2" s="5" t="s">
        <v>90</v>
      </c>
      <c r="I2" s="5" t="s">
        <v>91</v>
      </c>
    </row>
    <row r="3" spans="1:9">
      <c r="A3" s="5" t="s">
        <v>92</v>
      </c>
      <c r="B3" s="5" t="s">
        <v>93</v>
      </c>
      <c r="C3" s="5">
        <v>45</v>
      </c>
      <c r="D3" s="5"/>
      <c r="F3" s="5" t="s">
        <v>92</v>
      </c>
      <c r="G3" s="5" t="s">
        <v>93</v>
      </c>
      <c r="H3" s="5">
        <v>45</v>
      </c>
      <c r="I3" s="5"/>
    </row>
    <row r="4" spans="1:9">
      <c r="A4" s="5" t="s">
        <v>94</v>
      </c>
      <c r="B4" s="5" t="s">
        <v>93</v>
      </c>
      <c r="C4" s="5">
        <v>60</v>
      </c>
      <c r="D4" s="5"/>
      <c r="F4" s="5" t="s">
        <v>94</v>
      </c>
      <c r="G4" s="5" t="s">
        <v>93</v>
      </c>
      <c r="H4" s="5">
        <v>60</v>
      </c>
      <c r="I4" s="5"/>
    </row>
    <row r="5" spans="1:9">
      <c r="A5" s="5" t="s">
        <v>95</v>
      </c>
      <c r="B5" s="5" t="s">
        <v>93</v>
      </c>
      <c r="C5" s="5">
        <v>80</v>
      </c>
      <c r="D5" s="5"/>
      <c r="F5" s="5" t="s">
        <v>95</v>
      </c>
      <c r="G5" s="5" t="s">
        <v>93</v>
      </c>
      <c r="H5" s="5">
        <v>80</v>
      </c>
      <c r="I5" s="5"/>
    </row>
    <row r="6" spans="1:9">
      <c r="A6" s="5" t="s">
        <v>96</v>
      </c>
      <c r="B6" s="5" t="s">
        <v>97</v>
      </c>
      <c r="C6" s="5">
        <v>65</v>
      </c>
      <c r="D6" s="5"/>
      <c r="F6" s="5" t="s">
        <v>96</v>
      </c>
      <c r="G6" s="5" t="s">
        <v>97</v>
      </c>
      <c r="H6" s="5">
        <v>65</v>
      </c>
      <c r="I6" s="5"/>
    </row>
    <row r="7" spans="1:9">
      <c r="A7" s="5" t="s">
        <v>98</v>
      </c>
      <c r="B7" s="5" t="s">
        <v>97</v>
      </c>
      <c r="C7" s="5">
        <v>80</v>
      </c>
      <c r="D7" s="5"/>
      <c r="F7" s="5" t="s">
        <v>98</v>
      </c>
      <c r="G7" s="5" t="s">
        <v>97</v>
      </c>
      <c r="H7" s="5">
        <v>80</v>
      </c>
      <c r="I7" s="5"/>
    </row>
    <row r="8" spans="1:9">
      <c r="A8" s="5" t="s">
        <v>99</v>
      </c>
      <c r="B8" s="5" t="s">
        <v>97</v>
      </c>
      <c r="C8" s="5">
        <v>100</v>
      </c>
      <c r="D8" s="5"/>
      <c r="F8" s="5" t="s">
        <v>99</v>
      </c>
      <c r="G8" s="5" t="s">
        <v>97</v>
      </c>
      <c r="H8" s="5">
        <v>100</v>
      </c>
      <c r="I8" s="5"/>
    </row>
    <row r="9" spans="1:9">
      <c r="A9" s="5" t="s">
        <v>100</v>
      </c>
      <c r="B9" s="5" t="s">
        <v>101</v>
      </c>
      <c r="C9" s="5">
        <v>43</v>
      </c>
      <c r="D9" s="5"/>
      <c r="F9" s="5" t="s">
        <v>100</v>
      </c>
      <c r="G9" s="5" t="s">
        <v>101</v>
      </c>
      <c r="H9" s="5">
        <v>43</v>
      </c>
      <c r="I9" s="5"/>
    </row>
    <row r="10" spans="1:9">
      <c r="A10" s="5" t="s">
        <v>102</v>
      </c>
      <c r="B10" s="5" t="s">
        <v>101</v>
      </c>
      <c r="C10" s="5">
        <v>58</v>
      </c>
      <c r="D10" s="5"/>
      <c r="F10" s="5" t="s">
        <v>102</v>
      </c>
      <c r="G10" s="5" t="s">
        <v>101</v>
      </c>
      <c r="H10" s="5">
        <v>58</v>
      </c>
      <c r="I10" s="5"/>
    </row>
    <row r="11" spans="1:9">
      <c r="A11" s="5" t="s">
        <v>103</v>
      </c>
      <c r="B11" s="5" t="s">
        <v>101</v>
      </c>
      <c r="C11" s="5">
        <v>78</v>
      </c>
      <c r="D11" s="5"/>
      <c r="F11" s="5" t="s">
        <v>103</v>
      </c>
      <c r="G11" s="5" t="s">
        <v>101</v>
      </c>
      <c r="H11" s="5">
        <v>78</v>
      </c>
      <c r="I11" s="5"/>
    </row>
    <row r="12" spans="1:9">
      <c r="A12" s="4" t="s">
        <v>104</v>
      </c>
    </row>
    <row r="13" spans="1:9">
      <c r="A13" s="38" t="s">
        <v>105</v>
      </c>
      <c r="B13" s="38"/>
      <c r="C13" s="38"/>
      <c r="D13" s="38"/>
      <c r="E13" s="38"/>
    </row>
    <row r="14" spans="1:9">
      <c r="A14" s="5" t="s">
        <v>88</v>
      </c>
      <c r="B14" s="5" t="s">
        <v>89</v>
      </c>
      <c r="C14" s="6" t="s">
        <v>90</v>
      </c>
      <c r="D14" s="7"/>
    </row>
    <row r="15" spans="1:9">
      <c r="A15" s="5" t="s">
        <v>92</v>
      </c>
      <c r="B15" s="5" t="s">
        <v>93</v>
      </c>
      <c r="C15" s="6">
        <v>45</v>
      </c>
      <c r="D15" s="7"/>
    </row>
    <row r="16" spans="1:9">
      <c r="A16" s="5" t="s">
        <v>94</v>
      </c>
      <c r="B16" s="5" t="s">
        <v>93</v>
      </c>
      <c r="C16" s="6">
        <v>60</v>
      </c>
      <c r="D16" s="8" t="s">
        <v>106</v>
      </c>
      <c r="E16" s="8" t="s">
        <v>107</v>
      </c>
    </row>
    <row r="17" spans="1:9">
      <c r="A17" s="5" t="s">
        <v>95</v>
      </c>
      <c r="B17" s="5" t="s">
        <v>93</v>
      </c>
      <c r="C17" s="6">
        <v>80</v>
      </c>
      <c r="D17" s="9" t="s">
        <v>93</v>
      </c>
      <c r="E17" s="5"/>
    </row>
    <row r="18" spans="1:9">
      <c r="A18" s="5" t="s">
        <v>96</v>
      </c>
      <c r="B18" s="5" t="s">
        <v>97</v>
      </c>
      <c r="C18" s="6">
        <v>65</v>
      </c>
      <c r="D18" s="9" t="s">
        <v>97</v>
      </c>
      <c r="E18" s="5"/>
    </row>
    <row r="19" spans="1:9">
      <c r="A19" s="5" t="s">
        <v>98</v>
      </c>
      <c r="B19" s="5" t="s">
        <v>97</v>
      </c>
      <c r="C19" s="6">
        <v>80</v>
      </c>
      <c r="D19" s="9" t="s">
        <v>101</v>
      </c>
      <c r="E19" s="5"/>
    </row>
    <row r="20" spans="1:9">
      <c r="A20" s="5" t="s">
        <v>99</v>
      </c>
      <c r="B20" s="5" t="s">
        <v>97</v>
      </c>
      <c r="C20" s="6">
        <v>100</v>
      </c>
      <c r="D20" s="7"/>
    </row>
    <row r="21" spans="1:9">
      <c r="A21" s="5" t="s">
        <v>100</v>
      </c>
      <c r="B21" s="5" t="s">
        <v>101</v>
      </c>
      <c r="C21" s="6">
        <v>43</v>
      </c>
      <c r="D21" s="7"/>
    </row>
    <row r="22" spans="1:9">
      <c r="A22" s="5" t="s">
        <v>102</v>
      </c>
      <c r="B22" s="5" t="s">
        <v>101</v>
      </c>
      <c r="C22" s="6">
        <v>58</v>
      </c>
      <c r="D22" s="7"/>
    </row>
    <row r="23" spans="1:9">
      <c r="A23" s="5" t="s">
        <v>103</v>
      </c>
      <c r="B23" s="5" t="s">
        <v>101</v>
      </c>
      <c r="C23" s="6">
        <v>78</v>
      </c>
      <c r="D23" s="7"/>
    </row>
    <row r="25" spans="1:9">
      <c r="A25" s="38" t="s">
        <v>108</v>
      </c>
      <c r="B25" s="38"/>
      <c r="C25" s="38"/>
      <c r="D25" s="38"/>
      <c r="E25" s="38"/>
      <c r="F25" s="38"/>
      <c r="G25" s="38"/>
      <c r="H25" s="38"/>
      <c r="I25" s="38"/>
    </row>
    <row r="26" spans="1:9">
      <c r="A26" s="5" t="s">
        <v>88</v>
      </c>
      <c r="B26" s="5" t="s">
        <v>89</v>
      </c>
      <c r="C26" s="5" t="s">
        <v>109</v>
      </c>
      <c r="D26" s="5" t="s">
        <v>110</v>
      </c>
    </row>
    <row r="27" spans="1:9">
      <c r="A27" s="5" t="s">
        <v>111</v>
      </c>
      <c r="B27" s="5" t="s">
        <v>93</v>
      </c>
      <c r="C27" s="5">
        <v>49</v>
      </c>
      <c r="D27" s="5">
        <v>1</v>
      </c>
      <c r="F27" s="10" t="s">
        <v>106</v>
      </c>
      <c r="G27" s="11" t="s">
        <v>112</v>
      </c>
      <c r="H27" s="11" t="s">
        <v>113</v>
      </c>
      <c r="I27" s="12"/>
    </row>
    <row r="28" spans="1:9">
      <c r="A28" s="5" t="s">
        <v>114</v>
      </c>
      <c r="B28" s="5" t="s">
        <v>93</v>
      </c>
      <c r="C28" s="5">
        <v>63</v>
      </c>
      <c r="D28" s="5">
        <v>1</v>
      </c>
      <c r="F28" s="13" t="s">
        <v>93</v>
      </c>
      <c r="G28" s="14">
        <v>1</v>
      </c>
      <c r="I28" s="15"/>
    </row>
    <row r="29" spans="1:9">
      <c r="A29" s="5" t="s">
        <v>115</v>
      </c>
      <c r="B29" s="5" t="s">
        <v>93</v>
      </c>
      <c r="C29" s="5">
        <v>83</v>
      </c>
      <c r="D29" s="5">
        <v>1</v>
      </c>
      <c r="F29" s="13" t="s">
        <v>97</v>
      </c>
      <c r="G29" s="14">
        <v>1</v>
      </c>
      <c r="I29" s="15"/>
    </row>
    <row r="30" spans="1:9">
      <c r="A30" s="5" t="s">
        <v>116</v>
      </c>
      <c r="B30" s="5" t="s">
        <v>97</v>
      </c>
      <c r="C30" s="5">
        <v>43</v>
      </c>
      <c r="D30" s="5">
        <v>1</v>
      </c>
      <c r="F30" s="13" t="s">
        <v>93</v>
      </c>
      <c r="G30" s="14">
        <v>2</v>
      </c>
      <c r="I30" s="15"/>
    </row>
    <row r="31" spans="1:9">
      <c r="A31" s="5" t="s">
        <v>117</v>
      </c>
      <c r="B31" s="5" t="s">
        <v>97</v>
      </c>
      <c r="C31" s="5">
        <v>58</v>
      </c>
      <c r="D31" s="5">
        <v>1</v>
      </c>
      <c r="F31" s="16" t="s">
        <v>97</v>
      </c>
      <c r="G31" s="17">
        <v>2</v>
      </c>
      <c r="H31" s="18"/>
      <c r="I31" s="19"/>
    </row>
    <row r="32" spans="1:9">
      <c r="A32" s="5" t="s">
        <v>118</v>
      </c>
      <c r="B32" s="5" t="s">
        <v>97</v>
      </c>
      <c r="C32" s="5">
        <v>78</v>
      </c>
      <c r="D32" s="5">
        <v>1</v>
      </c>
    </row>
    <row r="33" spans="1:9">
      <c r="A33" s="5" t="s">
        <v>119</v>
      </c>
      <c r="B33" s="5" t="s">
        <v>93</v>
      </c>
      <c r="C33" s="5">
        <v>65</v>
      </c>
      <c r="D33" s="5">
        <v>2</v>
      </c>
    </row>
    <row r="34" spans="1:9">
      <c r="A34" s="5" t="s">
        <v>120</v>
      </c>
      <c r="B34" s="5" t="s">
        <v>93</v>
      </c>
      <c r="C34" s="5">
        <v>80</v>
      </c>
      <c r="D34" s="5">
        <v>2</v>
      </c>
    </row>
    <row r="35" spans="1:9">
      <c r="A35" s="5" t="s">
        <v>121</v>
      </c>
      <c r="B35" s="5" t="s">
        <v>93</v>
      </c>
      <c r="C35" s="5">
        <v>100</v>
      </c>
      <c r="D35" s="5">
        <v>2</v>
      </c>
    </row>
    <row r="36" spans="1:9">
      <c r="A36" s="5" t="s">
        <v>122</v>
      </c>
      <c r="B36" s="5" t="s">
        <v>97</v>
      </c>
      <c r="C36" s="5">
        <v>43</v>
      </c>
      <c r="D36" s="5">
        <v>2</v>
      </c>
    </row>
    <row r="37" spans="1:9">
      <c r="A37" s="5" t="s">
        <v>123</v>
      </c>
      <c r="B37" s="5" t="s">
        <v>97</v>
      </c>
      <c r="C37" s="5">
        <v>58</v>
      </c>
      <c r="D37" s="5">
        <v>2</v>
      </c>
    </row>
    <row r="38" spans="1:9">
      <c r="A38" s="5" t="s">
        <v>124</v>
      </c>
      <c r="B38" s="5" t="s">
        <v>97</v>
      </c>
      <c r="C38" s="5">
        <v>78</v>
      </c>
      <c r="D38" s="5">
        <v>2</v>
      </c>
    </row>
    <row r="39" spans="1:9">
      <c r="A39" s="4" t="s">
        <v>104</v>
      </c>
    </row>
    <row r="40" spans="1:9">
      <c r="A40" s="38" t="s">
        <v>125</v>
      </c>
      <c r="B40" s="38"/>
      <c r="C40" s="38"/>
      <c r="D40" s="38"/>
      <c r="F40" s="38" t="s">
        <v>126</v>
      </c>
      <c r="G40" s="38"/>
      <c r="H40" s="38"/>
      <c r="I40" s="38"/>
    </row>
    <row r="41" spans="1:9">
      <c r="A41" s="5" t="s">
        <v>88</v>
      </c>
      <c r="B41" s="5" t="s">
        <v>89</v>
      </c>
      <c r="C41" s="5" t="s">
        <v>127</v>
      </c>
      <c r="D41" s="5" t="s">
        <v>128</v>
      </c>
      <c r="F41" s="5" t="s">
        <v>88</v>
      </c>
      <c r="G41" s="5" t="s">
        <v>89</v>
      </c>
      <c r="H41" s="5" t="s">
        <v>127</v>
      </c>
      <c r="I41" s="5" t="s">
        <v>128</v>
      </c>
    </row>
    <row r="42" spans="1:9">
      <c r="A42" s="5" t="s">
        <v>129</v>
      </c>
      <c r="B42" s="5" t="s">
        <v>130</v>
      </c>
      <c r="C42" s="5"/>
      <c r="D42" s="5">
        <v>305</v>
      </c>
      <c r="F42" s="5" t="s">
        <v>129</v>
      </c>
      <c r="G42" s="5" t="s">
        <v>130</v>
      </c>
      <c r="H42" s="5"/>
      <c r="I42" s="5">
        <v>305</v>
      </c>
    </row>
    <row r="43" spans="1:9">
      <c r="A43" s="5" t="s">
        <v>131</v>
      </c>
      <c r="B43" s="5" t="s">
        <v>101</v>
      </c>
      <c r="C43" s="5" t="s">
        <v>130</v>
      </c>
      <c r="D43" s="5">
        <v>510</v>
      </c>
      <c r="F43" s="5" t="s">
        <v>131</v>
      </c>
      <c r="G43" s="5" t="s">
        <v>101</v>
      </c>
      <c r="H43" s="5" t="s">
        <v>130</v>
      </c>
      <c r="I43" s="5">
        <v>510</v>
      </c>
    </row>
    <row r="44" spans="1:9">
      <c r="A44" s="5" t="s">
        <v>132</v>
      </c>
      <c r="B44" s="5" t="s">
        <v>93</v>
      </c>
      <c r="C44" s="5" t="s">
        <v>133</v>
      </c>
      <c r="D44" s="5">
        <v>490</v>
      </c>
      <c r="F44" s="5" t="s">
        <v>132</v>
      </c>
      <c r="G44" s="5" t="s">
        <v>93</v>
      </c>
      <c r="H44" s="5" t="s">
        <v>133</v>
      </c>
      <c r="I44" s="5">
        <v>490</v>
      </c>
    </row>
    <row r="45" spans="1:9">
      <c r="A45" s="5" t="s">
        <v>134</v>
      </c>
      <c r="B45" s="5" t="s">
        <v>101</v>
      </c>
      <c r="C45" s="5" t="s">
        <v>133</v>
      </c>
      <c r="D45" s="5">
        <v>335</v>
      </c>
      <c r="F45" s="5" t="s">
        <v>134</v>
      </c>
      <c r="G45" s="5" t="s">
        <v>101</v>
      </c>
      <c r="H45" s="5" t="s">
        <v>133</v>
      </c>
      <c r="I45" s="5">
        <v>335</v>
      </c>
    </row>
    <row r="46" spans="1:9">
      <c r="A46" s="5" t="s">
        <v>135</v>
      </c>
      <c r="B46" s="5" t="s">
        <v>136</v>
      </c>
      <c r="C46" s="5" t="s">
        <v>137</v>
      </c>
      <c r="D46" s="5">
        <v>465</v>
      </c>
      <c r="F46" s="5" t="s">
        <v>135</v>
      </c>
      <c r="G46" s="5" t="s">
        <v>136</v>
      </c>
      <c r="H46" s="5" t="s">
        <v>137</v>
      </c>
      <c r="I46" s="5">
        <v>465</v>
      </c>
    </row>
    <row r="47" spans="1:9">
      <c r="A47" s="5" t="s">
        <v>138</v>
      </c>
      <c r="B47" s="5" t="s">
        <v>101</v>
      </c>
      <c r="C47" s="5" t="s">
        <v>139</v>
      </c>
      <c r="D47" s="5">
        <v>475</v>
      </c>
      <c r="F47" s="5" t="s">
        <v>138</v>
      </c>
      <c r="G47" s="5" t="s">
        <v>101</v>
      </c>
      <c r="H47" s="5" t="s">
        <v>139</v>
      </c>
      <c r="I47" s="5">
        <v>475</v>
      </c>
    </row>
    <row r="48" spans="1:9">
      <c r="A48" s="5" t="s">
        <v>140</v>
      </c>
      <c r="B48" s="5" t="s">
        <v>101</v>
      </c>
      <c r="C48" s="5" t="s">
        <v>139</v>
      </c>
      <c r="D48" s="5">
        <v>525</v>
      </c>
      <c r="F48" s="5" t="s">
        <v>140</v>
      </c>
      <c r="G48" s="5" t="s">
        <v>101</v>
      </c>
      <c r="H48" s="5" t="s">
        <v>139</v>
      </c>
      <c r="I48" s="5">
        <v>525</v>
      </c>
    </row>
    <row r="49" spans="1:9">
      <c r="A49" s="5" t="s">
        <v>141</v>
      </c>
      <c r="B49" s="5" t="s">
        <v>142</v>
      </c>
      <c r="C49" s="5" t="s">
        <v>143</v>
      </c>
      <c r="D49" s="5">
        <v>385</v>
      </c>
      <c r="F49" s="5" t="s">
        <v>141</v>
      </c>
      <c r="G49" s="5" t="s">
        <v>142</v>
      </c>
      <c r="H49" s="5" t="s">
        <v>143</v>
      </c>
      <c r="I49" s="5">
        <v>385</v>
      </c>
    </row>
    <row r="50" spans="1:9">
      <c r="A50" s="5" t="s">
        <v>144</v>
      </c>
      <c r="B50" s="5" t="s">
        <v>145</v>
      </c>
      <c r="C50" s="5"/>
      <c r="D50" s="5">
        <v>420</v>
      </c>
      <c r="F50" s="5" t="s">
        <v>144</v>
      </c>
      <c r="G50" s="5" t="s">
        <v>145</v>
      </c>
      <c r="H50" s="5"/>
      <c r="I50" s="5">
        <v>420</v>
      </c>
    </row>
    <row r="51" spans="1:9">
      <c r="A51" s="5" t="s">
        <v>146</v>
      </c>
      <c r="B51" s="5" t="s">
        <v>147</v>
      </c>
      <c r="C51" s="5" t="s">
        <v>148</v>
      </c>
      <c r="D51" s="5">
        <v>349</v>
      </c>
      <c r="F51" s="5" t="s">
        <v>146</v>
      </c>
      <c r="G51" s="5" t="s">
        <v>147</v>
      </c>
      <c r="H51" s="5" t="s">
        <v>148</v>
      </c>
      <c r="I51" s="5">
        <v>349</v>
      </c>
    </row>
    <row r="52" spans="1:9">
      <c r="A52" s="5" t="s">
        <v>149</v>
      </c>
      <c r="B52" s="5" t="s">
        <v>147</v>
      </c>
      <c r="C52" s="5"/>
      <c r="D52" s="5">
        <v>253</v>
      </c>
      <c r="F52" s="5" t="s">
        <v>149</v>
      </c>
      <c r="G52" s="5" t="s">
        <v>147</v>
      </c>
      <c r="H52" s="5"/>
      <c r="I52" s="5">
        <v>253</v>
      </c>
    </row>
    <row r="53" spans="1:9">
      <c r="A53" s="5" t="s">
        <v>150</v>
      </c>
      <c r="B53" s="5" t="s">
        <v>151</v>
      </c>
      <c r="C53" s="5" t="s">
        <v>133</v>
      </c>
      <c r="D53" s="5">
        <v>395</v>
      </c>
      <c r="F53" s="5" t="s">
        <v>150</v>
      </c>
      <c r="G53" s="5" t="s">
        <v>151</v>
      </c>
      <c r="H53" s="5" t="s">
        <v>133</v>
      </c>
      <c r="I53" s="5">
        <v>395</v>
      </c>
    </row>
    <row r="54" spans="1:9">
      <c r="A54" s="5" t="s">
        <v>152</v>
      </c>
      <c r="B54" s="5" t="s">
        <v>147</v>
      </c>
      <c r="C54" s="5" t="s">
        <v>148</v>
      </c>
      <c r="D54" s="5">
        <v>310</v>
      </c>
      <c r="F54" s="5" t="s">
        <v>152</v>
      </c>
      <c r="G54" s="5" t="s">
        <v>147</v>
      </c>
      <c r="H54" s="5" t="s">
        <v>148</v>
      </c>
      <c r="I54" s="5">
        <v>310</v>
      </c>
    </row>
    <row r="55" spans="1:9">
      <c r="A55" s="5" t="s">
        <v>153</v>
      </c>
      <c r="B55" s="5" t="s">
        <v>101</v>
      </c>
      <c r="C55" s="5"/>
      <c r="D55" s="5">
        <v>475</v>
      </c>
      <c r="F55" s="5" t="s">
        <v>153</v>
      </c>
      <c r="G55" s="5" t="s">
        <v>101</v>
      </c>
      <c r="H55" s="5"/>
      <c r="I55" s="5">
        <v>475</v>
      </c>
    </row>
    <row r="56" spans="1:9">
      <c r="A56" s="5" t="s">
        <v>154</v>
      </c>
      <c r="B56" s="5" t="s">
        <v>133</v>
      </c>
      <c r="C56" s="5" t="s">
        <v>143</v>
      </c>
      <c r="D56" s="5">
        <v>505</v>
      </c>
      <c r="F56" s="5" t="s">
        <v>154</v>
      </c>
      <c r="G56" s="5" t="s">
        <v>133</v>
      </c>
      <c r="H56" s="5" t="s">
        <v>143</v>
      </c>
      <c r="I56" s="5">
        <v>505</v>
      </c>
    </row>
    <row r="57" spans="1:9">
      <c r="A57" s="5" t="s">
        <v>155</v>
      </c>
      <c r="B57" s="5" t="s">
        <v>130</v>
      </c>
      <c r="C57" s="5"/>
      <c r="D57" s="5">
        <v>455</v>
      </c>
      <c r="F57" s="5" t="s">
        <v>155</v>
      </c>
      <c r="G57" s="5" t="s">
        <v>130</v>
      </c>
      <c r="H57" s="5"/>
      <c r="I57" s="5">
        <v>455</v>
      </c>
    </row>
    <row r="58" spans="1:9">
      <c r="A58" s="5" t="s">
        <v>117</v>
      </c>
      <c r="B58" s="5" t="s">
        <v>97</v>
      </c>
      <c r="C58" s="5"/>
      <c r="D58" s="5">
        <v>405</v>
      </c>
      <c r="F58" s="5" t="s">
        <v>117</v>
      </c>
      <c r="G58" s="5" t="s">
        <v>97</v>
      </c>
      <c r="H58" s="5"/>
      <c r="I58" s="5">
        <v>405</v>
      </c>
    </row>
    <row r="59" spans="1:9">
      <c r="A59" s="5" t="s">
        <v>156</v>
      </c>
      <c r="B59" s="5" t="s">
        <v>133</v>
      </c>
      <c r="C59" s="5"/>
      <c r="D59" s="5">
        <v>438</v>
      </c>
      <c r="F59" s="5" t="s">
        <v>156</v>
      </c>
      <c r="G59" s="5" t="s">
        <v>133</v>
      </c>
      <c r="H59" s="5"/>
      <c r="I59" s="5">
        <v>438</v>
      </c>
    </row>
    <row r="60" spans="1:9">
      <c r="A60" s="5" t="s">
        <v>157</v>
      </c>
      <c r="B60" s="5" t="s">
        <v>158</v>
      </c>
      <c r="C60" s="5" t="s">
        <v>133</v>
      </c>
      <c r="D60" s="5">
        <v>310</v>
      </c>
      <c r="F60" s="5" t="s">
        <v>157</v>
      </c>
      <c r="G60" s="5" t="s">
        <v>158</v>
      </c>
      <c r="H60" s="5" t="s">
        <v>133</v>
      </c>
      <c r="I60" s="5">
        <v>310</v>
      </c>
    </row>
    <row r="61" spans="1:9">
      <c r="A61" s="5" t="s">
        <v>159</v>
      </c>
      <c r="B61" s="5" t="s">
        <v>101</v>
      </c>
      <c r="C61" s="5"/>
      <c r="D61" s="5">
        <v>200</v>
      </c>
      <c r="F61" s="5" t="s">
        <v>159</v>
      </c>
      <c r="G61" s="5" t="s">
        <v>101</v>
      </c>
      <c r="H61" s="5"/>
      <c r="I61" s="5">
        <v>200</v>
      </c>
    </row>
    <row r="64" spans="1:9">
      <c r="A64" s="38" t="s">
        <v>160</v>
      </c>
      <c r="B64" s="38"/>
      <c r="C64" s="38"/>
      <c r="D64" s="38"/>
      <c r="F64" s="39" t="s">
        <v>161</v>
      </c>
      <c r="G64" s="39"/>
      <c r="H64" s="39"/>
      <c r="I64" s="39"/>
    </row>
    <row r="65" spans="1:12">
      <c r="A65" s="5" t="s">
        <v>88</v>
      </c>
      <c r="B65" s="5" t="s">
        <v>89</v>
      </c>
      <c r="C65" s="5" t="s">
        <v>127</v>
      </c>
      <c r="D65" s="5" t="s">
        <v>128</v>
      </c>
      <c r="F65" s="5" t="s">
        <v>88</v>
      </c>
      <c r="G65" s="5" t="s">
        <v>89</v>
      </c>
      <c r="H65" s="5" t="s">
        <v>127</v>
      </c>
      <c r="I65" s="5" t="s">
        <v>128</v>
      </c>
    </row>
    <row r="66" spans="1:12">
      <c r="A66" s="5" t="s">
        <v>129</v>
      </c>
      <c r="B66" s="5" t="s">
        <v>130</v>
      </c>
      <c r="C66" s="5"/>
      <c r="D66" s="5">
        <v>305</v>
      </c>
      <c r="F66" s="5" t="s">
        <v>129</v>
      </c>
      <c r="G66" s="5" t="s">
        <v>130</v>
      </c>
      <c r="H66" s="5"/>
      <c r="I66" s="5">
        <v>305</v>
      </c>
    </row>
    <row r="67" spans="1:12">
      <c r="A67" s="5" t="s">
        <v>131</v>
      </c>
      <c r="B67" s="5" t="s">
        <v>101</v>
      </c>
      <c r="C67" s="5" t="s">
        <v>130</v>
      </c>
      <c r="D67" s="5">
        <v>510</v>
      </c>
      <c r="F67" s="5" t="s">
        <v>131</v>
      </c>
      <c r="G67" s="5" t="s">
        <v>101</v>
      </c>
      <c r="H67" s="5" t="s">
        <v>130</v>
      </c>
      <c r="I67" s="5">
        <v>510</v>
      </c>
    </row>
    <row r="68" spans="1:12">
      <c r="A68" s="5" t="s">
        <v>132</v>
      </c>
      <c r="B68" s="5" t="s">
        <v>93</v>
      </c>
      <c r="C68" s="5" t="s">
        <v>133</v>
      </c>
      <c r="D68" s="5">
        <v>490</v>
      </c>
      <c r="F68" s="5" t="s">
        <v>132</v>
      </c>
      <c r="G68" s="5" t="s">
        <v>93</v>
      </c>
      <c r="H68" s="5" t="s">
        <v>133</v>
      </c>
      <c r="I68" s="5">
        <v>490</v>
      </c>
    </row>
    <row r="69" spans="1:12">
      <c r="A69" s="5" t="s">
        <v>134</v>
      </c>
      <c r="B69" s="5" t="s">
        <v>101</v>
      </c>
      <c r="C69" s="5" t="s">
        <v>133</v>
      </c>
      <c r="D69" s="5">
        <v>335</v>
      </c>
      <c r="F69" s="5" t="s">
        <v>134</v>
      </c>
      <c r="G69" s="5" t="s">
        <v>101</v>
      </c>
      <c r="H69" s="5" t="s">
        <v>133</v>
      </c>
      <c r="I69" s="5">
        <v>335</v>
      </c>
      <c r="K69" s="20" t="s">
        <v>93</v>
      </c>
      <c r="L69" s="5"/>
    </row>
    <row r="70" spans="1:12">
      <c r="A70" s="5" t="s">
        <v>135</v>
      </c>
      <c r="B70" s="5" t="s">
        <v>136</v>
      </c>
      <c r="C70" s="5" t="s">
        <v>137</v>
      </c>
      <c r="D70" s="5">
        <v>465</v>
      </c>
      <c r="F70" s="5" t="s">
        <v>135</v>
      </c>
      <c r="G70" s="5" t="s">
        <v>136</v>
      </c>
      <c r="H70" s="5" t="s">
        <v>137</v>
      </c>
      <c r="I70" s="5">
        <v>465</v>
      </c>
      <c r="K70" s="20" t="s">
        <v>101</v>
      </c>
      <c r="L70" s="5"/>
    </row>
    <row r="71" spans="1:12">
      <c r="A71" s="5" t="s">
        <v>138</v>
      </c>
      <c r="B71" s="5" t="s">
        <v>101</v>
      </c>
      <c r="C71" s="5" t="s">
        <v>139</v>
      </c>
      <c r="D71" s="5">
        <v>475</v>
      </c>
      <c r="F71" s="5" t="s">
        <v>138</v>
      </c>
      <c r="G71" s="5" t="s">
        <v>101</v>
      </c>
      <c r="H71" s="5" t="s">
        <v>139</v>
      </c>
      <c r="I71" s="5">
        <v>475</v>
      </c>
      <c r="K71" s="20" t="s">
        <v>136</v>
      </c>
      <c r="L71" s="5"/>
    </row>
    <row r="72" spans="1:12">
      <c r="A72" s="5" t="s">
        <v>140</v>
      </c>
      <c r="B72" s="5" t="s">
        <v>101</v>
      </c>
      <c r="C72" s="5" t="s">
        <v>139</v>
      </c>
      <c r="D72" s="5">
        <v>525</v>
      </c>
      <c r="F72" s="5" t="s">
        <v>140</v>
      </c>
      <c r="G72" s="5" t="s">
        <v>101</v>
      </c>
      <c r="H72" s="5" t="s">
        <v>139</v>
      </c>
      <c r="I72" s="5">
        <v>525</v>
      </c>
      <c r="K72" s="20" t="s">
        <v>130</v>
      </c>
      <c r="L72" s="5"/>
    </row>
    <row r="73" spans="1:12">
      <c r="A73" s="5" t="s">
        <v>141</v>
      </c>
      <c r="B73" s="5" t="s">
        <v>142</v>
      </c>
      <c r="C73" s="5" t="s">
        <v>143</v>
      </c>
      <c r="D73" s="5">
        <v>385</v>
      </c>
      <c r="F73" s="5" t="s">
        <v>141</v>
      </c>
      <c r="G73" s="5" t="s">
        <v>142</v>
      </c>
      <c r="H73" s="5" t="s">
        <v>143</v>
      </c>
      <c r="I73" s="5">
        <v>385</v>
      </c>
      <c r="K73" s="20" t="s">
        <v>142</v>
      </c>
      <c r="L73" s="5"/>
    </row>
    <row r="74" spans="1:12">
      <c r="A74" s="5" t="s">
        <v>144</v>
      </c>
      <c r="B74" s="5" t="s">
        <v>145</v>
      </c>
      <c r="C74" s="5"/>
      <c r="D74" s="5">
        <v>420</v>
      </c>
      <c r="F74" s="5" t="s">
        <v>144</v>
      </c>
      <c r="G74" s="5" t="s">
        <v>145</v>
      </c>
      <c r="H74" s="5"/>
      <c r="I74" s="5">
        <v>420</v>
      </c>
      <c r="K74" s="20" t="s">
        <v>145</v>
      </c>
      <c r="L74" s="5"/>
    </row>
    <row r="75" spans="1:12">
      <c r="A75" s="5" t="s">
        <v>146</v>
      </c>
      <c r="B75" s="5" t="s">
        <v>147</v>
      </c>
      <c r="C75" s="5" t="s">
        <v>148</v>
      </c>
      <c r="D75" s="5">
        <v>349</v>
      </c>
      <c r="F75" s="5" t="s">
        <v>146</v>
      </c>
      <c r="G75" s="5" t="s">
        <v>147</v>
      </c>
      <c r="H75" s="5" t="s">
        <v>148</v>
      </c>
      <c r="I75" s="5">
        <v>349</v>
      </c>
      <c r="K75" s="20" t="s">
        <v>147</v>
      </c>
      <c r="L75" s="5"/>
    </row>
    <row r="76" spans="1:12">
      <c r="A76" s="5" t="s">
        <v>149</v>
      </c>
      <c r="B76" s="5" t="s">
        <v>147</v>
      </c>
      <c r="C76" s="5"/>
      <c r="D76" s="5">
        <v>253</v>
      </c>
      <c r="F76" s="5" t="s">
        <v>149</v>
      </c>
      <c r="G76" s="5" t="s">
        <v>147</v>
      </c>
      <c r="H76" s="5"/>
      <c r="I76" s="5">
        <v>253</v>
      </c>
      <c r="K76" s="20" t="s">
        <v>151</v>
      </c>
      <c r="L76" s="5"/>
    </row>
    <row r="77" spans="1:12">
      <c r="A77" s="5" t="s">
        <v>150</v>
      </c>
      <c r="B77" s="5" t="s">
        <v>151</v>
      </c>
      <c r="C77" s="5" t="s">
        <v>133</v>
      </c>
      <c r="D77" s="5">
        <v>395</v>
      </c>
      <c r="F77" s="5" t="s">
        <v>150</v>
      </c>
      <c r="G77" s="5" t="s">
        <v>151</v>
      </c>
      <c r="H77" s="5" t="s">
        <v>133</v>
      </c>
      <c r="I77" s="5">
        <v>395</v>
      </c>
      <c r="K77" s="20" t="s">
        <v>133</v>
      </c>
      <c r="L77" s="5"/>
    </row>
    <row r="78" spans="1:12">
      <c r="A78" s="5" t="s">
        <v>152</v>
      </c>
      <c r="B78" s="5" t="s">
        <v>147</v>
      </c>
      <c r="C78" s="5" t="s">
        <v>148</v>
      </c>
      <c r="D78" s="5">
        <v>310</v>
      </c>
      <c r="F78" s="5" t="s">
        <v>152</v>
      </c>
      <c r="G78" s="5" t="s">
        <v>147</v>
      </c>
      <c r="H78" s="5" t="s">
        <v>148</v>
      </c>
      <c r="I78" s="5">
        <v>310</v>
      </c>
      <c r="K78" s="20" t="s">
        <v>97</v>
      </c>
      <c r="L78" s="5"/>
    </row>
    <row r="79" spans="1:12">
      <c r="A79" s="5" t="s">
        <v>153</v>
      </c>
      <c r="B79" s="5" t="s">
        <v>101</v>
      </c>
      <c r="C79" s="5"/>
      <c r="D79" s="5">
        <v>475</v>
      </c>
      <c r="F79" s="5" t="s">
        <v>153</v>
      </c>
      <c r="G79" s="5" t="s">
        <v>101</v>
      </c>
      <c r="H79" s="5"/>
      <c r="I79" s="5">
        <v>475</v>
      </c>
      <c r="K79" s="20" t="s">
        <v>158</v>
      </c>
      <c r="L79" s="5"/>
    </row>
    <row r="80" spans="1:12">
      <c r="A80" s="5" t="s">
        <v>154</v>
      </c>
      <c r="B80" s="5" t="s">
        <v>133</v>
      </c>
      <c r="C80" s="5" t="s">
        <v>143</v>
      </c>
      <c r="D80" s="5">
        <v>505</v>
      </c>
      <c r="F80" s="5" t="s">
        <v>154</v>
      </c>
      <c r="G80" s="5" t="s">
        <v>133</v>
      </c>
      <c r="H80" s="5" t="s">
        <v>143</v>
      </c>
      <c r="I80" s="5">
        <v>505</v>
      </c>
    </row>
    <row r="81" spans="1:9">
      <c r="A81" s="5" t="s">
        <v>155</v>
      </c>
      <c r="B81" s="5" t="s">
        <v>130</v>
      </c>
      <c r="C81" s="5"/>
      <c r="D81" s="5">
        <v>455</v>
      </c>
      <c r="F81" s="5" t="s">
        <v>155</v>
      </c>
      <c r="G81" s="5" t="s">
        <v>130</v>
      </c>
      <c r="H81" s="5"/>
      <c r="I81" s="5">
        <v>455</v>
      </c>
    </row>
    <row r="82" spans="1:9">
      <c r="A82" s="5" t="s">
        <v>117</v>
      </c>
      <c r="B82" s="5" t="s">
        <v>97</v>
      </c>
      <c r="C82" s="5"/>
      <c r="D82" s="5">
        <v>405</v>
      </c>
      <c r="F82" s="5" t="s">
        <v>117</v>
      </c>
      <c r="G82" s="5" t="s">
        <v>97</v>
      </c>
      <c r="H82" s="5"/>
      <c r="I82" s="5">
        <v>405</v>
      </c>
    </row>
    <row r="83" spans="1:9">
      <c r="A83" s="5" t="s">
        <v>156</v>
      </c>
      <c r="B83" s="5" t="s">
        <v>133</v>
      </c>
      <c r="C83" s="5"/>
      <c r="D83" s="5">
        <v>438</v>
      </c>
      <c r="F83" s="5" t="s">
        <v>156</v>
      </c>
      <c r="G83" s="5" t="s">
        <v>133</v>
      </c>
      <c r="H83" s="5"/>
      <c r="I83" s="5">
        <v>438</v>
      </c>
    </row>
    <row r="84" spans="1:9">
      <c r="A84" s="5" t="s">
        <v>157</v>
      </c>
      <c r="B84" s="5" t="s">
        <v>158</v>
      </c>
      <c r="C84" s="5" t="s">
        <v>133</v>
      </c>
      <c r="D84" s="5">
        <v>310</v>
      </c>
      <c r="F84" s="5" t="s">
        <v>157</v>
      </c>
      <c r="G84" s="5" t="s">
        <v>158</v>
      </c>
      <c r="H84" s="5" t="s">
        <v>133</v>
      </c>
      <c r="I84" s="5">
        <v>310</v>
      </c>
    </row>
    <row r="85" spans="1:9">
      <c r="A85" s="5" t="s">
        <v>159</v>
      </c>
      <c r="B85" s="5" t="s">
        <v>101</v>
      </c>
      <c r="C85" s="5"/>
      <c r="D85" s="5">
        <v>200</v>
      </c>
      <c r="F85" s="5" t="s">
        <v>159</v>
      </c>
      <c r="G85" s="5" t="s">
        <v>101</v>
      </c>
      <c r="H85" s="5"/>
      <c r="I85" s="5">
        <v>200</v>
      </c>
    </row>
    <row r="86" spans="1:9">
      <c r="F86" s="4" t="s">
        <v>104</v>
      </c>
    </row>
    <row r="88" spans="1:9">
      <c r="A88" s="38" t="s">
        <v>162</v>
      </c>
      <c r="B88" s="38"/>
      <c r="C88" s="38"/>
      <c r="D88" s="38"/>
      <c r="E88" s="38"/>
      <c r="F88" s="38"/>
      <c r="G88" s="38"/>
      <c r="H88" s="38"/>
    </row>
    <row r="89" spans="1:9">
      <c r="A89" s="5" t="s">
        <v>88</v>
      </c>
      <c r="B89" s="5" t="s">
        <v>89</v>
      </c>
      <c r="C89" s="5" t="s">
        <v>109</v>
      </c>
      <c r="D89" s="5" t="s">
        <v>110</v>
      </c>
    </row>
    <row r="90" spans="1:9">
      <c r="A90" s="5" t="s">
        <v>111</v>
      </c>
      <c r="B90" s="5" t="s">
        <v>93</v>
      </c>
      <c r="C90" s="5">
        <v>49</v>
      </c>
      <c r="D90" s="5">
        <v>1</v>
      </c>
    </row>
    <row r="91" spans="1:9">
      <c r="A91" s="5" t="s">
        <v>114</v>
      </c>
      <c r="B91" s="5" t="s">
        <v>93</v>
      </c>
      <c r="C91" s="5">
        <v>63</v>
      </c>
      <c r="D91" s="5">
        <v>1</v>
      </c>
      <c r="F91" s="10" t="s">
        <v>106</v>
      </c>
      <c r="G91" s="11" t="s">
        <v>112</v>
      </c>
      <c r="H91" s="12" t="s">
        <v>75</v>
      </c>
    </row>
    <row r="92" spans="1:9">
      <c r="A92" s="5" t="s">
        <v>115</v>
      </c>
      <c r="B92" s="5" t="s">
        <v>93</v>
      </c>
      <c r="C92" s="5">
        <v>83</v>
      </c>
      <c r="D92" s="5">
        <v>1</v>
      </c>
      <c r="F92" s="13" t="s">
        <v>93</v>
      </c>
      <c r="G92" s="14">
        <v>1</v>
      </c>
      <c r="H92" s="15"/>
    </row>
    <row r="93" spans="1:9">
      <c r="A93" s="5" t="s">
        <v>116</v>
      </c>
      <c r="B93" s="5" t="s">
        <v>97</v>
      </c>
      <c r="C93" s="5">
        <v>43</v>
      </c>
      <c r="D93" s="5">
        <v>1</v>
      </c>
      <c r="F93" s="16" t="s">
        <v>93</v>
      </c>
      <c r="G93" s="17">
        <v>2</v>
      </c>
      <c r="H93" s="15"/>
    </row>
    <row r="94" spans="1:9">
      <c r="A94" s="5" t="s">
        <v>117</v>
      </c>
      <c r="B94" s="5" t="s">
        <v>97</v>
      </c>
      <c r="C94" s="5">
        <v>58</v>
      </c>
      <c r="D94" s="5">
        <v>1</v>
      </c>
      <c r="F94" s="13" t="s">
        <v>97</v>
      </c>
      <c r="G94" s="14">
        <v>1</v>
      </c>
      <c r="H94" s="15"/>
    </row>
    <row r="95" spans="1:9">
      <c r="A95" s="5" t="s">
        <v>118</v>
      </c>
      <c r="B95" s="5" t="s">
        <v>97</v>
      </c>
      <c r="C95" s="5">
        <v>78</v>
      </c>
      <c r="D95" s="5">
        <v>1</v>
      </c>
      <c r="F95" s="16" t="s">
        <v>97</v>
      </c>
      <c r="G95" s="17">
        <v>2</v>
      </c>
      <c r="H95" s="19"/>
    </row>
    <row r="96" spans="1:9">
      <c r="A96" s="5" t="s">
        <v>119</v>
      </c>
      <c r="B96" s="5" t="s">
        <v>93</v>
      </c>
      <c r="C96" s="5">
        <v>65</v>
      </c>
      <c r="D96" s="5">
        <v>2</v>
      </c>
    </row>
    <row r="97" spans="1:9">
      <c r="A97" s="5" t="s">
        <v>120</v>
      </c>
      <c r="B97" s="5" t="s">
        <v>93</v>
      </c>
      <c r="C97" s="5">
        <v>80</v>
      </c>
      <c r="D97" s="5">
        <v>2</v>
      </c>
    </row>
    <row r="98" spans="1:9">
      <c r="A98" s="5" t="s">
        <v>121</v>
      </c>
      <c r="B98" s="5" t="s">
        <v>93</v>
      </c>
      <c r="C98" s="5">
        <v>100</v>
      </c>
      <c r="D98" s="5">
        <v>2</v>
      </c>
    </row>
    <row r="99" spans="1:9">
      <c r="A99" s="5" t="s">
        <v>122</v>
      </c>
      <c r="B99" s="5" t="s">
        <v>97</v>
      </c>
      <c r="C99" s="5">
        <v>43</v>
      </c>
      <c r="D99" s="5">
        <v>2</v>
      </c>
    </row>
    <row r="100" spans="1:9">
      <c r="A100" s="5" t="s">
        <v>123</v>
      </c>
      <c r="B100" s="5" t="s">
        <v>97</v>
      </c>
      <c r="C100" s="5">
        <v>58</v>
      </c>
      <c r="D100" s="5">
        <v>2</v>
      </c>
    </row>
    <row r="101" spans="1:9">
      <c r="A101" s="5" t="s">
        <v>124</v>
      </c>
      <c r="B101" s="5" t="s">
        <v>97</v>
      </c>
      <c r="C101" s="5">
        <v>78</v>
      </c>
      <c r="D101" s="5">
        <v>2</v>
      </c>
    </row>
    <row r="103" spans="1:9">
      <c r="A103" s="38" t="s">
        <v>163</v>
      </c>
      <c r="B103" s="38"/>
      <c r="C103" s="38"/>
      <c r="D103" s="38"/>
      <c r="F103" s="38" t="s">
        <v>164</v>
      </c>
      <c r="G103" s="38"/>
      <c r="H103" s="38"/>
      <c r="I103" s="38"/>
    </row>
    <row r="104" spans="1:9">
      <c r="A104" s="4" t="s">
        <v>165</v>
      </c>
      <c r="B104" s="4" t="s">
        <v>89</v>
      </c>
      <c r="C104" s="4" t="s">
        <v>9</v>
      </c>
      <c r="D104" s="4" t="s">
        <v>166</v>
      </c>
      <c r="F104" s="4" t="s">
        <v>165</v>
      </c>
      <c r="G104" s="4" t="s">
        <v>89</v>
      </c>
      <c r="H104" s="4" t="s">
        <v>9</v>
      </c>
      <c r="I104" s="4" t="s">
        <v>167</v>
      </c>
    </row>
    <row r="105" spans="1:9">
      <c r="A105" s="4" t="s">
        <v>168</v>
      </c>
      <c r="B105" s="4" t="s">
        <v>93</v>
      </c>
      <c r="C105" s="4">
        <v>318</v>
      </c>
      <c r="F105" s="4" t="s">
        <v>168</v>
      </c>
      <c r="G105" s="4" t="s">
        <v>93</v>
      </c>
      <c r="H105" s="4">
        <v>318</v>
      </c>
    </row>
    <row r="106" spans="1:9">
      <c r="A106" s="4" t="s">
        <v>169</v>
      </c>
      <c r="B106" s="4" t="s">
        <v>93</v>
      </c>
      <c r="C106" s="4">
        <v>405</v>
      </c>
      <c r="F106" s="4" t="s">
        <v>169</v>
      </c>
      <c r="G106" s="4" t="s">
        <v>93</v>
      </c>
      <c r="H106" s="4">
        <v>405</v>
      </c>
    </row>
    <row r="107" spans="1:9">
      <c r="A107" s="4" t="s">
        <v>170</v>
      </c>
      <c r="B107" s="4" t="s">
        <v>93</v>
      </c>
      <c r="C107" s="4">
        <v>525</v>
      </c>
      <c r="F107" s="4" t="s">
        <v>170</v>
      </c>
      <c r="G107" s="4" t="s">
        <v>93</v>
      </c>
      <c r="H107" s="4">
        <v>525</v>
      </c>
    </row>
    <row r="108" spans="1:9">
      <c r="A108" s="4" t="s">
        <v>171</v>
      </c>
      <c r="B108" s="4" t="s">
        <v>97</v>
      </c>
      <c r="C108" s="4">
        <v>309</v>
      </c>
      <c r="F108" s="4" t="s">
        <v>171</v>
      </c>
      <c r="G108" s="4" t="s">
        <v>97</v>
      </c>
      <c r="H108" s="4">
        <v>309</v>
      </c>
    </row>
    <row r="109" spans="1:9">
      <c r="A109" s="4" t="s">
        <v>172</v>
      </c>
      <c r="B109" s="4" t="s">
        <v>97</v>
      </c>
      <c r="C109" s="4">
        <v>405</v>
      </c>
      <c r="F109" s="4" t="s">
        <v>172</v>
      </c>
      <c r="G109" s="4" t="s">
        <v>97</v>
      </c>
      <c r="H109" s="4">
        <v>405</v>
      </c>
    </row>
    <row r="110" spans="1:9">
      <c r="A110" s="4" t="s">
        <v>173</v>
      </c>
      <c r="B110" s="4" t="s">
        <v>97</v>
      </c>
      <c r="C110" s="4">
        <v>534</v>
      </c>
      <c r="F110" s="4" t="s">
        <v>173</v>
      </c>
      <c r="G110" s="4" t="s">
        <v>97</v>
      </c>
      <c r="H110" s="4">
        <v>534</v>
      </c>
    </row>
    <row r="111" spans="1:9">
      <c r="A111" s="4" t="s">
        <v>174</v>
      </c>
      <c r="B111" s="4" t="s">
        <v>101</v>
      </c>
      <c r="C111" s="4">
        <v>314</v>
      </c>
      <c r="F111" s="4" t="s">
        <v>174</v>
      </c>
      <c r="G111" s="4" t="s">
        <v>101</v>
      </c>
      <c r="H111" s="4">
        <v>314</v>
      </c>
    </row>
    <row r="112" spans="1:9">
      <c r="A112" s="4" t="s">
        <v>175</v>
      </c>
      <c r="B112" s="4" t="s">
        <v>101</v>
      </c>
      <c r="C112" s="4">
        <v>405</v>
      </c>
      <c r="F112" s="4" t="s">
        <v>175</v>
      </c>
      <c r="G112" s="4" t="s">
        <v>101</v>
      </c>
      <c r="H112" s="4">
        <v>405</v>
      </c>
    </row>
    <row r="113" spans="1:13">
      <c r="A113" s="4" t="s">
        <v>176</v>
      </c>
      <c r="B113" s="4" t="s">
        <v>101</v>
      </c>
      <c r="C113" s="4">
        <v>530</v>
      </c>
      <c r="F113" s="4" t="s">
        <v>176</v>
      </c>
      <c r="G113" s="4" t="s">
        <v>101</v>
      </c>
      <c r="H113" s="4">
        <v>530</v>
      </c>
    </row>
    <row r="114" spans="1:13">
      <c r="A114" s="4" t="s">
        <v>177</v>
      </c>
      <c r="F114" s="4" t="s">
        <v>177</v>
      </c>
    </row>
    <row r="115" spans="1:13">
      <c r="A115" s="38" t="s">
        <v>178</v>
      </c>
      <c r="B115" s="38"/>
      <c r="C115" s="38"/>
      <c r="D115" s="38"/>
      <c r="F115" s="38" t="s">
        <v>179</v>
      </c>
      <c r="G115" s="38"/>
      <c r="H115" s="38"/>
      <c r="I115" s="38"/>
      <c r="J115" s="38"/>
      <c r="K115" s="38"/>
      <c r="L115" s="38"/>
    </row>
    <row r="116" spans="1:13">
      <c r="A116" s="4" t="s">
        <v>88</v>
      </c>
      <c r="B116" s="4" t="s">
        <v>89</v>
      </c>
      <c r="C116" s="4" t="s">
        <v>90</v>
      </c>
      <c r="D116" s="4" t="s">
        <v>180</v>
      </c>
      <c r="L116" s="4" t="s">
        <v>179</v>
      </c>
    </row>
    <row r="117" spans="1:13">
      <c r="A117" s="4" t="s">
        <v>111</v>
      </c>
      <c r="B117" s="4" t="s">
        <v>93</v>
      </c>
      <c r="C117" s="4">
        <v>45</v>
      </c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</row>
    <row r="118" spans="1:13">
      <c r="A118" s="4" t="s">
        <v>114</v>
      </c>
      <c r="B118" s="4" t="s">
        <v>93</v>
      </c>
      <c r="C118" s="4">
        <v>60</v>
      </c>
      <c r="M118" s="4" t="s">
        <v>179</v>
      </c>
    </row>
    <row r="119" spans="1:13">
      <c r="A119" s="4" t="s">
        <v>115</v>
      </c>
      <c r="B119" s="4" t="s">
        <v>93</v>
      </c>
      <c r="C119" s="4">
        <v>80</v>
      </c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</row>
    <row r="120" spans="1:13">
      <c r="A120" s="4" t="s">
        <v>116</v>
      </c>
      <c r="B120" s="4" t="s">
        <v>97</v>
      </c>
      <c r="C120" s="4">
        <v>65</v>
      </c>
    </row>
    <row r="121" spans="1:13">
      <c r="A121" s="4" t="s">
        <v>117</v>
      </c>
      <c r="B121" s="4" t="s">
        <v>97</v>
      </c>
      <c r="C121" s="4">
        <v>80</v>
      </c>
    </row>
    <row r="122" spans="1:13">
      <c r="A122" s="4" t="s">
        <v>118</v>
      </c>
      <c r="B122" s="4" t="s">
        <v>97</v>
      </c>
      <c r="C122" s="4">
        <v>100</v>
      </c>
    </row>
    <row r="123" spans="1:13">
      <c r="A123" s="4" t="s">
        <v>181</v>
      </c>
      <c r="B123" s="4" t="s">
        <v>101</v>
      </c>
      <c r="C123" s="4">
        <v>43</v>
      </c>
    </row>
    <row r="124" spans="1:13">
      <c r="A124" s="4" t="s">
        <v>182</v>
      </c>
      <c r="B124" s="4" t="s">
        <v>101</v>
      </c>
      <c r="C124" s="4">
        <v>58</v>
      </c>
    </row>
    <row r="125" spans="1:13">
      <c r="A125" s="4" t="s">
        <v>183</v>
      </c>
      <c r="B125" s="4" t="s">
        <v>101</v>
      </c>
      <c r="C125" s="4">
        <v>78</v>
      </c>
    </row>
    <row r="126" spans="1:13">
      <c r="A126" s="4" t="s">
        <v>104</v>
      </c>
    </row>
    <row r="127" spans="1:13">
      <c r="A127" s="38" t="s">
        <v>184</v>
      </c>
      <c r="B127" s="38"/>
      <c r="C127" s="38"/>
      <c r="D127" s="38"/>
      <c r="E127" s="38"/>
    </row>
    <row r="128" spans="1:13">
      <c r="A128" s="4" t="s">
        <v>185</v>
      </c>
      <c r="B128" s="4" t="s">
        <v>186</v>
      </c>
      <c r="C128" s="4" t="s">
        <v>187</v>
      </c>
      <c r="D128" s="4" t="s">
        <v>188</v>
      </c>
      <c r="E128" s="4" t="s">
        <v>189</v>
      </c>
    </row>
    <row r="129" spans="1:9">
      <c r="A129" s="4" t="s">
        <v>190</v>
      </c>
      <c r="B129" s="4">
        <v>10</v>
      </c>
      <c r="C129" s="4">
        <v>4</v>
      </c>
      <c r="D129" s="4">
        <v>1</v>
      </c>
      <c r="E129" s="4">
        <v>1</v>
      </c>
    </row>
    <row r="130" spans="1:9">
      <c r="A130" s="4" t="s">
        <v>191</v>
      </c>
      <c r="B130" s="4">
        <v>12</v>
      </c>
      <c r="C130" s="4">
        <v>3</v>
      </c>
      <c r="D130" s="4">
        <v>0</v>
      </c>
      <c r="E130" s="4">
        <v>1</v>
      </c>
    </row>
    <row r="131" spans="1:9">
      <c r="A131" s="4" t="s">
        <v>192</v>
      </c>
      <c r="B131" s="4">
        <v>15</v>
      </c>
      <c r="C131" s="4">
        <v>1</v>
      </c>
      <c r="D131" s="4">
        <v>3</v>
      </c>
      <c r="E131" s="4">
        <v>1</v>
      </c>
    </row>
    <row r="132" spans="1:9">
      <c r="A132" s="4" t="s">
        <v>193</v>
      </c>
      <c r="B132" s="4">
        <v>4</v>
      </c>
      <c r="C132" s="4">
        <v>2</v>
      </c>
      <c r="D132" s="4">
        <v>6</v>
      </c>
      <c r="E132" s="4">
        <v>0</v>
      </c>
    </row>
    <row r="133" spans="1:9">
      <c r="A133" s="4" t="s">
        <v>194</v>
      </c>
      <c r="B133" s="4">
        <v>10</v>
      </c>
      <c r="C133" s="4">
        <v>4</v>
      </c>
      <c r="D133" s="4">
        <v>1</v>
      </c>
      <c r="E133" s="4">
        <v>1</v>
      </c>
    </row>
    <row r="134" spans="1:9">
      <c r="A134" s="4" t="s">
        <v>195</v>
      </c>
      <c r="B134" s="4">
        <v>9</v>
      </c>
      <c r="C134" s="4">
        <v>2</v>
      </c>
      <c r="D134" s="4">
        <v>1</v>
      </c>
      <c r="E134" s="4">
        <v>0</v>
      </c>
    </row>
    <row r="136" spans="1:9">
      <c r="A136" s="4" t="s">
        <v>196</v>
      </c>
    </row>
    <row r="137" spans="1:9">
      <c r="A137" s="4" t="s">
        <v>104</v>
      </c>
    </row>
    <row r="138" spans="1:9">
      <c r="A138" s="38" t="s">
        <v>197</v>
      </c>
      <c r="B138" s="38"/>
      <c r="C138" s="38"/>
      <c r="D138" s="38"/>
      <c r="F138" s="38" t="s">
        <v>198</v>
      </c>
      <c r="G138" s="38"/>
      <c r="H138" s="38"/>
      <c r="I138" s="38"/>
    </row>
    <row r="139" spans="1:9">
      <c r="A139" s="4" t="s">
        <v>88</v>
      </c>
      <c r="B139" s="4" t="s">
        <v>89</v>
      </c>
      <c r="C139" s="4" t="s">
        <v>109</v>
      </c>
      <c r="D139" s="4" t="s">
        <v>199</v>
      </c>
      <c r="F139" s="4" t="s">
        <v>88</v>
      </c>
      <c r="G139" s="4" t="s">
        <v>89</v>
      </c>
      <c r="H139" s="4" t="s">
        <v>109</v>
      </c>
      <c r="I139" s="4" t="s">
        <v>199</v>
      </c>
    </row>
    <row r="140" spans="1:9">
      <c r="A140" s="4" t="s">
        <v>111</v>
      </c>
      <c r="B140" s="4" t="s">
        <v>93</v>
      </c>
      <c r="C140" s="4">
        <v>49</v>
      </c>
      <c r="F140" s="4" t="s">
        <v>111</v>
      </c>
      <c r="G140" s="4" t="s">
        <v>93</v>
      </c>
      <c r="H140" s="4">
        <v>49</v>
      </c>
    </row>
    <row r="141" spans="1:9">
      <c r="A141" s="4" t="s">
        <v>114</v>
      </c>
      <c r="B141" s="4" t="s">
        <v>93</v>
      </c>
      <c r="C141" s="4">
        <v>63</v>
      </c>
      <c r="F141" s="4" t="s">
        <v>114</v>
      </c>
      <c r="G141" s="4" t="s">
        <v>93</v>
      </c>
      <c r="H141" s="4">
        <v>63</v>
      </c>
    </row>
    <row r="142" spans="1:9">
      <c r="A142" s="4" t="s">
        <v>115</v>
      </c>
      <c r="B142" s="4" t="s">
        <v>93</v>
      </c>
      <c r="C142" s="4">
        <v>83</v>
      </c>
      <c r="F142" s="4" t="s">
        <v>115</v>
      </c>
      <c r="G142" s="4" t="s">
        <v>93</v>
      </c>
      <c r="H142" s="4">
        <v>83</v>
      </c>
    </row>
    <row r="143" spans="1:9">
      <c r="A143" s="4" t="s">
        <v>116</v>
      </c>
      <c r="B143" s="4" t="s">
        <v>97</v>
      </c>
      <c r="C143" s="4">
        <v>43</v>
      </c>
      <c r="F143" s="4" t="s">
        <v>116</v>
      </c>
      <c r="G143" s="4" t="s">
        <v>97</v>
      </c>
      <c r="H143" s="4">
        <v>43</v>
      </c>
    </row>
    <row r="144" spans="1:9">
      <c r="A144" s="4" t="s">
        <v>117</v>
      </c>
      <c r="B144" s="4" t="s">
        <v>97</v>
      </c>
      <c r="C144" s="4">
        <v>58</v>
      </c>
      <c r="F144" s="4" t="s">
        <v>117</v>
      </c>
      <c r="G144" s="4" t="s">
        <v>97</v>
      </c>
      <c r="H144" s="4">
        <v>58</v>
      </c>
    </row>
    <row r="145" spans="1:14">
      <c r="A145" s="4" t="s">
        <v>118</v>
      </c>
      <c r="B145" s="4" t="s">
        <v>97</v>
      </c>
      <c r="C145" s="4">
        <v>78</v>
      </c>
      <c r="F145" s="4" t="s">
        <v>118</v>
      </c>
      <c r="G145" s="4" t="s">
        <v>97</v>
      </c>
      <c r="H145" s="4">
        <v>78</v>
      </c>
    </row>
    <row r="146" spans="1:14">
      <c r="A146" s="4" t="s">
        <v>181</v>
      </c>
      <c r="B146" s="4" t="s">
        <v>101</v>
      </c>
      <c r="C146" s="4">
        <v>65</v>
      </c>
      <c r="F146" s="4" t="s">
        <v>181</v>
      </c>
      <c r="G146" s="4" t="s">
        <v>101</v>
      </c>
      <c r="H146" s="4">
        <v>65</v>
      </c>
    </row>
    <row r="147" spans="1:14">
      <c r="A147" s="4" t="s">
        <v>182</v>
      </c>
      <c r="B147" s="4" t="s">
        <v>101</v>
      </c>
      <c r="C147" s="4">
        <v>80</v>
      </c>
      <c r="F147" s="4" t="s">
        <v>182</v>
      </c>
      <c r="G147" s="4" t="s">
        <v>101</v>
      </c>
      <c r="H147" s="4">
        <v>80</v>
      </c>
    </row>
    <row r="148" spans="1:14">
      <c r="A148" s="4" t="s">
        <v>183</v>
      </c>
      <c r="B148" s="4" t="s">
        <v>101</v>
      </c>
      <c r="C148" s="4">
        <v>100</v>
      </c>
      <c r="F148" s="4" t="s">
        <v>183</v>
      </c>
      <c r="G148" s="4" t="s">
        <v>101</v>
      </c>
      <c r="H148" s="4">
        <v>100</v>
      </c>
    </row>
    <row r="149" spans="1:14">
      <c r="A149" s="4" t="s">
        <v>104</v>
      </c>
    </row>
    <row r="150" spans="1:14">
      <c r="A150" s="38" t="s">
        <v>200</v>
      </c>
      <c r="B150" s="38"/>
      <c r="C150" s="38"/>
      <c r="D150" s="38"/>
      <c r="E150" s="38"/>
      <c r="F150" s="38"/>
      <c r="H150" s="38" t="s">
        <v>201</v>
      </c>
      <c r="I150" s="38"/>
      <c r="J150" s="38"/>
      <c r="K150" s="38"/>
      <c r="L150" s="38"/>
      <c r="M150" s="38"/>
      <c r="N150" s="38"/>
    </row>
    <row r="151" spans="1:14">
      <c r="A151" s="4" t="s">
        <v>165</v>
      </c>
      <c r="B151" s="4" t="s">
        <v>89</v>
      </c>
      <c r="C151" s="4" t="s">
        <v>127</v>
      </c>
      <c r="D151" s="4" t="s">
        <v>9</v>
      </c>
      <c r="H151" s="4" t="s">
        <v>202</v>
      </c>
      <c r="I151" s="4" t="s">
        <v>203</v>
      </c>
      <c r="J151" s="4" t="s">
        <v>89</v>
      </c>
      <c r="K151" s="4" t="s">
        <v>127</v>
      </c>
      <c r="L151" s="4" t="s">
        <v>9</v>
      </c>
    </row>
    <row r="152" spans="1:14">
      <c r="A152" s="4" t="s">
        <v>168</v>
      </c>
      <c r="B152" s="4" t="s">
        <v>93</v>
      </c>
      <c r="C152" s="4" t="s">
        <v>133</v>
      </c>
      <c r="D152" s="4">
        <v>318</v>
      </c>
      <c r="H152" s="4">
        <v>1</v>
      </c>
      <c r="I152" s="4" t="s">
        <v>204</v>
      </c>
      <c r="J152" s="4" t="s">
        <v>93</v>
      </c>
      <c r="K152" s="4" t="s">
        <v>133</v>
      </c>
      <c r="L152" s="4">
        <v>318</v>
      </c>
    </row>
    <row r="153" spans="1:14">
      <c r="A153" s="4" t="s">
        <v>169</v>
      </c>
      <c r="B153" s="4" t="s">
        <v>93</v>
      </c>
      <c r="C153" s="4" t="s">
        <v>133</v>
      </c>
      <c r="D153" s="4">
        <v>405</v>
      </c>
      <c r="H153" s="4">
        <v>2</v>
      </c>
      <c r="I153" s="4" t="s">
        <v>205</v>
      </c>
      <c r="J153" s="4" t="s">
        <v>93</v>
      </c>
      <c r="K153" s="4" t="s">
        <v>133</v>
      </c>
      <c r="L153" s="4">
        <v>405</v>
      </c>
    </row>
    <row r="154" spans="1:14">
      <c r="A154" s="4" t="s">
        <v>170</v>
      </c>
      <c r="B154" s="4" t="s">
        <v>93</v>
      </c>
      <c r="C154" s="4" t="s">
        <v>133</v>
      </c>
      <c r="D154" s="4">
        <v>525</v>
      </c>
      <c r="H154" s="4">
        <v>3</v>
      </c>
      <c r="I154" s="4" t="s">
        <v>206</v>
      </c>
      <c r="J154" s="4" t="s">
        <v>93</v>
      </c>
      <c r="K154" s="4" t="s">
        <v>133</v>
      </c>
      <c r="L154" s="4">
        <v>525</v>
      </c>
    </row>
    <row r="155" spans="1:14">
      <c r="A155" s="4" t="s">
        <v>171</v>
      </c>
      <c r="B155" s="4" t="s">
        <v>97</v>
      </c>
      <c r="D155" s="4">
        <v>309</v>
      </c>
      <c r="H155" s="4">
        <v>4</v>
      </c>
      <c r="I155" s="4" t="s">
        <v>207</v>
      </c>
      <c r="J155" s="4" t="s">
        <v>97</v>
      </c>
      <c r="L155" s="4">
        <v>309</v>
      </c>
    </row>
    <row r="156" spans="1:14">
      <c r="A156" s="4" t="s">
        <v>172</v>
      </c>
      <c r="B156" s="4" t="s">
        <v>97</v>
      </c>
      <c r="D156" s="4">
        <v>405</v>
      </c>
      <c r="H156" s="4">
        <v>5</v>
      </c>
      <c r="I156" s="4" t="s">
        <v>208</v>
      </c>
      <c r="J156" s="4" t="s">
        <v>97</v>
      </c>
      <c r="L156" s="4">
        <v>405</v>
      </c>
    </row>
    <row r="157" spans="1:14">
      <c r="A157" s="4" t="s">
        <v>173</v>
      </c>
      <c r="B157" s="4" t="s">
        <v>97</v>
      </c>
      <c r="C157" s="4" t="s">
        <v>148</v>
      </c>
      <c r="D157" s="4">
        <v>534</v>
      </c>
      <c r="H157" s="4">
        <v>6</v>
      </c>
      <c r="I157" s="4" t="s">
        <v>209</v>
      </c>
      <c r="J157" s="4" t="s">
        <v>97</v>
      </c>
      <c r="K157" s="4" t="s">
        <v>148</v>
      </c>
      <c r="L157" s="4">
        <v>534</v>
      </c>
    </row>
    <row r="158" spans="1:14">
      <c r="A158" s="4" t="s">
        <v>174</v>
      </c>
      <c r="B158" s="4" t="s">
        <v>101</v>
      </c>
      <c r="D158" s="4">
        <v>314</v>
      </c>
      <c r="H158" s="4">
        <v>7</v>
      </c>
      <c r="I158" s="4" t="s">
        <v>210</v>
      </c>
      <c r="J158" s="4" t="s">
        <v>101</v>
      </c>
      <c r="L158" s="4">
        <v>314</v>
      </c>
    </row>
    <row r="159" spans="1:14">
      <c r="A159" s="4" t="s">
        <v>175</v>
      </c>
      <c r="B159" s="4" t="s">
        <v>101</v>
      </c>
      <c r="D159" s="4">
        <v>405</v>
      </c>
      <c r="H159" s="4">
        <v>8</v>
      </c>
      <c r="I159" s="4" t="s">
        <v>211</v>
      </c>
      <c r="J159" s="4" t="s">
        <v>101</v>
      </c>
      <c r="L159" s="4">
        <v>405</v>
      </c>
    </row>
    <row r="160" spans="1:14">
      <c r="A160" s="4" t="s">
        <v>176</v>
      </c>
      <c r="B160" s="4" t="s">
        <v>101</v>
      </c>
      <c r="D160" s="4">
        <v>530</v>
      </c>
      <c r="H160" s="4">
        <v>9</v>
      </c>
      <c r="I160" s="4" t="s">
        <v>212</v>
      </c>
      <c r="J160" s="4" t="s">
        <v>101</v>
      </c>
      <c r="L160" s="4">
        <v>530</v>
      </c>
    </row>
    <row r="161" spans="1:12">
      <c r="A161" s="4" t="s">
        <v>213</v>
      </c>
      <c r="B161" s="4" t="s">
        <v>151</v>
      </c>
      <c r="D161" s="4">
        <v>195</v>
      </c>
      <c r="H161" s="4">
        <v>10</v>
      </c>
      <c r="I161" s="4" t="s">
        <v>213</v>
      </c>
      <c r="J161" s="4" t="s">
        <v>151</v>
      </c>
      <c r="L161" s="4">
        <v>195</v>
      </c>
    </row>
    <row r="162" spans="1:12">
      <c r="A162" s="4" t="s">
        <v>214</v>
      </c>
      <c r="B162" s="4" t="s">
        <v>151</v>
      </c>
      <c r="D162" s="4">
        <v>205</v>
      </c>
      <c r="H162" s="4">
        <v>11</v>
      </c>
      <c r="I162" s="4" t="s">
        <v>214</v>
      </c>
      <c r="J162" s="4" t="s">
        <v>151</v>
      </c>
      <c r="L162" s="4">
        <v>205</v>
      </c>
    </row>
    <row r="163" spans="1:12">
      <c r="A163" s="4" t="s">
        <v>215</v>
      </c>
      <c r="B163" s="4" t="s">
        <v>151</v>
      </c>
      <c r="C163" s="4" t="s">
        <v>148</v>
      </c>
      <c r="D163" s="4">
        <v>395</v>
      </c>
      <c r="H163" s="4">
        <v>12</v>
      </c>
      <c r="I163" s="4" t="s">
        <v>215</v>
      </c>
      <c r="J163" s="4" t="s">
        <v>151</v>
      </c>
      <c r="K163" s="4" t="s">
        <v>148</v>
      </c>
      <c r="L163" s="4">
        <v>395</v>
      </c>
    </row>
    <row r="164" spans="1:12">
      <c r="A164" s="4" t="s">
        <v>216</v>
      </c>
      <c r="B164" s="4" t="s">
        <v>151</v>
      </c>
      <c r="C164" s="4" t="s">
        <v>133</v>
      </c>
      <c r="D164" s="4">
        <v>195</v>
      </c>
      <c r="H164" s="4">
        <v>13</v>
      </c>
      <c r="I164" s="4" t="s">
        <v>216</v>
      </c>
      <c r="J164" s="4" t="s">
        <v>151</v>
      </c>
      <c r="K164" s="4" t="s">
        <v>133</v>
      </c>
      <c r="L164" s="4">
        <v>195</v>
      </c>
    </row>
    <row r="165" spans="1:12">
      <c r="A165" s="4" t="s">
        <v>217</v>
      </c>
      <c r="B165" s="4" t="s">
        <v>151</v>
      </c>
      <c r="C165" s="4" t="s">
        <v>133</v>
      </c>
      <c r="D165" s="4">
        <v>205</v>
      </c>
      <c r="H165" s="4">
        <v>14</v>
      </c>
      <c r="I165" s="4" t="s">
        <v>217</v>
      </c>
      <c r="J165" s="4" t="s">
        <v>151</v>
      </c>
      <c r="K165" s="4" t="s">
        <v>133</v>
      </c>
      <c r="L165" s="4">
        <v>205</v>
      </c>
    </row>
    <row r="166" spans="1:12">
      <c r="A166" s="4" t="s">
        <v>218</v>
      </c>
      <c r="B166" s="4" t="s">
        <v>151</v>
      </c>
      <c r="C166" s="4" t="s">
        <v>133</v>
      </c>
      <c r="D166" s="4">
        <v>395</v>
      </c>
      <c r="H166" s="4">
        <v>15</v>
      </c>
      <c r="I166" s="4" t="s">
        <v>218</v>
      </c>
      <c r="J166" s="4" t="s">
        <v>151</v>
      </c>
      <c r="K166" s="4" t="s">
        <v>133</v>
      </c>
      <c r="L166" s="4">
        <v>395</v>
      </c>
    </row>
    <row r="167" spans="1:12">
      <c r="A167" s="4" t="s">
        <v>219</v>
      </c>
      <c r="B167" s="4" t="s">
        <v>147</v>
      </c>
      <c r="C167" s="4" t="s">
        <v>148</v>
      </c>
      <c r="D167" s="4">
        <v>251</v>
      </c>
      <c r="H167" s="4">
        <v>16</v>
      </c>
      <c r="I167" s="4" t="s">
        <v>219</v>
      </c>
      <c r="J167" s="4" t="s">
        <v>147</v>
      </c>
      <c r="K167" s="4" t="s">
        <v>148</v>
      </c>
      <c r="L167" s="4">
        <v>251</v>
      </c>
    </row>
    <row r="168" spans="1:12">
      <c r="A168" s="4" t="s">
        <v>220</v>
      </c>
      <c r="B168" s="4" t="s">
        <v>147</v>
      </c>
      <c r="C168" s="4" t="s">
        <v>148</v>
      </c>
      <c r="D168" s="4">
        <v>349</v>
      </c>
      <c r="H168" s="4">
        <v>17</v>
      </c>
      <c r="I168" s="4" t="s">
        <v>221</v>
      </c>
      <c r="J168" s="4" t="s">
        <v>147</v>
      </c>
      <c r="K168" s="4" t="s">
        <v>148</v>
      </c>
      <c r="L168" s="4">
        <v>349</v>
      </c>
    </row>
    <row r="169" spans="1:12">
      <c r="A169" s="4" t="s">
        <v>222</v>
      </c>
      <c r="B169" s="4" t="s">
        <v>147</v>
      </c>
      <c r="C169" s="4" t="s">
        <v>148</v>
      </c>
      <c r="D169" s="4">
        <v>479</v>
      </c>
      <c r="H169" s="4">
        <v>18</v>
      </c>
      <c r="I169" s="4" t="s">
        <v>223</v>
      </c>
      <c r="J169" s="4" t="s">
        <v>147</v>
      </c>
      <c r="K169" s="4" t="s">
        <v>148</v>
      </c>
      <c r="L169" s="4">
        <v>479</v>
      </c>
    </row>
    <row r="170" spans="1:12">
      <c r="A170" s="4" t="s">
        <v>224</v>
      </c>
      <c r="B170" s="4" t="s">
        <v>147</v>
      </c>
      <c r="D170" s="4">
        <v>253</v>
      </c>
      <c r="H170" s="4">
        <v>19</v>
      </c>
      <c r="I170" s="4" t="s">
        <v>224</v>
      </c>
      <c r="J170" s="4" t="s">
        <v>147</v>
      </c>
      <c r="L170" s="4">
        <v>253</v>
      </c>
    </row>
    <row r="171" spans="1:12">
      <c r="A171" s="4" t="s">
        <v>225</v>
      </c>
      <c r="B171" s="4" t="s">
        <v>147</v>
      </c>
      <c r="D171" s="4">
        <v>413</v>
      </c>
      <c r="H171" s="4">
        <v>20</v>
      </c>
      <c r="I171" s="4" t="s">
        <v>225</v>
      </c>
      <c r="J171" s="4" t="s">
        <v>147</v>
      </c>
      <c r="L171" s="4">
        <v>413</v>
      </c>
    </row>
    <row r="172" spans="1:12">
      <c r="A172" s="4" t="s">
        <v>226</v>
      </c>
      <c r="B172" s="4" t="s">
        <v>147</v>
      </c>
      <c r="C172" s="4" t="s">
        <v>148</v>
      </c>
      <c r="D172" s="4">
        <v>262</v>
      </c>
      <c r="H172" s="4" t="s">
        <v>104</v>
      </c>
    </row>
    <row r="173" spans="1:12">
      <c r="A173" s="4" t="s">
        <v>227</v>
      </c>
      <c r="B173" s="4" t="s">
        <v>147</v>
      </c>
      <c r="C173" s="4" t="s">
        <v>148</v>
      </c>
      <c r="D173" s="4">
        <v>442</v>
      </c>
    </row>
    <row r="175" spans="1:12">
      <c r="B175" s="38" t="s">
        <v>228</v>
      </c>
      <c r="C175" s="38"/>
      <c r="D175" s="38"/>
      <c r="E175" s="38"/>
      <c r="F175" s="38"/>
      <c r="G175" s="38"/>
    </row>
    <row r="176" spans="1:12">
      <c r="B176" s="4" t="s">
        <v>88</v>
      </c>
      <c r="C176" s="4" t="s">
        <v>89</v>
      </c>
      <c r="D176" s="4" t="s">
        <v>9</v>
      </c>
    </row>
    <row r="177" spans="2:9">
      <c r="B177" s="4" t="s">
        <v>111</v>
      </c>
      <c r="C177" s="4" t="s">
        <v>93</v>
      </c>
      <c r="D177" s="4">
        <v>318</v>
      </c>
      <c r="F177" s="10" t="s">
        <v>106</v>
      </c>
      <c r="G177" s="12" t="s">
        <v>229</v>
      </c>
    </row>
    <row r="178" spans="2:9">
      <c r="B178" s="4" t="s">
        <v>114</v>
      </c>
      <c r="C178" s="4" t="s">
        <v>93</v>
      </c>
      <c r="D178" s="4">
        <v>405</v>
      </c>
      <c r="F178" s="13" t="s">
        <v>93</v>
      </c>
      <c r="G178" s="15"/>
    </row>
    <row r="179" spans="2:9">
      <c r="B179" s="4" t="s">
        <v>115</v>
      </c>
      <c r="C179" s="4" t="s">
        <v>93</v>
      </c>
      <c r="D179" s="4">
        <v>525</v>
      </c>
      <c r="F179" s="13" t="s">
        <v>97</v>
      </c>
      <c r="G179" s="15"/>
    </row>
    <row r="180" spans="2:9">
      <c r="B180" s="4" t="s">
        <v>116</v>
      </c>
      <c r="C180" s="4" t="s">
        <v>97</v>
      </c>
      <c r="D180" s="4">
        <v>309</v>
      </c>
      <c r="F180" s="16" t="s">
        <v>101</v>
      </c>
      <c r="G180" s="19"/>
    </row>
    <row r="181" spans="2:9">
      <c r="B181" s="4" t="s">
        <v>117</v>
      </c>
      <c r="C181" s="4" t="s">
        <v>97</v>
      </c>
      <c r="D181" s="4">
        <v>405</v>
      </c>
    </row>
    <row r="182" spans="2:9">
      <c r="B182" s="4" t="s">
        <v>118</v>
      </c>
      <c r="C182" s="4" t="s">
        <v>97</v>
      </c>
      <c r="D182" s="4">
        <v>534</v>
      </c>
    </row>
    <row r="183" spans="2:9">
      <c r="B183" s="4" t="s">
        <v>181</v>
      </c>
      <c r="C183" s="4" t="s">
        <v>101</v>
      </c>
      <c r="D183" s="4">
        <v>314</v>
      </c>
    </row>
    <row r="184" spans="2:9">
      <c r="B184" s="4" t="s">
        <v>182</v>
      </c>
      <c r="C184" s="4" t="s">
        <v>101</v>
      </c>
      <c r="D184" s="4">
        <v>405</v>
      </c>
    </row>
    <row r="185" spans="2:9">
      <c r="B185" s="4" t="s">
        <v>183</v>
      </c>
      <c r="C185" s="4" t="s">
        <v>101</v>
      </c>
      <c r="D185" s="4">
        <v>530</v>
      </c>
    </row>
    <row r="186" spans="2:9">
      <c r="B186" s="4" t="s">
        <v>104</v>
      </c>
    </row>
    <row r="187" spans="2:9">
      <c r="B187" s="38" t="s">
        <v>230</v>
      </c>
      <c r="C187" s="38"/>
      <c r="D187" s="38"/>
      <c r="E187" s="38"/>
      <c r="F187" s="38"/>
      <c r="G187" s="38"/>
      <c r="H187" s="38"/>
      <c r="I187" s="38"/>
    </row>
    <row r="188" spans="2:9">
      <c r="B188" s="4" t="s">
        <v>203</v>
      </c>
      <c r="C188" s="4" t="s">
        <v>89</v>
      </c>
      <c r="D188" s="4" t="s">
        <v>9</v>
      </c>
      <c r="E188" s="4" t="s">
        <v>110</v>
      </c>
      <c r="G188" s="10" t="s">
        <v>106</v>
      </c>
      <c r="H188" s="11" t="s">
        <v>112</v>
      </c>
      <c r="I188" s="12" t="s">
        <v>229</v>
      </c>
    </row>
    <row r="189" spans="2:9">
      <c r="B189" s="4" t="s">
        <v>204</v>
      </c>
      <c r="C189" s="4" t="s">
        <v>93</v>
      </c>
      <c r="D189" s="4">
        <v>318</v>
      </c>
      <c r="E189" s="4">
        <v>1</v>
      </c>
      <c r="G189" s="13" t="s">
        <v>101</v>
      </c>
      <c r="H189" s="14">
        <v>1</v>
      </c>
      <c r="I189" s="15"/>
    </row>
    <row r="190" spans="2:9">
      <c r="B190" s="4" t="s">
        <v>205</v>
      </c>
      <c r="C190" s="4" t="s">
        <v>93</v>
      </c>
      <c r="D190" s="4">
        <v>405</v>
      </c>
      <c r="E190" s="4">
        <v>2</v>
      </c>
      <c r="G190" s="13" t="s">
        <v>101</v>
      </c>
      <c r="H190" s="14">
        <v>2</v>
      </c>
      <c r="I190" s="15"/>
    </row>
    <row r="191" spans="2:9">
      <c r="B191" s="4" t="s">
        <v>206</v>
      </c>
      <c r="C191" s="4" t="s">
        <v>93</v>
      </c>
      <c r="D191" s="4">
        <v>525</v>
      </c>
      <c r="E191" s="4">
        <v>3</v>
      </c>
      <c r="G191" s="13" t="s">
        <v>101</v>
      </c>
      <c r="H191" s="14">
        <v>3</v>
      </c>
      <c r="I191" s="15"/>
    </row>
    <row r="192" spans="2:9">
      <c r="B192" s="4" t="s">
        <v>207</v>
      </c>
      <c r="C192" s="4" t="s">
        <v>97</v>
      </c>
      <c r="D192" s="4">
        <v>309</v>
      </c>
      <c r="E192" s="4">
        <v>1</v>
      </c>
      <c r="G192" s="13" t="s">
        <v>93</v>
      </c>
      <c r="H192" s="14">
        <v>1</v>
      </c>
      <c r="I192" s="15"/>
    </row>
    <row r="193" spans="1:9">
      <c r="B193" s="4" t="s">
        <v>208</v>
      </c>
      <c r="C193" s="4" t="s">
        <v>97</v>
      </c>
      <c r="D193" s="4">
        <v>405</v>
      </c>
      <c r="E193" s="4">
        <v>1</v>
      </c>
      <c r="G193" s="13" t="s">
        <v>93</v>
      </c>
      <c r="H193" s="14">
        <v>2</v>
      </c>
      <c r="I193" s="15"/>
    </row>
    <row r="194" spans="1:9">
      <c r="B194" s="4" t="s">
        <v>209</v>
      </c>
      <c r="C194" s="4" t="s">
        <v>97</v>
      </c>
      <c r="D194" s="4">
        <v>534</v>
      </c>
      <c r="E194" s="4">
        <v>2</v>
      </c>
      <c r="G194" s="13" t="s">
        <v>93</v>
      </c>
      <c r="H194" s="14">
        <v>3</v>
      </c>
      <c r="I194" s="15"/>
    </row>
    <row r="195" spans="1:9">
      <c r="B195" s="4" t="s">
        <v>210</v>
      </c>
      <c r="C195" s="4" t="s">
        <v>101</v>
      </c>
      <c r="D195" s="4">
        <v>314</v>
      </c>
      <c r="E195" s="4">
        <v>1</v>
      </c>
      <c r="G195" s="13" t="s">
        <v>97</v>
      </c>
      <c r="H195" s="14">
        <v>1</v>
      </c>
      <c r="I195" s="15"/>
    </row>
    <row r="196" spans="1:9">
      <c r="B196" s="4" t="s">
        <v>211</v>
      </c>
      <c r="C196" s="4" t="s">
        <v>101</v>
      </c>
      <c r="D196" s="4">
        <v>405</v>
      </c>
      <c r="E196" s="4">
        <v>2</v>
      </c>
      <c r="G196" s="13" t="s">
        <v>97</v>
      </c>
      <c r="H196" s="14">
        <v>2</v>
      </c>
      <c r="I196" s="15"/>
    </row>
    <row r="197" spans="1:9">
      <c r="B197" s="4" t="s">
        <v>212</v>
      </c>
      <c r="C197" s="4" t="s">
        <v>101</v>
      </c>
      <c r="D197" s="4">
        <v>530</v>
      </c>
      <c r="E197" s="4">
        <v>3</v>
      </c>
      <c r="G197" s="13" t="s">
        <v>97</v>
      </c>
      <c r="H197" s="14">
        <v>3</v>
      </c>
      <c r="I197" s="15"/>
    </row>
    <row r="198" spans="1:9">
      <c r="B198" s="4" t="s">
        <v>213</v>
      </c>
      <c r="C198" s="4" t="s">
        <v>151</v>
      </c>
      <c r="D198" s="4">
        <v>195</v>
      </c>
      <c r="E198" s="4">
        <v>1</v>
      </c>
      <c r="G198" s="13" t="s">
        <v>151</v>
      </c>
      <c r="H198" s="14">
        <v>1</v>
      </c>
      <c r="I198" s="15"/>
    </row>
    <row r="199" spans="1:9">
      <c r="B199" s="4" t="s">
        <v>214</v>
      </c>
      <c r="C199" s="4" t="s">
        <v>151</v>
      </c>
      <c r="D199" s="4">
        <v>205</v>
      </c>
      <c r="E199" s="4">
        <v>2</v>
      </c>
      <c r="G199" s="13" t="s">
        <v>151</v>
      </c>
      <c r="H199" s="14">
        <v>2</v>
      </c>
      <c r="I199" s="15"/>
    </row>
    <row r="200" spans="1:9">
      <c r="B200" s="4" t="s">
        <v>215</v>
      </c>
      <c r="C200" s="4" t="s">
        <v>151</v>
      </c>
      <c r="D200" s="4">
        <v>395</v>
      </c>
      <c r="E200" s="4">
        <v>2</v>
      </c>
      <c r="G200" s="16" t="s">
        <v>151</v>
      </c>
      <c r="H200" s="17">
        <v>3</v>
      </c>
      <c r="I200" s="19"/>
    </row>
    <row r="201" spans="1:9">
      <c r="B201" s="4" t="s">
        <v>216</v>
      </c>
      <c r="C201" s="4" t="s">
        <v>151</v>
      </c>
      <c r="D201" s="4">
        <v>195</v>
      </c>
      <c r="E201" s="4">
        <v>3</v>
      </c>
    </row>
    <row r="203" spans="1:9">
      <c r="A203" s="38" t="s">
        <v>231</v>
      </c>
      <c r="B203" s="38"/>
      <c r="C203" s="38"/>
      <c r="D203" s="38"/>
      <c r="E203" s="38"/>
      <c r="F203" s="38"/>
      <c r="G203" s="38"/>
    </row>
    <row r="204" spans="1:9">
      <c r="A204" s="4" t="s">
        <v>232</v>
      </c>
      <c r="B204" s="4" t="s">
        <v>165</v>
      </c>
      <c r="C204" s="4" t="s">
        <v>89</v>
      </c>
      <c r="D204" s="4" t="s">
        <v>127</v>
      </c>
      <c r="E204" s="4" t="s">
        <v>9</v>
      </c>
    </row>
    <row r="205" spans="1:9">
      <c r="A205" s="4">
        <v>1</v>
      </c>
      <c r="B205" s="4" t="s">
        <v>168</v>
      </c>
      <c r="C205" s="4" t="s">
        <v>93</v>
      </c>
      <c r="D205" s="4" t="s">
        <v>133</v>
      </c>
      <c r="E205" s="4">
        <v>318</v>
      </c>
    </row>
    <row r="206" spans="1:9">
      <c r="A206" s="4">
        <v>2</v>
      </c>
      <c r="B206" s="4" t="s">
        <v>169</v>
      </c>
      <c r="C206" s="4" t="s">
        <v>93</v>
      </c>
      <c r="D206" s="4" t="s">
        <v>133</v>
      </c>
      <c r="E206" s="4">
        <v>405</v>
      </c>
    </row>
    <row r="207" spans="1:9">
      <c r="A207" s="4">
        <v>3</v>
      </c>
      <c r="B207" s="4" t="s">
        <v>170</v>
      </c>
      <c r="C207" s="4" t="s">
        <v>93</v>
      </c>
      <c r="D207" s="4" t="s">
        <v>133</v>
      </c>
      <c r="E207" s="4">
        <v>525</v>
      </c>
      <c r="F207" s="14" t="s">
        <v>233</v>
      </c>
    </row>
    <row r="208" spans="1:9">
      <c r="A208" s="4">
        <v>4</v>
      </c>
      <c r="B208" s="4" t="s">
        <v>171</v>
      </c>
      <c r="C208" s="4" t="s">
        <v>97</v>
      </c>
      <c r="E208" s="4">
        <v>309</v>
      </c>
      <c r="F208" s="14" t="s">
        <v>203</v>
      </c>
      <c r="G208" s="21"/>
    </row>
    <row r="209" spans="1:5">
      <c r="A209" s="4">
        <v>5</v>
      </c>
      <c r="B209" s="4" t="s">
        <v>172</v>
      </c>
      <c r="C209" s="4" t="s">
        <v>97</v>
      </c>
      <c r="E209" s="4">
        <v>405</v>
      </c>
    </row>
    <row r="210" spans="1:5">
      <c r="A210" s="4">
        <v>6</v>
      </c>
      <c r="B210" s="4" t="s">
        <v>173</v>
      </c>
      <c r="C210" s="4" t="s">
        <v>97</v>
      </c>
      <c r="D210" s="4" t="s">
        <v>148</v>
      </c>
      <c r="E210" s="4">
        <v>534</v>
      </c>
    </row>
    <row r="211" spans="1:5">
      <c r="A211" s="4">
        <v>7</v>
      </c>
      <c r="B211" s="4" t="s">
        <v>174</v>
      </c>
      <c r="C211" s="4" t="s">
        <v>101</v>
      </c>
      <c r="E211" s="4">
        <v>314</v>
      </c>
    </row>
    <row r="212" spans="1:5">
      <c r="A212" s="4">
        <v>8</v>
      </c>
      <c r="B212" s="4" t="s">
        <v>175</v>
      </c>
      <c r="C212" s="4" t="s">
        <v>101</v>
      </c>
      <c r="E212" s="4">
        <v>405</v>
      </c>
    </row>
    <row r="213" spans="1:5">
      <c r="A213" s="4">
        <v>9</v>
      </c>
      <c r="B213" s="4" t="s">
        <v>176</v>
      </c>
      <c r="C213" s="4" t="s">
        <v>101</v>
      </c>
      <c r="E213" s="4">
        <v>530</v>
      </c>
    </row>
    <row r="214" spans="1:5">
      <c r="A214" s="4">
        <v>10</v>
      </c>
      <c r="B214" s="4" t="s">
        <v>213</v>
      </c>
      <c r="C214" s="4" t="s">
        <v>151</v>
      </c>
      <c r="E214" s="4">
        <v>195</v>
      </c>
    </row>
    <row r="215" spans="1:5">
      <c r="A215" s="4">
        <v>11</v>
      </c>
      <c r="B215" s="4" t="s">
        <v>214</v>
      </c>
      <c r="C215" s="4" t="s">
        <v>151</v>
      </c>
      <c r="E215" s="4">
        <v>205</v>
      </c>
    </row>
    <row r="216" spans="1:5">
      <c r="A216" s="4">
        <v>12</v>
      </c>
      <c r="B216" s="4" t="s">
        <v>215</v>
      </c>
      <c r="C216" s="4" t="s">
        <v>151</v>
      </c>
      <c r="D216" s="4" t="s">
        <v>148</v>
      </c>
      <c r="E216" s="4">
        <v>395</v>
      </c>
    </row>
    <row r="217" spans="1:5">
      <c r="A217" s="4">
        <v>13</v>
      </c>
      <c r="B217" s="4" t="s">
        <v>216</v>
      </c>
      <c r="C217" s="4" t="s">
        <v>151</v>
      </c>
      <c r="D217" s="4" t="s">
        <v>133</v>
      </c>
      <c r="E217" s="4">
        <v>195</v>
      </c>
    </row>
    <row r="218" spans="1:5">
      <c r="A218" s="4">
        <v>14</v>
      </c>
      <c r="B218" s="4" t="s">
        <v>217</v>
      </c>
      <c r="C218" s="4" t="s">
        <v>151</v>
      </c>
      <c r="D218" s="4" t="s">
        <v>133</v>
      </c>
      <c r="E218" s="4">
        <v>205</v>
      </c>
    </row>
    <row r="219" spans="1:5">
      <c r="A219" s="4">
        <v>15</v>
      </c>
      <c r="B219" s="4" t="s">
        <v>218</v>
      </c>
      <c r="C219" s="4" t="s">
        <v>151</v>
      </c>
      <c r="D219" s="4" t="s">
        <v>133</v>
      </c>
      <c r="E219" s="4">
        <v>395</v>
      </c>
    </row>
    <row r="220" spans="1:5">
      <c r="A220" s="4">
        <v>16</v>
      </c>
      <c r="B220" s="4" t="s">
        <v>219</v>
      </c>
      <c r="C220" s="4" t="s">
        <v>147</v>
      </c>
      <c r="D220" s="4" t="s">
        <v>148</v>
      </c>
      <c r="E220" s="4">
        <v>251</v>
      </c>
    </row>
    <row r="221" spans="1:5">
      <c r="A221" s="4">
        <v>17</v>
      </c>
      <c r="B221" s="4" t="s">
        <v>220</v>
      </c>
      <c r="C221" s="4" t="s">
        <v>147</v>
      </c>
      <c r="D221" s="4" t="s">
        <v>148</v>
      </c>
      <c r="E221" s="4">
        <v>349</v>
      </c>
    </row>
    <row r="222" spans="1:5">
      <c r="A222" s="4">
        <v>18</v>
      </c>
      <c r="B222" s="4" t="s">
        <v>222</v>
      </c>
      <c r="C222" s="4" t="s">
        <v>147</v>
      </c>
      <c r="D222" s="4" t="s">
        <v>148</v>
      </c>
      <c r="E222" s="4">
        <v>479</v>
      </c>
    </row>
    <row r="223" spans="1:5">
      <c r="A223" s="4">
        <v>19</v>
      </c>
      <c r="B223" s="4" t="s">
        <v>224</v>
      </c>
      <c r="C223" s="4" t="s">
        <v>147</v>
      </c>
      <c r="E223" s="4">
        <v>253</v>
      </c>
    </row>
    <row r="224" spans="1:5">
      <c r="A224" s="4">
        <v>20</v>
      </c>
      <c r="B224" s="4" t="s">
        <v>225</v>
      </c>
      <c r="C224" s="4" t="s">
        <v>147</v>
      </c>
      <c r="E224" s="4">
        <v>413</v>
      </c>
    </row>
    <row r="225" spans="1:5">
      <c r="A225" s="4">
        <v>21</v>
      </c>
      <c r="B225" s="4" t="s">
        <v>226</v>
      </c>
      <c r="C225" s="4" t="s">
        <v>147</v>
      </c>
      <c r="D225" s="4" t="s">
        <v>148</v>
      </c>
      <c r="E225" s="4">
        <v>262</v>
      </c>
    </row>
    <row r="226" spans="1:5">
      <c r="A226" s="4">
        <v>22</v>
      </c>
      <c r="B226" s="4" t="s">
        <v>227</v>
      </c>
      <c r="C226" s="4" t="s">
        <v>147</v>
      </c>
      <c r="D226" s="4" t="s">
        <v>148</v>
      </c>
      <c r="E226" s="4">
        <v>442</v>
      </c>
    </row>
    <row r="229" spans="1:5">
      <c r="A229" s="38" t="s">
        <v>234</v>
      </c>
      <c r="B229" s="38"/>
      <c r="C229" s="38"/>
      <c r="D229" s="38"/>
    </row>
    <row r="230" spans="1:5">
      <c r="A230" s="4" t="s">
        <v>88</v>
      </c>
      <c r="B230" s="4" t="s">
        <v>89</v>
      </c>
      <c r="C230" s="4" t="s">
        <v>235</v>
      </c>
      <c r="D230" s="4" t="s">
        <v>236</v>
      </c>
    </row>
    <row r="231" spans="1:5">
      <c r="A231" s="4" t="s">
        <v>111</v>
      </c>
      <c r="B231" s="4" t="s">
        <v>93</v>
      </c>
      <c r="C231" s="4">
        <v>45</v>
      </c>
    </row>
    <row r="232" spans="1:5">
      <c r="A232" s="4" t="s">
        <v>114</v>
      </c>
      <c r="B232" s="4" t="s">
        <v>93</v>
      </c>
      <c r="C232" s="4">
        <v>60</v>
      </c>
    </row>
    <row r="233" spans="1:5">
      <c r="A233" s="4" t="s">
        <v>115</v>
      </c>
      <c r="B233" s="4" t="s">
        <v>93</v>
      </c>
      <c r="C233" s="4">
        <v>80</v>
      </c>
    </row>
    <row r="234" spans="1:5">
      <c r="A234" s="4" t="s">
        <v>116</v>
      </c>
      <c r="B234" s="4" t="s">
        <v>97</v>
      </c>
      <c r="C234" s="4">
        <v>39</v>
      </c>
    </row>
    <row r="235" spans="1:5">
      <c r="A235" s="4" t="s">
        <v>117</v>
      </c>
      <c r="B235" s="4" t="s">
        <v>97</v>
      </c>
      <c r="C235" s="4">
        <v>58</v>
      </c>
    </row>
    <row r="236" spans="1:5">
      <c r="A236" s="4" t="s">
        <v>118</v>
      </c>
      <c r="B236" s="4" t="s">
        <v>97</v>
      </c>
      <c r="C236" s="4">
        <v>78</v>
      </c>
    </row>
    <row r="237" spans="1:5">
      <c r="A237" s="4" t="s">
        <v>181</v>
      </c>
      <c r="B237" s="4" t="s">
        <v>101</v>
      </c>
      <c r="C237" s="4">
        <v>44</v>
      </c>
    </row>
    <row r="238" spans="1:5">
      <c r="A238" s="4" t="s">
        <v>182</v>
      </c>
      <c r="B238" s="4" t="s">
        <v>101</v>
      </c>
      <c r="C238" s="4">
        <v>59</v>
      </c>
    </row>
    <row r="239" spans="1:5">
      <c r="A239" s="4" t="s">
        <v>183</v>
      </c>
      <c r="B239" s="4" t="s">
        <v>101</v>
      </c>
      <c r="C239" s="4">
        <v>79</v>
      </c>
    </row>
    <row r="240" spans="1:5">
      <c r="A240" s="4" t="s">
        <v>104</v>
      </c>
    </row>
  </sheetData>
  <mergeCells count="22"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2022-04-06T01:14:13Z</dcterms:created>
  <dcterms:modified xsi:type="dcterms:W3CDTF">2022-10-26T18:06:20Z</dcterms:modified>
  <cp:category/>
  <cp:contentStatus/>
</cp:coreProperties>
</file>