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defaultThemeVersion="166925"/>
  <mc:AlternateContent xmlns:mc="http://schemas.openxmlformats.org/markup-compatibility/2006">
    <mc:Choice Requires="x15">
      <x15ac:absPath xmlns:x15ac="http://schemas.microsoft.com/office/spreadsheetml/2010/11/ac" url="/Users/drvineetadhankharshah/Desktop/"/>
    </mc:Choice>
  </mc:AlternateContent>
  <xr:revisionPtr revIDLastSave="0" documentId="8_{1D36F895-A461-AD46-B518-95337ECDC5AC}" xr6:coauthVersionLast="47" xr6:coauthVersionMax="47" xr10:uidLastSave="{00000000-0000-0000-0000-000000000000}"/>
  <bookViews>
    <workbookView xWindow="0" yWindow="500" windowWidth="28800" windowHeight="16260" activeTab="1" xr2:uid="{00000000-000D-0000-FFFF-FFFF00000000}"/>
  </bookViews>
  <sheets>
    <sheet name="Overall Score" sheetId="1" r:id="rId1"/>
    <sheet name="OPD_Final" sheetId="2" r:id="rId2"/>
    <sheet name="NBSU_Final" sheetId="3" r:id="rId3"/>
  </sheets>
  <definedNames>
    <definedName name="_xlnm._FilterDatabase" localSheetId="2" hidden="1">NBSU_Final!$A$48:$P$478</definedName>
    <definedName name="_xlnm._FilterDatabase" localSheetId="1" hidden="1">OPD_Final!$A$49:$S$667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3" i="3" l="1"/>
  <c r="E486" i="3" l="1"/>
  <c r="E673" i="2"/>
  <c r="H51" i="2"/>
  <c r="I51" i="2"/>
  <c r="I476" i="3" l="1"/>
  <c r="H476" i="3"/>
  <c r="I470" i="3"/>
  <c r="H470" i="3"/>
  <c r="I464" i="3"/>
  <c r="H464" i="3"/>
  <c r="I459" i="3"/>
  <c r="H459" i="3"/>
  <c r="I425" i="3"/>
  <c r="H425" i="3"/>
  <c r="I421" i="3"/>
  <c r="H421" i="3"/>
  <c r="I418" i="3"/>
  <c r="I375" i="3"/>
  <c r="H375" i="3"/>
  <c r="I357" i="3"/>
  <c r="H357" i="3"/>
  <c r="I283" i="3"/>
  <c r="H283" i="3"/>
  <c r="I211" i="3"/>
  <c r="H211" i="3"/>
  <c r="I64" i="3"/>
  <c r="H64" i="3"/>
  <c r="I645" i="2"/>
  <c r="H645" i="2"/>
  <c r="I588" i="2"/>
  <c r="H588" i="2"/>
  <c r="I585" i="2"/>
  <c r="H585" i="2"/>
  <c r="I542" i="2"/>
  <c r="H542" i="2"/>
  <c r="J64" i="1" s="1"/>
  <c r="I415" i="2"/>
  <c r="H415" i="2"/>
  <c r="H385" i="2"/>
  <c r="H356" i="2"/>
  <c r="I356" i="2"/>
  <c r="I347" i="2"/>
  <c r="H347" i="2"/>
  <c r="J51" i="1" s="1"/>
  <c r="I339" i="2"/>
  <c r="H339" i="2"/>
  <c r="J49" i="1" s="1"/>
  <c r="I336" i="2"/>
  <c r="H336" i="2"/>
  <c r="I320" i="2"/>
  <c r="H320" i="2"/>
  <c r="J45" i="1" s="1"/>
  <c r="I310" i="2"/>
  <c r="H310" i="2"/>
  <c r="J43" i="1" s="1"/>
  <c r="I306" i="2"/>
  <c r="H306" i="2"/>
  <c r="I246" i="2"/>
  <c r="H246" i="2"/>
  <c r="I228" i="2"/>
  <c r="H228" i="2"/>
  <c r="I202" i="2"/>
  <c r="H202" i="2"/>
  <c r="J70" i="1" l="1"/>
  <c r="J60" i="1"/>
  <c r="J78" i="1"/>
  <c r="I130" i="2"/>
  <c r="H130" i="2"/>
  <c r="J27" i="1" s="1"/>
  <c r="I109" i="2"/>
  <c r="H109" i="2"/>
  <c r="J23" i="1" s="1"/>
  <c r="I87" i="2"/>
  <c r="H87" i="2"/>
  <c r="H418" i="3"/>
  <c r="J69" i="1" s="1"/>
  <c r="H50" i="3" l="1"/>
  <c r="I50" i="3"/>
  <c r="H53" i="3"/>
  <c r="H61" i="3"/>
  <c r="J21" i="1" s="1"/>
  <c r="I61" i="3"/>
  <c r="H67" i="3"/>
  <c r="I67" i="3"/>
  <c r="H80" i="3"/>
  <c r="I80" i="3"/>
  <c r="H84" i="3"/>
  <c r="I84" i="3"/>
  <c r="H88" i="3"/>
  <c r="I88" i="3"/>
  <c r="H96" i="3"/>
  <c r="I96" i="3"/>
  <c r="H110" i="3"/>
  <c r="I110" i="3"/>
  <c r="H121" i="3"/>
  <c r="I121" i="3"/>
  <c r="H135" i="3"/>
  <c r="I135" i="3"/>
  <c r="H145" i="3"/>
  <c r="J36" i="1" s="1"/>
  <c r="I145" i="3"/>
  <c r="H150" i="3"/>
  <c r="I150" i="3"/>
  <c r="H158" i="3"/>
  <c r="I158" i="3"/>
  <c r="H169" i="3"/>
  <c r="I169" i="3"/>
  <c r="H186" i="3"/>
  <c r="I186" i="3"/>
  <c r="H190" i="3"/>
  <c r="I190" i="3"/>
  <c r="H195" i="3"/>
  <c r="I195" i="3"/>
  <c r="H200" i="3"/>
  <c r="I200" i="3"/>
  <c r="H205" i="3"/>
  <c r="J48" i="1" s="1"/>
  <c r="I205" i="3"/>
  <c r="H220" i="3"/>
  <c r="I220" i="3"/>
  <c r="H229" i="3"/>
  <c r="I229" i="3"/>
  <c r="H233" i="3"/>
  <c r="I233" i="3"/>
  <c r="H244" i="3"/>
  <c r="I244" i="3"/>
  <c r="H253" i="3"/>
  <c r="I253" i="3"/>
  <c r="H264" i="3"/>
  <c r="I264" i="3"/>
  <c r="H273" i="3"/>
  <c r="I273" i="3"/>
  <c r="H278" i="3"/>
  <c r="J59" i="1" s="1"/>
  <c r="I278" i="3"/>
  <c r="H364" i="3"/>
  <c r="I364" i="3"/>
  <c r="H382" i="3"/>
  <c r="I382" i="3"/>
  <c r="H394" i="3"/>
  <c r="I394" i="3"/>
  <c r="H404" i="3"/>
  <c r="I404" i="3"/>
  <c r="H428" i="3"/>
  <c r="I428" i="3"/>
  <c r="H442" i="3"/>
  <c r="I442" i="3"/>
  <c r="H450" i="3"/>
  <c r="I450" i="3"/>
  <c r="H453" i="3"/>
  <c r="I453" i="3"/>
  <c r="H69" i="2"/>
  <c r="I69" i="2"/>
  <c r="H91" i="2"/>
  <c r="I91" i="2"/>
  <c r="H113" i="2"/>
  <c r="I113" i="2"/>
  <c r="H116" i="2"/>
  <c r="J26" i="1" s="1"/>
  <c r="I116" i="2"/>
  <c r="H140" i="2"/>
  <c r="J28" i="1" s="1"/>
  <c r="I140" i="2"/>
  <c r="H148" i="2"/>
  <c r="I148" i="2"/>
  <c r="H156" i="2"/>
  <c r="I156" i="2"/>
  <c r="H163" i="2"/>
  <c r="J32" i="1" s="1"/>
  <c r="I163" i="2"/>
  <c r="H190" i="2"/>
  <c r="J33" i="1" s="1"/>
  <c r="I190" i="2"/>
  <c r="H266" i="2"/>
  <c r="I266" i="2"/>
  <c r="H270" i="2"/>
  <c r="I270" i="2"/>
  <c r="H284" i="2"/>
  <c r="J40" i="1" s="1"/>
  <c r="I284" i="2"/>
  <c r="H303" i="2"/>
  <c r="I303" i="2"/>
  <c r="H315" i="2"/>
  <c r="I315" i="2"/>
  <c r="H323" i="2"/>
  <c r="I323" i="2"/>
  <c r="H350" i="2"/>
  <c r="J52" i="1" s="1"/>
  <c r="I350" i="2"/>
  <c r="H364" i="2"/>
  <c r="I364" i="2"/>
  <c r="H372" i="2"/>
  <c r="I372" i="2"/>
  <c r="I385" i="2"/>
  <c r="J57" i="1" s="1"/>
  <c r="H389" i="2"/>
  <c r="I389" i="2"/>
  <c r="H467" i="2"/>
  <c r="I467" i="2"/>
  <c r="H479" i="2"/>
  <c r="I479" i="2"/>
  <c r="H496" i="2"/>
  <c r="I496" i="2"/>
  <c r="H527" i="2"/>
  <c r="I527" i="2"/>
  <c r="H532" i="2"/>
  <c r="J63" i="1" s="1"/>
  <c r="I532" i="2"/>
  <c r="H547" i="2"/>
  <c r="I547" i="2"/>
  <c r="H557" i="2"/>
  <c r="I557" i="2"/>
  <c r="H568" i="2"/>
  <c r="I568" i="2"/>
  <c r="H592" i="2"/>
  <c r="J71" i="1" s="1"/>
  <c r="I592" i="2"/>
  <c r="H597" i="2"/>
  <c r="I597" i="2"/>
  <c r="H613" i="2"/>
  <c r="I613" i="2"/>
  <c r="H620" i="2"/>
  <c r="I620" i="2"/>
  <c r="H624" i="2"/>
  <c r="I624" i="2"/>
  <c r="H633" i="2"/>
  <c r="I633" i="2"/>
  <c r="H651" i="2"/>
  <c r="I651" i="2"/>
  <c r="H661" i="2"/>
  <c r="I661" i="2"/>
  <c r="J74" i="1" l="1"/>
  <c r="J75" i="1"/>
  <c r="J62" i="1"/>
  <c r="J47" i="1"/>
  <c r="J30" i="1"/>
  <c r="J53" i="1"/>
  <c r="J73" i="1"/>
  <c r="J56" i="1"/>
  <c r="J44" i="1"/>
  <c r="J38" i="1"/>
  <c r="J29" i="1"/>
  <c r="J22" i="1"/>
  <c r="J34" i="1"/>
  <c r="J80" i="1"/>
  <c r="J39" i="1"/>
  <c r="J35" i="1"/>
  <c r="J79" i="1"/>
  <c r="J77" i="1"/>
  <c r="J72" i="1"/>
  <c r="J65" i="1"/>
  <c r="J67" i="1"/>
  <c r="J24" i="1"/>
  <c r="J58" i="1"/>
  <c r="J66" i="1"/>
  <c r="J54" i="1"/>
  <c r="J41" i="1"/>
  <c r="J20" i="1"/>
  <c r="J55" i="1"/>
  <c r="J50" i="1"/>
  <c r="J42" i="1"/>
  <c r="H265" i="2"/>
  <c r="I322" i="2"/>
  <c r="C678" i="2" s="1"/>
  <c r="I50" i="2"/>
  <c r="C674" i="2" s="1"/>
  <c r="H322" i="2"/>
  <c r="H50" i="2"/>
  <c r="I265" i="2"/>
  <c r="C677" i="2" s="1"/>
  <c r="I49" i="3"/>
  <c r="H417" i="3"/>
  <c r="B493" i="3" s="1"/>
  <c r="H49" i="3"/>
  <c r="B487" i="3" s="1"/>
  <c r="I417" i="3"/>
  <c r="C493" i="3" s="1"/>
  <c r="I66" i="3"/>
  <c r="C488" i="3" s="1"/>
  <c r="I458" i="3"/>
  <c r="C494" i="3" s="1"/>
  <c r="I356" i="3"/>
  <c r="C492" i="3" s="1"/>
  <c r="I199" i="3"/>
  <c r="C491" i="3" s="1"/>
  <c r="I149" i="3"/>
  <c r="C490" i="3" s="1"/>
  <c r="I95" i="3"/>
  <c r="C489" i="3" s="1"/>
  <c r="H356" i="3"/>
  <c r="B492" i="3" s="1"/>
  <c r="H199" i="3"/>
  <c r="B491" i="3" s="1"/>
  <c r="H149" i="3"/>
  <c r="B490" i="3" s="1"/>
  <c r="H458" i="3"/>
  <c r="B494" i="3" s="1"/>
  <c r="D494" i="3" s="1"/>
  <c r="C25" i="3" s="1"/>
  <c r="H95" i="3"/>
  <c r="B489" i="3" s="1"/>
  <c r="H66" i="3"/>
  <c r="B488" i="3" s="1"/>
  <c r="I115" i="2"/>
  <c r="C675" i="2" s="1"/>
  <c r="H584" i="2"/>
  <c r="I526" i="2"/>
  <c r="C679" i="2" s="1"/>
  <c r="H632" i="2"/>
  <c r="I632" i="2"/>
  <c r="C681" i="2" s="1"/>
  <c r="H115" i="2"/>
  <c r="I584" i="2"/>
  <c r="C680" i="2" s="1"/>
  <c r="H526" i="2"/>
  <c r="H162" i="2"/>
  <c r="I162" i="2"/>
  <c r="C676" i="2" s="1"/>
  <c r="B681" i="2" l="1"/>
  <c r="F15" i="1"/>
  <c r="B674" i="2"/>
  <c r="C11" i="1"/>
  <c r="B676" i="2"/>
  <c r="E11" i="1"/>
  <c r="J19" i="1"/>
  <c r="B678" i="2"/>
  <c r="C15" i="1"/>
  <c r="B677" i="2"/>
  <c r="F11" i="1"/>
  <c r="B680" i="2"/>
  <c r="E15" i="1"/>
  <c r="B679" i="2"/>
  <c r="D15" i="1"/>
  <c r="B675" i="2"/>
  <c r="B682" i="2" s="1"/>
  <c r="D11" i="1"/>
  <c r="C487" i="3"/>
  <c r="B495" i="3"/>
  <c r="D681" i="2"/>
  <c r="C682" i="2"/>
  <c r="D682" i="2" l="1"/>
  <c r="C26" i="2"/>
  <c r="C495" i="3"/>
  <c r="D495" i="3" s="1"/>
  <c r="E6" i="1" l="1"/>
  <c r="D680" i="2"/>
  <c r="C25" i="2" s="1"/>
  <c r="D679" i="2"/>
  <c r="C24" i="2" s="1"/>
  <c r="D677" i="2"/>
  <c r="D19" i="2"/>
  <c r="C5" i="1" s="1"/>
  <c r="D674" i="2"/>
  <c r="C19" i="2" s="1"/>
  <c r="D678" i="2"/>
  <c r="C23" i="2" s="1"/>
  <c r="D676" i="2"/>
  <c r="C21" i="2" s="1"/>
  <c r="D675" i="2"/>
  <c r="C20" i="2" s="1"/>
  <c r="D18" i="3"/>
  <c r="C7" i="1" s="1"/>
  <c r="D491" i="3"/>
  <c r="C22" i="3" s="1"/>
  <c r="D488" i="3"/>
  <c r="C19" i="3" s="1"/>
  <c r="D493" i="3"/>
  <c r="C24" i="3" s="1"/>
  <c r="D487" i="3"/>
  <c r="C18" i="3" s="1"/>
  <c r="D490" i="3"/>
  <c r="D492" i="3"/>
  <c r="C23" i="3" s="1"/>
  <c r="D489" i="3"/>
  <c r="C20" i="3" s="1"/>
  <c r="C22" i="2" l="1"/>
  <c r="C21" i="3"/>
</calcChain>
</file>

<file path=xl/sharedStrings.xml><?xml version="1.0" encoding="utf-8"?>
<sst xmlns="http://schemas.openxmlformats.org/spreadsheetml/2006/main" count="3767" uniqueCount="2331">
  <si>
    <t xml:space="preserve">Total </t>
  </si>
  <si>
    <t>H</t>
  </si>
  <si>
    <t>G</t>
  </si>
  <si>
    <t>F</t>
  </si>
  <si>
    <t>E</t>
  </si>
  <si>
    <t>D</t>
  </si>
  <si>
    <t>C</t>
  </si>
  <si>
    <t>B</t>
  </si>
  <si>
    <t>A</t>
  </si>
  <si>
    <t xml:space="preserve">Obtained </t>
  </si>
  <si>
    <t xml:space="preserve">Outcome </t>
  </si>
  <si>
    <t xml:space="preserve">Quality Management </t>
  </si>
  <si>
    <t>Infection Control</t>
  </si>
  <si>
    <t xml:space="preserve">Clinical Services </t>
  </si>
  <si>
    <t xml:space="preserve">Support Services </t>
  </si>
  <si>
    <t xml:space="preserve">Inputs </t>
  </si>
  <si>
    <t xml:space="preserve">Patient Rights </t>
  </si>
  <si>
    <t xml:space="preserve">Service Provision </t>
  </si>
  <si>
    <t xml:space="preserve">Area of Concern wise Score </t>
  </si>
  <si>
    <t>RR</t>
  </si>
  <si>
    <t>Average door to drug time</t>
  </si>
  <si>
    <t xml:space="preserve">Waiting time at registration counter </t>
  </si>
  <si>
    <t xml:space="preserve">Patient Satisfaction Score </t>
  </si>
  <si>
    <t xml:space="preserve">Facility measures Service Quality Indicators on monthly basis </t>
  </si>
  <si>
    <t>ME H4.1</t>
  </si>
  <si>
    <t xml:space="preserve">The facility measures Service Quality Indicators and endeavours to reach State/National benchmark </t>
  </si>
  <si>
    <t>Standard H4</t>
  </si>
  <si>
    <t>Time motion study</t>
  </si>
  <si>
    <t xml:space="preserve">Facility measures Clinical Care &amp; Safety Indicators on monthly basis </t>
  </si>
  <si>
    <t>ME H3.1</t>
  </si>
  <si>
    <t>The facility measures Clinical Care &amp; Safety Indicators and tries to reach State/National benchmark</t>
  </si>
  <si>
    <t>Standard H3</t>
  </si>
  <si>
    <t xml:space="preserve">Facility measures efficiency Indicators on monthly basis </t>
  </si>
  <si>
    <t>ME H2.1</t>
  </si>
  <si>
    <t>The facility measures Efficiency Indicators and ensure to reach State/National Benchmark</t>
  </si>
  <si>
    <t xml:space="preserve">Standard H2 </t>
  </si>
  <si>
    <t xml:space="preserve">Proportion of BPL patients </t>
  </si>
  <si>
    <t>The Facility measures equity indicators periodically</t>
  </si>
  <si>
    <t>ME H1.2</t>
  </si>
  <si>
    <t xml:space="preserve">Immunization OPD per thousand </t>
  </si>
  <si>
    <t xml:space="preserve">Facility measures productivity Indicators on monthly basis </t>
  </si>
  <si>
    <t>ME H1.1</t>
  </si>
  <si>
    <t xml:space="preserve">The facility measures Productivity Indicators and ensures compliance with State/National benchmarks </t>
  </si>
  <si>
    <t xml:space="preserve">Standard H1 </t>
  </si>
  <si>
    <t xml:space="preserve">Area of Concern - H Outcome </t>
  </si>
  <si>
    <t>SI/RR</t>
  </si>
  <si>
    <t xml:space="preserve">Pareto / Prioritization </t>
  </si>
  <si>
    <t xml:space="preserve">Facility uses tools for quality improvement in services </t>
  </si>
  <si>
    <t>ME G7.2</t>
  </si>
  <si>
    <t>Any other method of QA</t>
  </si>
  <si>
    <t>SI/OB</t>
  </si>
  <si>
    <t>Process Mapping</t>
  </si>
  <si>
    <t>5S</t>
  </si>
  <si>
    <t xml:space="preserve">Facility uses method for quality improvement in services </t>
  </si>
  <si>
    <t>ME G7.1</t>
  </si>
  <si>
    <t>Facility seeks continually improvement by practicing Quality method and tools.</t>
  </si>
  <si>
    <t>Standard G7</t>
  </si>
  <si>
    <t>Quality objectives are monitored and reviewed periodically</t>
  </si>
  <si>
    <t xml:space="preserve">Progress towards quality objectives is monitored periodically </t>
  </si>
  <si>
    <t>ME G6.4</t>
  </si>
  <si>
    <t>SI</t>
  </si>
  <si>
    <t xml:space="preserve">Quality policy and objectives are disseminated and staff is aware of that </t>
  </si>
  <si>
    <t>ME G6.3</t>
  </si>
  <si>
    <t>RR/SI</t>
  </si>
  <si>
    <t>The facility periodically defines its quality objectives and key departments have their own objectives</t>
  </si>
  <si>
    <t>ME G6.2</t>
  </si>
  <si>
    <t xml:space="preserve">The facility has defined and established Quality Policy &amp; Quality Objectives </t>
  </si>
  <si>
    <t>Standard G6</t>
  </si>
  <si>
    <t xml:space="preserve">Corrective and preventive  action taken </t>
  </si>
  <si>
    <t xml:space="preserve">Corrective and preventive actions are taken to address issues, observed in the assessment &amp; audit </t>
  </si>
  <si>
    <t>ME G5.5</t>
  </si>
  <si>
    <t xml:space="preserve">Action plan prepared </t>
  </si>
  <si>
    <t xml:space="preserve">Action plan is made on the gaps found in the assessment / audit process </t>
  </si>
  <si>
    <t>ME G5.4</t>
  </si>
  <si>
    <t xml:space="preserve">Non Compliance are enumerated and recorded </t>
  </si>
  <si>
    <t>The facility ensures non compliances are enumerated and recorded adequately</t>
  </si>
  <si>
    <t>ME G5.3</t>
  </si>
  <si>
    <t xml:space="preserve">There is procedure to conduct Prescription audit </t>
  </si>
  <si>
    <t xml:space="preserve">There is procedure to conduct Medical Audit </t>
  </si>
  <si>
    <t xml:space="preserve">The facility conducts the periodic prescription/ medical/death audits </t>
  </si>
  <si>
    <t>ME G5.2</t>
  </si>
  <si>
    <t xml:space="preserve">Internal assessment is done at periodic interval </t>
  </si>
  <si>
    <t xml:space="preserve">The facility conducts periodic internal assessment </t>
  </si>
  <si>
    <t>ME G5.1</t>
  </si>
  <si>
    <t>The facility has established system of periodic review as internal  assessment , medical &amp; death audit and prescription audit</t>
  </si>
  <si>
    <t>Standard G5</t>
  </si>
  <si>
    <t>OB</t>
  </si>
  <si>
    <t>Work instruction/clinical  protocols are displayed</t>
  </si>
  <si>
    <t xml:space="preserve">Work instructions are displayed at Point of use </t>
  </si>
  <si>
    <t>ME G4.4</t>
  </si>
  <si>
    <t xml:space="preserve">Check if staff are aware of relevant part of SOPs </t>
  </si>
  <si>
    <t xml:space="preserve">Staff is trained and aware of the standard procedures written in SOPs </t>
  </si>
  <si>
    <t>ME G4.3</t>
  </si>
  <si>
    <t xml:space="preserve">Standard Operating Procedures adequately describes process and procedures </t>
  </si>
  <si>
    <t>ME G4.2</t>
  </si>
  <si>
    <t>OB/RR</t>
  </si>
  <si>
    <t>Current version of SOP are available with  process owner</t>
  </si>
  <si>
    <t>Standard operating procedure for department has been prepared and approved</t>
  </si>
  <si>
    <t xml:space="preserve">Departmental standard operating procedures are available </t>
  </si>
  <si>
    <t>ME G4.1</t>
  </si>
  <si>
    <t xml:space="preserve">Facility has established, documented implemented and maintained Standard Operating Procedures for all key processes. </t>
  </si>
  <si>
    <t>Standard G4</t>
  </si>
  <si>
    <t xml:space="preserve">Staff is designated for filling and monitoring of these checklists </t>
  </si>
  <si>
    <t xml:space="preserve">Departmental checklist are used for monitoring and quality assurance </t>
  </si>
  <si>
    <t>Facility has established system for use of check lists in different departments and services</t>
  </si>
  <si>
    <t>ME G3.3</t>
  </si>
  <si>
    <t xml:space="preserve">External Quality assurance program is established at ICTC lab </t>
  </si>
  <si>
    <t xml:space="preserve">Facility has established external assurance programs at relevant departments </t>
  </si>
  <si>
    <t>ME G3.2</t>
  </si>
  <si>
    <t>There is system daily round by matron/hospital in-charge/  for monitoring of services</t>
  </si>
  <si>
    <t xml:space="preserve">Facility has established internal quality assurance program at relevant departments </t>
  </si>
  <si>
    <t>ME G3.1</t>
  </si>
  <si>
    <t xml:space="preserve">Facility have established internal and external quality assurance programs wherever it is critical to quality. </t>
  </si>
  <si>
    <t>Standard G3</t>
  </si>
  <si>
    <t>Patient Satisfaction surveys are conducted at periodic intervals</t>
  </si>
  <si>
    <t>ME G2.1</t>
  </si>
  <si>
    <t>Facility has established system for patient and employee satisfaction</t>
  </si>
  <si>
    <t>Standard G2</t>
  </si>
  <si>
    <t xml:space="preserve">The facility has a quality team in place </t>
  </si>
  <si>
    <t>ME G1.1</t>
  </si>
  <si>
    <t xml:space="preserve">The facility has established organizational framework for quality improvement </t>
  </si>
  <si>
    <t>Standard G1</t>
  </si>
  <si>
    <t>Area of Concern - G Quality Management</t>
  </si>
  <si>
    <t xml:space="preserve">Staff aware of mercury spill management </t>
  </si>
  <si>
    <t>Transportation of bio medical waste is done in close container/trolley</t>
  </si>
  <si>
    <t>Check bins are not overfilled</t>
  </si>
  <si>
    <t xml:space="preserve">Facility ensures transportation and disposal of waste as per guidelines </t>
  </si>
  <si>
    <t>ME F6.3</t>
  </si>
  <si>
    <t xml:space="preserve">Staff knows what to do in case of sharpe injury. Whom to report. See if any reporting has been done </t>
  </si>
  <si>
    <t xml:space="preserve">Staff knows what to do in condition of needle stick injury </t>
  </si>
  <si>
    <t xml:space="preserve">OB/SI </t>
  </si>
  <si>
    <t xml:space="preserve">Availability of post exposure prophylaxis </t>
  </si>
  <si>
    <t>Disinfection of syringes is not done in open buckets</t>
  </si>
  <si>
    <t xml:space="preserve">Disinfection of sharp before disposal </t>
  </si>
  <si>
    <t xml:space="preserve">Should be available nears the point of generation like nursing station and injection room </t>
  </si>
  <si>
    <t xml:space="preserve">Availability of puncture proof box </t>
  </si>
  <si>
    <t xml:space="preserve">Availability of functional needle cutters </t>
  </si>
  <si>
    <t xml:space="preserve">Facility ensures management of sharps as per guidelines </t>
  </si>
  <si>
    <t>ME F6.2</t>
  </si>
  <si>
    <t>There is no mixing of infectious and general waste</t>
  </si>
  <si>
    <t xml:space="preserve">Display of work instructions for segregation and handling of Biomedical waste </t>
  </si>
  <si>
    <t xml:space="preserve">Availability of colour coded bins at point of waste generation </t>
  </si>
  <si>
    <t>Facility Ensures segregation of Bio Medical Waste as per guidelines</t>
  </si>
  <si>
    <t>ME F6.1</t>
  </si>
  <si>
    <t xml:space="preserve">Facility has defined and established procedures for segregation, collection, treatment and disposal of Bio Medical and hazardous Waste. </t>
  </si>
  <si>
    <t>Standard F6</t>
  </si>
  <si>
    <t>Any cleaning equipment leading to dispersion of dust particles in air should be avoided</t>
  </si>
  <si>
    <t>Cleaning equipment like broom are not used in patient care areas</t>
  </si>
  <si>
    <t>Standard practice of mopping and scrubbing are followed</t>
  </si>
  <si>
    <t>Staff is trained for preparing cleaning solution as per standard procedure</t>
  </si>
  <si>
    <t>Cleaning of patient care area with detergent solution</t>
  </si>
  <si>
    <t>Blood &amp; body fluid spill management &amp; Mercury spill</t>
  </si>
  <si>
    <t xml:space="preserve">Staff is trained for spill management </t>
  </si>
  <si>
    <t xml:space="preserve">Facility ensures standard practices followed for cleaning and disinfection of patient care areas </t>
  </si>
  <si>
    <t>ME F5.3</t>
  </si>
  <si>
    <t>Hospital grade phenyl, disinfectant detergent solution</t>
  </si>
  <si>
    <t>Availability of cleaning agent as per requirement</t>
  </si>
  <si>
    <t xml:space="preserve">Chlorine solution, Glutaraldehyde, carbolic acid </t>
  </si>
  <si>
    <t>Availability of disinfectant as per requirement</t>
  </si>
  <si>
    <t xml:space="preserve">Facility ensures availability of  standard materials for cleaning and disinfection of patient care areas </t>
  </si>
  <si>
    <t>ME F5.2</t>
  </si>
  <si>
    <t>Sitting arrangement in TB clinic is as per guideline</t>
  </si>
  <si>
    <t>Clinics for infectious diseases are located away from main traffic</t>
  </si>
  <si>
    <t xml:space="preserve">Facility layout ensures separation of general traffic from patient traffic </t>
  </si>
  <si>
    <t xml:space="preserve">Layout of the department is conducive for the infection control practices </t>
  </si>
  <si>
    <t>ME F5.1</t>
  </si>
  <si>
    <t xml:space="preserve">Physical layout and environmental control of the patient care areas ensures infection prevention </t>
  </si>
  <si>
    <t>Standard F5</t>
  </si>
  <si>
    <t>Autoclaved dressing material is used</t>
  </si>
  <si>
    <t>Ask staff about method and time required for boiling</t>
  </si>
  <si>
    <t>High level Disinfection of instruments/equipment  is done  as per protocol</t>
  </si>
  <si>
    <t>Equipment and instruments are  sterilized after each use as per requirement</t>
  </si>
  <si>
    <t xml:space="preserve">Facility ensures standard practices and materials for disinfection and sterilization of instruments and equipment </t>
  </si>
  <si>
    <t>ME F4.2</t>
  </si>
  <si>
    <t>Cleaning is done with detergent and running water after decontamination</t>
  </si>
  <si>
    <t>Cleaning of instruments after decontamination</t>
  </si>
  <si>
    <t xml:space="preserve">Facility ensures standard practices and materials for decontamination and cleaning of instruments and  procedures areas </t>
  </si>
  <si>
    <t>ME F4.1</t>
  </si>
  <si>
    <t xml:space="preserve">Facility has standard Procedures for processing of equipment and instruments </t>
  </si>
  <si>
    <t>Standard F4</t>
  </si>
  <si>
    <t xml:space="preserve">No reuse of disposable gloves, Masks, caps and aprons. </t>
  </si>
  <si>
    <t xml:space="preserve">Staff is adhere to standard personal protection practices </t>
  </si>
  <si>
    <t>ME F3.2</t>
  </si>
  <si>
    <t xml:space="preserve">Availability of Masks </t>
  </si>
  <si>
    <t xml:space="preserve">Clean gloves are available at point of use </t>
  </si>
  <si>
    <t xml:space="preserve">Facility ensures adequate personal protection equipment as per requirements </t>
  </si>
  <si>
    <t>ME F3.1</t>
  </si>
  <si>
    <t xml:space="preserve">Facility ensures standard practices and materials for Personal protection </t>
  </si>
  <si>
    <t>Standard F3</t>
  </si>
  <si>
    <t xml:space="preserve">Availability of Antiseptic Solutions </t>
  </si>
  <si>
    <t>Facility ensures standard practices and materials for antisepsis</t>
  </si>
  <si>
    <t>ME F2.3</t>
  </si>
  <si>
    <t xml:space="preserve">Staff is aware of occasion for hand washing </t>
  </si>
  <si>
    <t xml:space="preserve">Adherence to 6 steps of Hand washing </t>
  </si>
  <si>
    <t xml:space="preserve">Staff is trained and adhere to standard hand washing practices </t>
  </si>
  <si>
    <t>ME F2.2</t>
  </si>
  <si>
    <t>Prominently displayed above the hand washing facility , preferably in Local language</t>
  </si>
  <si>
    <t xml:space="preserve">Display of Hand washing Instruction at Point of Use </t>
  </si>
  <si>
    <t>Check for availability/  Ask staff for regular supply.</t>
  </si>
  <si>
    <t xml:space="preserve">Availability of Alcohol based Hand rub </t>
  </si>
  <si>
    <t>Availability of antiseptic soap with soap dish/ liquid antiseptic with dispenser.</t>
  </si>
  <si>
    <t>Open the tap ask the staff if water is 24*7</t>
  </si>
  <si>
    <t xml:space="preserve">Availability of running Water </t>
  </si>
  <si>
    <t xml:space="preserve">Hand washing facilities are provided at point of use </t>
  </si>
  <si>
    <t>ME F2.1</t>
  </si>
  <si>
    <t>Facility has defined and Implemented procedures for ensuring hand hygiene practices and antisepsis</t>
  </si>
  <si>
    <t>Standard F2</t>
  </si>
  <si>
    <t xml:space="preserve">Check if Doctors are aware of Hospital Antibiotic Policy </t>
  </si>
  <si>
    <t>Facility has defined and established antibiotic policy</t>
  </si>
  <si>
    <t>ME F1.6</t>
  </si>
  <si>
    <t xml:space="preserve">Hand washing and infection control audits are done at periodic intervals </t>
  </si>
  <si>
    <t xml:space="preserve">Regular monitoring of infection control practices </t>
  </si>
  <si>
    <t xml:space="preserve">Facility has established procedures for regular monitoring of infection control practices </t>
  </si>
  <si>
    <t>ME F1.5</t>
  </si>
  <si>
    <t>Periodic medical check-up's of the staff</t>
  </si>
  <si>
    <t>Hepatitis B, Tetanus Toxoid etc.</t>
  </si>
  <si>
    <t xml:space="preserve">There is Provision of Periodic Medical Check-up's and immunization of staff </t>
  </si>
  <si>
    <t>ME F1.4</t>
  </si>
  <si>
    <t>Facility has infection control program and procedures in place for prevention and measurement of hospital associated infection</t>
  </si>
  <si>
    <t>Standard F1</t>
  </si>
  <si>
    <t>Area of Concern - F Infection Control</t>
  </si>
  <si>
    <t>As per Clinical guidelines</t>
  </si>
  <si>
    <t xml:space="preserve">Early detection and screening for detection of deafness </t>
  </si>
  <si>
    <t>Facility provide services under National  program for prevention and control of  deafness</t>
  </si>
  <si>
    <t>ME E22.10</t>
  </si>
  <si>
    <t xml:space="preserve">Weekly reporting of Presumptive cases on form "P" from OPD clinic </t>
  </si>
  <si>
    <t>Facility provide service for Integrated disease surveillance program</t>
  </si>
  <si>
    <t>ME E22.9</t>
  </si>
  <si>
    <t>increased intake of healthy foods 
increased physical activity through sports, exercise, etc,avoidance of tobacco and alcohol, stress management 
warning signs of cancer etc.</t>
  </si>
  <si>
    <t>Health Promotion through IEC and counselling</t>
  </si>
  <si>
    <t>screen women of the age group 30-69 years approaching to the hospital for early detection of cervix cancer and breast cancer.</t>
  </si>
  <si>
    <t>Screening of persons above age of 30 - History of tobacco examination, BP Measurement and Blood sugar estimation
Look for records at NCD clinic</t>
  </si>
  <si>
    <t>Opportunistic screening for diabetes,
hypertension, cardiovascular diseases</t>
  </si>
  <si>
    <t xml:space="preserve">Facility provides service under National Programme for Prevention and Control of cancer, diabetes, cardiovascular diseases &amp; stroke (NPCDCS)  as per guidelines </t>
  </si>
  <si>
    <t>ME E22.8</t>
  </si>
  <si>
    <t>Geriatric Care is provided as per Clinical Guidelines</t>
  </si>
  <si>
    <t xml:space="preserve">Facility provides service under National programme for the health care of the elderly as per guidelines </t>
  </si>
  <si>
    <t>ME E22.7</t>
  </si>
  <si>
    <t xml:space="preserve">Treatment of Mental illnesses as per clinical guidelines </t>
  </si>
  <si>
    <t xml:space="preserve">Facility provides service under Mental Health Program  as per guidelines </t>
  </si>
  <si>
    <t>ME E22.6</t>
  </si>
  <si>
    <t xml:space="preserve">As per NACO guidelines </t>
  </si>
  <si>
    <t xml:space="preserve">Counselling and Psychological support for PLHA </t>
  </si>
  <si>
    <t xml:space="preserve">Monitoring of patients on ART and management of side effects </t>
  </si>
  <si>
    <t xml:space="preserve">Screening of PLHA for initiating ART </t>
  </si>
  <si>
    <t>Basic information and benefits of HIV testing
potential risks such as discrimination. The client is also informed about their right to refuse, follow-up services . Pregnant
women are given additional information on nutrition, hygiene, the importance of an
institutional delivery and HIV testing so as to avoid HIV transmission from mother to child.</t>
  </si>
  <si>
    <t xml:space="preserve">Pre Test Counselling is done as per protocols </t>
  </si>
  <si>
    <t>Facility provides service under National AIDS Control program as per guidelines</t>
  </si>
  <si>
    <t>ME E22.4</t>
  </si>
  <si>
    <t xml:space="preserve">As per Operation/ Clinical Guidelines of NLEP </t>
  </si>
  <si>
    <t xml:space="preserve">Screening of Cases of RCS </t>
  </si>
  <si>
    <t xml:space="preserve">Outreach Services to Leprosy Clinics </t>
  </si>
  <si>
    <t xml:space="preserve">Self care Counselling </t>
  </si>
  <si>
    <t xml:space="preserve">Follow-up of cases treated at tertiary Level </t>
  </si>
  <si>
    <t xml:space="preserve">Management of Eye Complications </t>
  </si>
  <si>
    <t xml:space="preserve">Management of Complicated Ulcers </t>
  </si>
  <si>
    <t>Assessment of Disability Status</t>
  </si>
  <si>
    <t>Treatment of all diagnosed cases including Reaction and Neuritis</t>
  </si>
  <si>
    <t xml:space="preserve">Validation and diagnosis of Referred and Directly Reported Cases </t>
  </si>
  <si>
    <t>Facility provides service under National Leprosy Eradication Program as per guidelines</t>
  </si>
  <si>
    <t>ME E22.3</t>
  </si>
  <si>
    <t>Check for records/Protocols</t>
  </si>
  <si>
    <t>Monitoring and follow up of patient done as per protocols</t>
  </si>
  <si>
    <t>Discontinuation of Streptomycin
Chemoprophylaxis of babies in case of smear positive mother</t>
  </si>
  <si>
    <t>Protocols for treatment for TB during pregnancy and Post natal Period is adhered</t>
  </si>
  <si>
    <t>Check for filled treatment Cards</t>
  </si>
  <si>
    <t>Drug administration for Intensive and Continuation done as per RNTCP treatment protocol</t>
  </si>
  <si>
    <t>As per RNTCP Technical Guidelines</t>
  </si>
  <si>
    <t>Management of Patients with HIV infection and Tuberculosis</t>
  </si>
  <si>
    <t>Management of Paediatric Tuberculosis</t>
  </si>
  <si>
    <t xml:space="preserve">Diagnosis and Management of Pulmonary Tuberculosis </t>
  </si>
  <si>
    <t xml:space="preserve">Facility provides service under Revised National TB Control Program as per guidelines </t>
  </si>
  <si>
    <t>ME E22.2</t>
  </si>
  <si>
    <t xml:space="preserve">As per Clinical Guidelines for Treatment of Malaria </t>
  </si>
  <si>
    <t xml:space="preserve">SI/RR </t>
  </si>
  <si>
    <t xml:space="preserve">Care of drug resistant malaria </t>
  </si>
  <si>
    <t xml:space="preserve">Ambulatory care of uncomplicated P. Falciparum Malaria </t>
  </si>
  <si>
    <t xml:space="preserve">As per Clinical Guidelines for Treatment of Malaria 
</t>
  </si>
  <si>
    <t xml:space="preserve">Ambulatory care  of uncomplicated P. Vivax malaria </t>
  </si>
  <si>
    <t xml:space="preserve">Facility provides service under National Vector Borne Disease Control Program as per guidelines </t>
  </si>
  <si>
    <t>ME E22.1</t>
  </si>
  <si>
    <t xml:space="preserve">Facility provides National health program as per operational/Clinical Guidelines </t>
  </si>
  <si>
    <t>Standard E22</t>
  </si>
  <si>
    <t>National Health Programs</t>
  </si>
  <si>
    <t>Screens and curtains for visual privacy, confidentility policy displayed, one client at a time</t>
  </si>
  <si>
    <t>Privacy and confidentiality maintained at ARSH clinic</t>
  </si>
  <si>
    <t>Referral Linkages to ICTC and PPTCT</t>
  </si>
  <si>
    <t>Facility provides Referral Services for ARSH</t>
  </si>
  <si>
    <t>ME E21.4</t>
  </si>
  <si>
    <t>ECP, Prophylaxis against STI, PEP for hive and Counselling</t>
  </si>
  <si>
    <t>Management of sexual abuse amongst Girls</t>
  </si>
  <si>
    <t>Treatment and counselling for sexual concern for male and female adolescents</t>
  </si>
  <si>
    <t xml:space="preserve">Symptomatic treatment , counselling </t>
  </si>
  <si>
    <t>Treatment and counselling for Menstrual disorders</t>
  </si>
  <si>
    <t>Privacy and Confidentiality, treatment Compliance, Partner Management, Follow up visit and referral</t>
  </si>
  <si>
    <t>Treatment of Common RTI/STI's</t>
  </si>
  <si>
    <t>Facility Provides Curative ARSH Services</t>
  </si>
  <si>
    <t>ME E21.3</t>
  </si>
  <si>
    <t>MVA procedure for pregnancy up to 8 weeks Post abortion counselling</t>
  </si>
  <si>
    <t>Services for early and safe termination of pregnancy and management of post abortion complication</t>
  </si>
  <si>
    <t>Nutrition Counselling</t>
  </si>
  <si>
    <t>Haemoglobin estimation, weekly IFA tablet, and treatment for worm infestation</t>
  </si>
  <si>
    <t>Services for Prophylaxis against Nutritional Anaemia</t>
  </si>
  <si>
    <t>TT at 10 and 16 year</t>
  </si>
  <si>
    <t>Services for Tetanus immunization</t>
  </si>
  <si>
    <t>Facility provides Preventive ARSH Services</t>
  </si>
  <si>
    <t>ME E21.2</t>
  </si>
  <si>
    <t>Advice on topic related to Growth and development, puberty, sexuality,  myths &amp; misconception, pregnancy, safe sex, contraception, unsafe abortion, menstrual disorders,anemia, sexual abuse ,RTI/STI's etc.</t>
  </si>
  <si>
    <t>Information and advice on sexual and reproductive health related issues</t>
  </si>
  <si>
    <t>Poster are displayed, Reading Material hand-out's etc.</t>
  </si>
  <si>
    <t>Availability and Display of IEC material</t>
  </si>
  <si>
    <t xml:space="preserve">Check for the availability of Oral Contraceptive Pills, Condoms and IUD   </t>
  </si>
  <si>
    <t>Counselling and provision of reversible Contraceptives</t>
  </si>
  <si>
    <t>Check for the availability of Emergency Contraceptive pills (Levonorgesterol)</t>
  </si>
  <si>
    <t>Counselling and provision of emergency contraceptive pills</t>
  </si>
  <si>
    <t xml:space="preserve">Nutritional Counselling, contraceptive counselling, Couple counselling ANC check-up's, ensuring institutional delivery </t>
  </si>
  <si>
    <t>Provision of Antenatal  check up to pregnant adolescent</t>
  </si>
  <si>
    <t>Facility provides Promotive ARSH Services</t>
  </si>
  <si>
    <t>ME E21.1</t>
  </si>
  <si>
    <t xml:space="preserve">Facility provides Adolescent Reproductive and Sexual Health services as per guidelines  </t>
  </si>
  <si>
    <t>Standard E21</t>
  </si>
  <si>
    <t>22-49 years age
Married
at least having one year old and
Spouse has not undergone for sterilization</t>
  </si>
  <si>
    <t>Staff is aware of case selection criteria for family planning</t>
  </si>
  <si>
    <t>Removal of IUD, Instructions for when to return</t>
  </si>
  <si>
    <t>Follow up services are provided as per protocols</t>
  </si>
  <si>
    <t>Cramping, vaginal discharge, heavy menstruation, checking of IUD</t>
  </si>
  <si>
    <t>SI/PI</t>
  </si>
  <si>
    <t>Client is informed about the adverse effect that can happen and their remedy</t>
  </si>
  <si>
    <t>No touch technique, Speculum and bimanual examination, sounding of Uterus and placement</t>
  </si>
  <si>
    <t>IUD insertion is done as per standard protocol</t>
  </si>
  <si>
    <t>within 72 hours, second dose 12 hours after first dose</t>
  </si>
  <si>
    <t>Staff is aware of indication and method of administration of ECP</t>
  </si>
  <si>
    <t>Staff is aware of what to advice if dose of contraceptive is missed by a lady</t>
  </si>
  <si>
    <t>PI/SI</t>
  </si>
  <si>
    <t>The client is given full information about the risks, advantages, and possible side effects before OCPs are prescribed for her.</t>
  </si>
  <si>
    <t>Oral Pills are not given to mother within 6 weeks of the delivery</t>
  </si>
  <si>
    <t>Oral Pills is given only to those who meet the Medical Eligibility Criteria</t>
  </si>
  <si>
    <t>Facility provides spacing method of family planning as per guideline</t>
  </si>
  <si>
    <t>ME E20.2</t>
  </si>
  <si>
    <t>The client is informed that use of condoms prevent sexually transmitted infections (STIs) &amp; HIV</t>
  </si>
  <si>
    <t>Client is counselled about the available options for family planning</t>
  </si>
  <si>
    <t>The importance of timely initiation of an FP method after childbirth, miscarriage,
or abortion will be emphasized.</t>
  </si>
  <si>
    <t xml:space="preserve">The client is given full information about optimal spacing of pregnancy and
the benefits of it as a part of FP health education and counselling. </t>
  </si>
  <si>
    <t xml:space="preserve">Family planning counselling services provided as per guidelines </t>
  </si>
  <si>
    <t>ME E20.1</t>
  </si>
  <si>
    <t>Facility has established procedures for abortion and family planning as per government guidelines and law</t>
  </si>
  <si>
    <t>Standard E20</t>
  </si>
  <si>
    <t xml:space="preserve">Availability of ORT corner </t>
  </si>
  <si>
    <t xml:space="preserve">Check for adherence to clinical protocols </t>
  </si>
  <si>
    <t>ME E19.7</t>
  </si>
  <si>
    <t xml:space="preserve">Management of children with Severe Acute Malnutrition is done as per  guidelines </t>
  </si>
  <si>
    <t>ME E19.6</t>
  </si>
  <si>
    <t xml:space="preserve">Management of children presenting
with fever, cough/ breathlessness is done as per guidelines </t>
  </si>
  <si>
    <t>ME E19.5</t>
  </si>
  <si>
    <t>Triage, Assessment &amp; Management of new-borns having 
emergency signs are done as per guidelines</t>
  </si>
  <si>
    <t>ME E19.2</t>
  </si>
  <si>
    <t xml:space="preserve">Staff knows what to do in case of anaphylaxis </t>
  </si>
  <si>
    <t>Staff is aware of how to manage and report minor and serious advise events (AEFI)</t>
  </si>
  <si>
    <t xml:space="preserve">Availability &amp; updation of Immunization card </t>
  </si>
  <si>
    <t xml:space="preserve">Antipyretic  medicines are available </t>
  </si>
  <si>
    <t xml:space="preserve">Check for 0.1 ml AD syringe for BCG and 0.5  ml syringe for others are available </t>
  </si>
  <si>
    <t xml:space="preserve">AD syringes are available as per requirement </t>
  </si>
  <si>
    <t xml:space="preserve">Check for DPT, DT, Hep Band TT vials are kept in basket in upper section of ILR </t>
  </si>
  <si>
    <t xml:space="preserve">Discarded vaccines are kept separately </t>
  </si>
  <si>
    <t xml:space="preserve">Staff is aware of how to check freeze damage for T-Series vaccines </t>
  </si>
  <si>
    <t xml:space="preserve">Staff checks VVM level before using vaccines </t>
  </si>
  <si>
    <t xml:space="preserve">Check for records </t>
  </si>
  <si>
    <t>Time of opening/ Reconstitution of vial is recorded on the vial</t>
  </si>
  <si>
    <t>Reconstituted vaccines are not used after recommended period</t>
  </si>
  <si>
    <t xml:space="preserve">Recommended temperature of diluents is ensured before reconstitution </t>
  </si>
  <si>
    <t xml:space="preserve">Availability of diluents for reconstitution of Measles vaccine </t>
  </si>
  <si>
    <t xml:space="preserve">The facility provides immunization services as per guidelines </t>
  </si>
  <si>
    <t>ME E19.1</t>
  </si>
  <si>
    <t xml:space="preserve">The facility has established procedures for care of new born, infant and child as per guidelines </t>
  </si>
  <si>
    <t>Standard E19</t>
  </si>
  <si>
    <t>PPIUCD &amp; vasectomy</t>
  </si>
  <si>
    <t>RR/PI</t>
  </si>
  <si>
    <t>Family planning</t>
  </si>
  <si>
    <t>Swelling, oedema, bleeding PV ( even spotting), blurred vision, headache, pain abdomen, vomiting, pyrexia, watery foul smelling, discharge &amp; yellow urine</t>
  </si>
  <si>
    <t>PI</t>
  </si>
  <si>
    <t>Pregnant women are counselled for recognizing danger signs during pregnancy</t>
  </si>
  <si>
    <t>Birth preparedness</t>
  </si>
  <si>
    <t>Arrangement of referral transport</t>
  </si>
  <si>
    <t>Institutional delivery</t>
  </si>
  <si>
    <t xml:space="preserve">Breast feeding </t>
  </si>
  <si>
    <t xml:space="preserve">Nutritional counselling </t>
  </si>
  <si>
    <t>Counselling of pregnant women is done as per standard protocol and gestational age</t>
  </si>
  <si>
    <t>ME E16.6</t>
  </si>
  <si>
    <t xml:space="preserve">Provision for Injectable Iron Treatment for moderate anaemia </t>
  </si>
  <si>
    <t>IFA Tablets given to ANC Cases</t>
  </si>
  <si>
    <t xml:space="preserve">Line listing of pregnant women with moderate and severe anaemia </t>
  </si>
  <si>
    <t xml:space="preserve">There is an established procedure for identification and management of moderate and severe anaemia </t>
  </si>
  <si>
    <t>ME E16.5</t>
  </si>
  <si>
    <t>Anaemia, Bad Obs history, CPD, PIH, Medical disorder complicating pregnancy, Malpresentation, PROM, Obstructed labour, Rh negative</t>
  </si>
  <si>
    <t xml:space="preserve">High risk pregnant women are identified, initial Management &amp;  referred to specialist </t>
  </si>
  <si>
    <t>There is an established procedure for identification of High risk pregnancies and appropriate treatment/referral as per scope of services.</t>
  </si>
  <si>
    <t>ME E16.4</t>
  </si>
  <si>
    <t>Check for Haemoglobin, urine albumin urine sugar blood group and Rh factor Syphilis (VDRL/RPR) HIV blood sugar malaria Hepatitis B</t>
  </si>
  <si>
    <t>Diagnostic  test under ANC check up are prescribed at ANC clinic</t>
  </si>
  <si>
    <t>Facility ensures availability of diagnostic and drugs during antenatal care of pregnant women</t>
  </si>
  <si>
    <t>ME E16.3</t>
  </si>
  <si>
    <t>&lt;12 weeks - 1 Visit, &lt;26 weeks -2 visits, &lt; 34 -3 visits and &gt;34 weeks to term -5 visits</t>
  </si>
  <si>
    <t>History of past illness / pregnancy complication is taken and recorded</t>
  </si>
  <si>
    <t>Breast examination</t>
  </si>
  <si>
    <t xml:space="preserve">Abdominal palpation for foetal growth, foetal lie </t>
  </si>
  <si>
    <t>Pallor, oedema and icterus</t>
  </si>
  <si>
    <t>Respiratory rate</t>
  </si>
  <si>
    <t>Blood pressure</t>
  </si>
  <si>
    <t xml:space="preserve">Weight measurement </t>
  </si>
  <si>
    <t>Last menstrual period (LMP) is recorded and Expected date of Delivery (EDD) is calculated</t>
  </si>
  <si>
    <t xml:space="preserve">At ANC clinic, Pregnancy is confirmed by performing urine test </t>
  </si>
  <si>
    <t>RR/SI/PI</t>
  </si>
  <si>
    <t>ANC Check-up is done by the qualified personnel</t>
  </si>
  <si>
    <t>There is an established procedure for History taking, Physical examination, and counselling for each antenatal visit.</t>
  </si>
  <si>
    <t>ME E16.2</t>
  </si>
  <si>
    <t>Records of each ANC check-up's is maintained in Mother and child protection card /ANC register</t>
  </si>
  <si>
    <t xml:space="preserve">Records are maintained for ANC registered pregnant women </t>
  </si>
  <si>
    <t xml:space="preserve">Line listing </t>
  </si>
  <si>
    <t>Facility provides and updates “Mother and Child Protection Card”.</t>
  </si>
  <si>
    <t>There is an established procedure for Registration and follow up of pregnant women.</t>
  </si>
  <si>
    <t>ME E16.1</t>
  </si>
  <si>
    <t xml:space="preserve">Facility has established procedures for Antenatal care as per  guidelines </t>
  </si>
  <si>
    <t>Standard E16</t>
  </si>
  <si>
    <t>Maternal &amp; Child Health Services</t>
  </si>
  <si>
    <t xml:space="preserve">There are established  procedures for Post-testing Activities </t>
  </si>
  <si>
    <t>ME E11.3</t>
  </si>
  <si>
    <t xml:space="preserve">There are established  procedures for Pre-testing Activities </t>
  </si>
  <si>
    <t>ME E11.1</t>
  </si>
  <si>
    <t xml:space="preserve">The facility has defined and established procedures of diagnostic services  </t>
  </si>
  <si>
    <t>Standard E11</t>
  </si>
  <si>
    <t>Roles and responsibilities of staff in disaster are defined</t>
  </si>
  <si>
    <t>Staff is aware of disaster plan</t>
  </si>
  <si>
    <t xml:space="preserve">The facility has disaster management plan in place </t>
  </si>
  <si>
    <t>ME E10.3</t>
  </si>
  <si>
    <t xml:space="preserve">The facility has defined and established procedures for Emergency Services and Disaster Management </t>
  </si>
  <si>
    <t>Standard E10</t>
  </si>
  <si>
    <t xml:space="preserve">Safe keeping of OPD records </t>
  </si>
  <si>
    <t>The facility ensures safe and adequate storage and retrieval  of medical records</t>
  </si>
  <si>
    <t>ME E8.7</t>
  </si>
  <si>
    <t>All register/records are identified and numbered</t>
  </si>
  <si>
    <t>OPD records are maintained</t>
  </si>
  <si>
    <t xml:space="preserve">Register/records are maintained as per guidelines </t>
  </si>
  <si>
    <t>ME E8.6</t>
  </si>
  <si>
    <t>Check for the availability of OPD slip, Requisition slips etc.</t>
  </si>
  <si>
    <t xml:space="preserve">Adequate form and formats are available at point of use </t>
  </si>
  <si>
    <t>ME E8.5</t>
  </si>
  <si>
    <t xml:space="preserve">Any dressing/injection other procedure recorded in the OPD slip </t>
  </si>
  <si>
    <t xml:space="preserve">Procedures performed are written on patients records </t>
  </si>
  <si>
    <t>ME E8.4</t>
  </si>
  <si>
    <t xml:space="preserve">All treatment plan prescription/orders are recorded in the patient records. </t>
  </si>
  <si>
    <t>ME E8.2</t>
  </si>
  <si>
    <t xml:space="preserve">Patient History, Chief Complaint and Examination Diagnosis/ Provisional Diagnosis are recorded in OPD slip </t>
  </si>
  <si>
    <t xml:space="preserve">All the assessments, re-assessment and investigations are recorded and updated </t>
  </si>
  <si>
    <t>ME E8.1</t>
  </si>
  <si>
    <t>Facility has defined and established procedures for maintaining, updating of patients’ clinical records and their storage</t>
  </si>
  <si>
    <t>Standard E8</t>
  </si>
  <si>
    <t xml:space="preserve">Patient is counselled for self drug administration </t>
  </si>
  <si>
    <t>ME E7.5</t>
  </si>
  <si>
    <t>Drugs are checked for expiry and   other inconsistency before administration</t>
  </si>
  <si>
    <t xml:space="preserve">There is a procedure to check drug before administration/ dispensing </t>
  </si>
  <si>
    <t>ME E7.3</t>
  </si>
  <si>
    <t>Check for the writing, is it  comprehendible by the clinical staff</t>
  </si>
  <si>
    <t xml:space="preserve">Every Medical advice and procedure are accompanied with date , time and signature </t>
  </si>
  <si>
    <t>Medication orders are written legibly and adequately</t>
  </si>
  <si>
    <t>ME E7.2</t>
  </si>
  <si>
    <t>Facility has defined procedures for safe drug administration</t>
  </si>
  <si>
    <t>Standard E7</t>
  </si>
  <si>
    <t>Check if staff is aware of the drug regime and doses as per STG</t>
  </si>
  <si>
    <t>Check that relevant Standard treatment guideline are available at point of use</t>
  </si>
  <si>
    <t>There is procedure of rational use of drugs</t>
  </si>
  <si>
    <t>ME E6.2</t>
  </si>
  <si>
    <t xml:space="preserve">A copy of Prescription is kept with the facility </t>
  </si>
  <si>
    <t xml:space="preserve">Check for OPD slip if drugs are prescribed under generic name only </t>
  </si>
  <si>
    <t>Facility ensured that drugs are prescribed in generic name only</t>
  </si>
  <si>
    <t>ME E6.1</t>
  </si>
  <si>
    <t xml:space="preserve"> Facility follows standard treatment guidelines defined by state/Central government for prescribing the generic drugs &amp; their rational use. </t>
  </si>
  <si>
    <t>Standard E6</t>
  </si>
  <si>
    <t>For any critical patient needing urgent attention queue can be bypassed for providing services on priority basis</t>
  </si>
  <si>
    <t>The facility identifies high risk  patients and ensure their care, as per their need</t>
  </si>
  <si>
    <t>ME E5.2</t>
  </si>
  <si>
    <t xml:space="preserve">Facility has a procedure to identify high risk and vulnerable patients.  </t>
  </si>
  <si>
    <t>Standard E5</t>
  </si>
  <si>
    <t xml:space="preserve">There is a system of follow up of referred patients </t>
  </si>
  <si>
    <t xml:space="preserve">The Facility has functional referral linkages to lower facilities </t>
  </si>
  <si>
    <t>The Facility has functional referral linkages to higher facilities</t>
  </si>
  <si>
    <t xml:space="preserve">Check how patient are referred if services are not available </t>
  </si>
  <si>
    <t xml:space="preserve">RR/OB </t>
  </si>
  <si>
    <t>Facility provides appropriate referral linkages to the patients/Services  for transfer to other/higher facilities to assure their continuity of care.</t>
  </si>
  <si>
    <t>ME E3.2</t>
  </si>
  <si>
    <t xml:space="preserve">There is a procedure for consultation of  the patient to other specialist with in the hospital </t>
  </si>
  <si>
    <t>Facility has established procedure for continuity of care during interdepartmental transfer</t>
  </si>
  <si>
    <t>ME E3.1</t>
  </si>
  <si>
    <t>Facility has defined and established procedures for continuity of care of patient and referral</t>
  </si>
  <si>
    <t>Standard E3</t>
  </si>
  <si>
    <t>There is establish procedure for day care admission</t>
  </si>
  <si>
    <t>There is establish procedure for admission through OPD</t>
  </si>
  <si>
    <t xml:space="preserve">There is established procedure for admission of patients </t>
  </si>
  <si>
    <t>ME E1.3</t>
  </si>
  <si>
    <t>OB/SI</t>
  </si>
  <si>
    <t>Clinical staff is not engaged in administrative work</t>
  </si>
  <si>
    <t xml:space="preserve">No Patient is Consulted in Standing Position </t>
  </si>
  <si>
    <t>Physical Examination is done and recorded wherever required</t>
  </si>
  <si>
    <t xml:space="preserve">Patient History is taken and recorded </t>
  </si>
  <si>
    <t>There is procedure for systematic calling of patients one by one</t>
  </si>
  <si>
    <t xml:space="preserve">The facility has a established procedure for OPD consultation </t>
  </si>
  <si>
    <t>ME E1.2</t>
  </si>
  <si>
    <t>Registration clerk is aware of categories of the patient exempted from user charges</t>
  </si>
  <si>
    <t>Check for that patient demographics like Name, age, Sex, Address  etc.</t>
  </si>
  <si>
    <t>Patient demographic details are recorded in OPD registration records</t>
  </si>
  <si>
    <t xml:space="preserve">The facility has established procedure for registration of patients </t>
  </si>
  <si>
    <t>ME E1.1</t>
  </si>
  <si>
    <t xml:space="preserve">The facility has defined procedures for registration,  consultation and admission of patients. </t>
  </si>
  <si>
    <t>Standard E1</t>
  </si>
  <si>
    <t xml:space="preserve">Area of Concern - E Clinical Services </t>
  </si>
  <si>
    <t xml:space="preserve">Doctor, nursing staff and support staff adhere to their respective dress code </t>
  </si>
  <si>
    <t>The facility ensures the adherence to dress code as mandated by its administration / the health department</t>
  </si>
  <si>
    <t>ME D9.3</t>
  </si>
  <si>
    <t>There is designated  in charge for department</t>
  </si>
  <si>
    <t>Check for system for recording time of reporting and relieving (Attendance register/ Biometrics etc.)</t>
  </si>
  <si>
    <t>There is procedure to ensure that staff is available on duty as per duty roster</t>
  </si>
  <si>
    <t xml:space="preserve">The facility has a established procedure for duty roster and deputation to different departments </t>
  </si>
  <si>
    <t>ME D9.2</t>
  </si>
  <si>
    <t xml:space="preserve">Staff is aware of their roles and responsibilities 
</t>
  </si>
  <si>
    <t xml:space="preserve">The facility has established job description as per govt guidelines </t>
  </si>
  <si>
    <t>ME D9.1</t>
  </si>
  <si>
    <t xml:space="preserve"> Roles &amp; Responsibilities of administrative and clinical staff are determined as per govt. regulations and standards operating procedures.  </t>
  </si>
  <si>
    <t>Standard D9</t>
  </si>
  <si>
    <t xml:space="preserve">Availability of linen in examination area </t>
  </si>
  <si>
    <t>The facility has adequate sets of linen</t>
  </si>
  <si>
    <t>ME D5.4</t>
  </si>
  <si>
    <t>The facility ensures availability of Diet as per nutritional requirement of the patients and clean Linen to all admitted patients.</t>
  </si>
  <si>
    <t>Standard D5</t>
  </si>
  <si>
    <t xml:space="preserve">Availability of power back up in OPD </t>
  </si>
  <si>
    <t>The facility ensures adequate power backup in all patient care areas as per load</t>
  </si>
  <si>
    <t>ME D4.2</t>
  </si>
  <si>
    <t xml:space="preserve">Availability of 24x7 running and potable water </t>
  </si>
  <si>
    <t xml:space="preserve">The facility has adequate arrangement storage and supply for potable water in all functional areas  </t>
  </si>
  <si>
    <t>ME D4.1</t>
  </si>
  <si>
    <t>The facility ensures 24X7 water and power backup as per requirement of service delivery, and support services norms</t>
  </si>
  <si>
    <t>Standard D4</t>
  </si>
  <si>
    <t>Ask female staff whether they feel secure at work place</t>
  </si>
  <si>
    <t>The facility has established measure for safety and security of female staff</t>
  </si>
  <si>
    <t>ME D3.10</t>
  </si>
  <si>
    <t>Hospital has sound security system to manage crowd in OPD</t>
  </si>
  <si>
    <t xml:space="preserve">The facility has security system in place at patient care areas </t>
  </si>
  <si>
    <t>ME D3.9</t>
  </si>
  <si>
    <t>Fans/ Air conditioning/Heating/Exhaust/Ventilators as per environment condition and requirement</t>
  </si>
  <si>
    <t>Temperature control and ventilation in clinics</t>
  </si>
  <si>
    <t>PI/OB</t>
  </si>
  <si>
    <t>Temperature control and ventilation in waiting areas</t>
  </si>
  <si>
    <t>The facility ensures safe and comfortable environment for patients and service providers</t>
  </si>
  <si>
    <t>ME D3.8</t>
  </si>
  <si>
    <t>Only one patient is allowed one time at clinic</t>
  </si>
  <si>
    <t xml:space="preserve">The facility has provision of restriction of visitors in patient areas </t>
  </si>
  <si>
    <t>ME D3.7</t>
  </si>
  <si>
    <t>150 Lux in Injection Room</t>
  </si>
  <si>
    <t>Adequate Illumination in procedure area</t>
  </si>
  <si>
    <t xml:space="preserve">Adequate Illumination in clinics </t>
  </si>
  <si>
    <t xml:space="preserve">The facility provides adequate illumination level at patient care areas </t>
  </si>
  <si>
    <t>ME D3.6</t>
  </si>
  <si>
    <t>No stray animal/rodent/birds</t>
  </si>
  <si>
    <t xml:space="preserve">The facility has established procedures for pest, rodent and animal control </t>
  </si>
  <si>
    <t>ME D3.5</t>
  </si>
  <si>
    <t xml:space="preserve">No condemned/Junk material lying in the OPD </t>
  </si>
  <si>
    <t xml:space="preserve">The facility has policy of removal of condemned junk material </t>
  </si>
  <si>
    <t>ME D3.4</t>
  </si>
  <si>
    <t>Toilets are clean with functional flush and running water</t>
  </si>
  <si>
    <t>Surface of furniture and fixtures are clean</t>
  </si>
  <si>
    <t>All area are clean  with no dirt,grease,littering and cobwebs</t>
  </si>
  <si>
    <t xml:space="preserve">Floors, walls, roof, roof tops, sinks patient care and circulation  areas are Clean </t>
  </si>
  <si>
    <t xml:space="preserve">Patient care areas are clean and hygienic </t>
  </si>
  <si>
    <t>ME D3.3</t>
  </si>
  <si>
    <t>Mattresses are intact and clean</t>
  </si>
  <si>
    <t>Window panes , doors and other fixtures are intact</t>
  </si>
  <si>
    <t xml:space="preserve">Check for there is no seepage , Cracks, chipping of plaster </t>
  </si>
  <si>
    <t xml:space="preserve">Hospital infrastructure is adequately maintained </t>
  </si>
  <si>
    <t>ME D3.2</t>
  </si>
  <si>
    <t xml:space="preserve">Exterior of the  facility building is maintained with landscaping in open area </t>
  </si>
  <si>
    <t>ME D3.1</t>
  </si>
  <si>
    <t xml:space="preserve">The facility has established Program for maintenance and upkeep of the facility to provide safe, secure and comfortable environment to staff, patients and visitors. </t>
  </si>
  <si>
    <t>Standard D3</t>
  </si>
  <si>
    <t>Cold chain is maintained at immunization room</t>
  </si>
  <si>
    <t xml:space="preserve">Temperature of refrigerators are kept as per storage requirement  and records are maintained </t>
  </si>
  <si>
    <t xml:space="preserve">There is process for storage of vaccines and other drugs, requiring controlled temperature </t>
  </si>
  <si>
    <t>ME D2.7</t>
  </si>
  <si>
    <t>There is no stock out of drugs</t>
  </si>
  <si>
    <t>There is a procedure for periodically replenishing the drugs in patient care areas</t>
  </si>
  <si>
    <t>ME D2.6</t>
  </si>
  <si>
    <t xml:space="preserve">Department maintained stock and expenditure register of drugs and consumables </t>
  </si>
  <si>
    <t xml:space="preserve">There is practice of calculating and maintaining buffer stock </t>
  </si>
  <si>
    <t>The facility has established procedure for inventory management techniques</t>
  </si>
  <si>
    <t>ME D2.5</t>
  </si>
  <si>
    <t xml:space="preserve">No expiry drugs found </t>
  </si>
  <si>
    <t>Expiry dates for injectable are maintained at injection and immunization room</t>
  </si>
  <si>
    <t xml:space="preserve">The facility ensures management of expiry and near expiry drugs </t>
  </si>
  <si>
    <t>ME D2.4</t>
  </si>
  <si>
    <t>Vaccine are kept at recommended temperature at immunization room</t>
  </si>
  <si>
    <t xml:space="preserve">Drugs are stored in containers/tray/crash cart and are labelled </t>
  </si>
  <si>
    <t>The facility ensures proper storage of drugs and consumables</t>
  </si>
  <si>
    <t>ME D2.3</t>
  </si>
  <si>
    <t xml:space="preserve">There is established procedure for forecasting and indenting drugs and consumables </t>
  </si>
  <si>
    <t>ME D2.1</t>
  </si>
  <si>
    <t>The facility has defined procedures for storage, inventory management and dispensing of drugs in pharmacy and patient care areas</t>
  </si>
  <si>
    <t>Standard D2</t>
  </si>
  <si>
    <t xml:space="preserve">OB/ RR </t>
  </si>
  <si>
    <t xml:space="preserve">All the measuring equipment/ instrument  are calibrated </t>
  </si>
  <si>
    <t xml:space="preserve">The facility has established procedure for internal and external calibration of measuring Equipment </t>
  </si>
  <si>
    <t>ME D1.2</t>
  </si>
  <si>
    <t>All equipment are covered under AMC including preventive maintenance</t>
  </si>
  <si>
    <t>The facility has established system for maintenance of critical Equipment</t>
  </si>
  <si>
    <t>ME D1.1</t>
  </si>
  <si>
    <t xml:space="preserve">The facility has established Programme for inspection, testing and maintenance and calibration of Equipment. </t>
  </si>
  <si>
    <t>Standard D1</t>
  </si>
  <si>
    <t xml:space="preserve">Area of Concern - D Support Services </t>
  </si>
  <si>
    <t xml:space="preserve">OB </t>
  </si>
  <si>
    <t xml:space="preserve">Availability of furniture at clinics </t>
  </si>
  <si>
    <t xml:space="preserve">Spot light, electrical fixture for equipment, X ray view box </t>
  </si>
  <si>
    <t xml:space="preserve">Availability of Fixtures </t>
  </si>
  <si>
    <t xml:space="preserve">Departments have patient furniture and fixtures as per load and service provision </t>
  </si>
  <si>
    <t>ME C5.7</t>
  </si>
  <si>
    <t xml:space="preserve">Buckets for mopping, mops, duster, waste trolley, Deck brush </t>
  </si>
  <si>
    <t>Availability of functional equipment and instruments for support services</t>
  </si>
  <si>
    <t>ME C5.6</t>
  </si>
  <si>
    <t>Refrigerator, Crash cart/Drug trolley, instrumental trolley, dressing trolley</t>
  </si>
  <si>
    <t>Availability of equipment for storage for drugs</t>
  </si>
  <si>
    <t>Availability of Equipment for Storage</t>
  </si>
  <si>
    <t>ME C5.5</t>
  </si>
  <si>
    <t>Dental chair, Air rotor, Endodontic set, Extraction forceps</t>
  </si>
  <si>
    <t xml:space="preserve">Availability of functional Instruments/ Equipment for Dental Procedures </t>
  </si>
  <si>
    <t>Retinoscope, refraction kit, tonometer, perimeter, distant vision chart, Colour vision chart.</t>
  </si>
  <si>
    <t xml:space="preserve">Availability of functional Instruments / Equipment for Ophthalmic Procedures </t>
  </si>
  <si>
    <t>PV examination kit, measuring tape, fetoscope, Weighing machine, BP apparatus etc.</t>
  </si>
  <si>
    <t>Availability of functional Instruments/Equipment  for Gynae and obstetric</t>
  </si>
  <si>
    <t xml:space="preserve">Availability of equipment &amp; instruments for treatment procedures, being undertaken in the facility  </t>
  </si>
  <si>
    <t>ME C5.2</t>
  </si>
  <si>
    <t xml:space="preserve">Availability of functional Equipment  &amp;Instruments for examination &amp; Monitoring </t>
  </si>
  <si>
    <t xml:space="preserve">Availability of equipment &amp; instruments for examination &amp; monitoring of patients </t>
  </si>
  <si>
    <t>ME C5.1</t>
  </si>
  <si>
    <t>The facility has equipment &amp; instruments required for assured list of services.</t>
  </si>
  <si>
    <t>Standard C5</t>
  </si>
  <si>
    <t xml:space="preserve">OB/RR </t>
  </si>
  <si>
    <t xml:space="preserve">Emergency drug trays are maintained at every point of care, where ever it may be needed </t>
  </si>
  <si>
    <t>ME C4.3</t>
  </si>
  <si>
    <t xml:space="preserve">HIV testing Kits I, II and III at ICTC </t>
  </si>
  <si>
    <t xml:space="preserve">Examination gloves, Syringes, Dressing material , suturing material </t>
  </si>
  <si>
    <t xml:space="preserve">Availability of disposables at dressing room and  clinics </t>
  </si>
  <si>
    <t xml:space="preserve">The departments have adequate consumables at point of use </t>
  </si>
  <si>
    <t>ME C4.2</t>
  </si>
  <si>
    <t>Availability of vaccine as per National Immunization Program</t>
  </si>
  <si>
    <t xml:space="preserve">ARV, TT </t>
  </si>
  <si>
    <t xml:space="preserve">Availability of injectable in injection room </t>
  </si>
  <si>
    <t xml:space="preserve">The departments have availability of adequate drugs at point of use </t>
  </si>
  <si>
    <t>ME C4.1</t>
  </si>
  <si>
    <t>Facility provides drugs and consumables required for assured list of services.</t>
  </si>
  <si>
    <t>Standard C4</t>
  </si>
  <si>
    <t xml:space="preserve">Staff is skilled for maintaining clinical records </t>
  </si>
  <si>
    <t xml:space="preserve">Counsellor is skilled for  counselling </t>
  </si>
  <si>
    <t>At ANC clinic the staff is skilled to identify high risk pregnancies</t>
  </si>
  <si>
    <t>Check the competency of staff to use OPD equipment like BP apparatus etc.</t>
  </si>
  <si>
    <t>The Staff is skilled as per job description</t>
  </si>
  <si>
    <t>ME C3.7</t>
  </si>
  <si>
    <t>The staff has been provided required training / skill sets</t>
  </si>
  <si>
    <t>ME C3.6</t>
  </si>
  <si>
    <t>Availability of housekeeping staff</t>
  </si>
  <si>
    <t xml:space="preserve">The facility has adequate support / general staff </t>
  </si>
  <si>
    <t>ME C3.5</t>
  </si>
  <si>
    <t>Availability of ECG technician</t>
  </si>
  <si>
    <t>Counsellor  for ARSH clinic</t>
  </si>
  <si>
    <t xml:space="preserve">Full time </t>
  </si>
  <si>
    <t xml:space="preserve">Lab technician for ICTC </t>
  </si>
  <si>
    <t>Full Time</t>
  </si>
  <si>
    <t>Counsellor for ICTC</t>
  </si>
  <si>
    <t xml:space="preserve">The facility has adequate technicians/paramedics as per requirement </t>
  </si>
  <si>
    <t>ME C3.4</t>
  </si>
  <si>
    <t>OB/RR/SI</t>
  </si>
  <si>
    <t>Availability of Nursing staff</t>
  </si>
  <si>
    <t xml:space="preserve">The facility has adequate nursing staff as per service provision and work load </t>
  </si>
  <si>
    <t>ME C3.3.</t>
  </si>
  <si>
    <t xml:space="preserve">The facility has adequate specialist doctors as per service provision </t>
  </si>
  <si>
    <t>ME C3.1</t>
  </si>
  <si>
    <t xml:space="preserve">The facility has adequate qualified and trained staff,  required for providing the assured services to the current case load </t>
  </si>
  <si>
    <t>Standard C3</t>
  </si>
  <si>
    <t>Check for staff competencies for operating fire extinguisher and what to do in case of fire</t>
  </si>
  <si>
    <t xml:space="preserve">The facility has a system of periodic training of staff and conducts mock drills regularly for fire and other disaster situation </t>
  </si>
  <si>
    <t>ME C2.6.</t>
  </si>
  <si>
    <t>Expiry date of fire extinguishers are displayed on each extinguisher as well as due date for next refilling is clearly mentioned</t>
  </si>
  <si>
    <t>OPD has installed fire Extinguisher to fight Type A/B/C Fire</t>
  </si>
  <si>
    <t xml:space="preserve">The facility has adequate fire fighting Equipment </t>
  </si>
  <si>
    <t>ME C2.5.</t>
  </si>
  <si>
    <t>Fire exits are clearly visible and routes to reach exit are clearly marked.</t>
  </si>
  <si>
    <t>OPD has sufficient fire  exits to permit safe escape to its occupant in case of fire</t>
  </si>
  <si>
    <t>The facility has plan for prevention of fire</t>
  </si>
  <si>
    <t>ME C2.4</t>
  </si>
  <si>
    <t>Windows have grills and wire meshwork</t>
  </si>
  <si>
    <t xml:space="preserve">Floors of the OPD are non slippery and even </t>
  </si>
  <si>
    <t xml:space="preserve">Physical condition of buildings are safe for providing patient care </t>
  </si>
  <si>
    <t>ME C2.3</t>
  </si>
  <si>
    <t>Safe installation, use of appropriate wires and MCBs, display of Danger notice, availability of tools and PPE (personal protective equipment), and periodic inspections.</t>
  </si>
  <si>
    <t>OPD building does not have temporary connections and loosely hanging wires.</t>
  </si>
  <si>
    <t xml:space="preserve">The facility ensures safety of electrical establishment </t>
  </si>
  <si>
    <t>ME C2.2</t>
  </si>
  <si>
    <t xml:space="preserve">Check for fixtures and furniture like cupboards, cabinets, and heavy equipment , hanging objects are properly fastened and secured </t>
  </si>
  <si>
    <t xml:space="preserve">The facility ensures the seismic safety of the infrastructure </t>
  </si>
  <si>
    <t>ME C2.1</t>
  </si>
  <si>
    <t xml:space="preserve">The facility ensures the physical safety including Fire safety of the infrastructure. </t>
  </si>
  <si>
    <t>Standard C2</t>
  </si>
  <si>
    <t>All OPD clinics and related auxiliary services are co located in one functional area</t>
  </si>
  <si>
    <t>Layout of OPD shall follow functional flow of the
patients, e.g.:
Enquiry→Registration→Waiting→Sub-waiting→
Clinic→Dressing room/Injection Room→
Diagnostics (lab/X-ray)→Pharmacy→Exit</t>
  </si>
  <si>
    <t>Unidirectional  flow of services</t>
  </si>
  <si>
    <t xml:space="preserve">The facility and departments are planned to ensure structure follows the function/processes (Structure commensurate with the function of the hospital) </t>
  </si>
  <si>
    <t>ME C1.7</t>
  </si>
  <si>
    <t>Average Time taken for registration would be 3-5 min, So number of counter required would be worked on scale of 12-20 patient/hour per counter</t>
  </si>
  <si>
    <t xml:space="preserve">Availability of Registration  counters  as per Patient load 
</t>
  </si>
  <si>
    <t xml:space="preserve">Service counters are available as per patient load </t>
  </si>
  <si>
    <t>ME C1.6</t>
  </si>
  <si>
    <t xml:space="preserve">Availability of functional telephone and Intercom Services </t>
  </si>
  <si>
    <t xml:space="preserve">The facility has infrastructure for intramural and extramural communication </t>
  </si>
  <si>
    <t>ME C1.5</t>
  </si>
  <si>
    <t>The facility has adequate circulation area and open spaces according to need and local law</t>
  </si>
  <si>
    <t>ME C1.4</t>
  </si>
  <si>
    <t xml:space="preserve">Demarcated trolley/wheelchair bay </t>
  </si>
  <si>
    <t>Availability of clean and dirty utility room</t>
  </si>
  <si>
    <t xml:space="preserve">Demarcated injection room </t>
  </si>
  <si>
    <t>One clinic is not shared by 2 doctors at one time</t>
  </si>
  <si>
    <t xml:space="preserve">There is designated area for registration </t>
  </si>
  <si>
    <t xml:space="preserve">Departments have layout and demarcated areas as per functions </t>
  </si>
  <si>
    <t>ME C1.3</t>
  </si>
  <si>
    <t>Availability of public telephone booth</t>
  </si>
  <si>
    <t>Availability of patient calling system</t>
  </si>
  <si>
    <t xml:space="preserve">Availability of functional toilets </t>
  </si>
  <si>
    <t xml:space="preserve">Availability of  potable Drinking water </t>
  </si>
  <si>
    <t xml:space="preserve">Availability of sub waiting areas at separate clinics </t>
  </si>
  <si>
    <t xml:space="preserve"> Availability of seating arrangement in waiting area</t>
  </si>
  <si>
    <t xml:space="preserve">Patient amenities are provide as per patient load </t>
  </si>
  <si>
    <t>ME C1.2</t>
  </si>
  <si>
    <t xml:space="preserve">Availability of adequate waiting area
</t>
  </si>
  <si>
    <t xml:space="preserve">Clinics have adequate space for consultation and examination  </t>
  </si>
  <si>
    <t xml:space="preserve">Departments have adequate space as per patient or work load  </t>
  </si>
  <si>
    <t>ME C1.1</t>
  </si>
  <si>
    <t>The facility has infrastructure for delivery of assured services, and available infrastructure meets the prevalent norms</t>
  </si>
  <si>
    <t>Standard C1</t>
  </si>
  <si>
    <t>Area of Concern - C Inputs</t>
  </si>
  <si>
    <t>PI/SI/RR</t>
  </si>
  <si>
    <t xml:space="preserve">If any other expenditure occurred it is reimbursed from hospital </t>
  </si>
  <si>
    <t xml:space="preserve">The facility ensures timely reimbursement of financial entitlements and reimbursement to the patients </t>
  </si>
  <si>
    <t>ME B5.5</t>
  </si>
  <si>
    <t xml:space="preserve">Free OPD Consultation for BPL patients </t>
  </si>
  <si>
    <t xml:space="preserve">The facility provides free of cost treatment to Below poverty line patients without administrative hassles </t>
  </si>
  <si>
    <t>ME B5.4</t>
  </si>
  <si>
    <t>Check that  patient party has not spent on diagnostics from outside.</t>
  </si>
  <si>
    <t xml:space="preserve">It is ensured that facilities for the prescribed investigations are available at the facility </t>
  </si>
  <si>
    <t>ME B5.3</t>
  </si>
  <si>
    <t>Check that  patient party has not spent on purchasing drugs or consumables from outside.</t>
  </si>
  <si>
    <t>The facility ensures that drugs prescribed are available at Pharmacy</t>
  </si>
  <si>
    <t>ME B5.2</t>
  </si>
  <si>
    <t>The facility provides cashless services to pregnant women, mothers and neonates as per prevalent government schemes</t>
  </si>
  <si>
    <t>ME B5.1</t>
  </si>
  <si>
    <t>Facility ensures that there are no financial barrier to access and that there is financial protection given from cost of hospital services.</t>
  </si>
  <si>
    <t>Standard B5</t>
  </si>
  <si>
    <t>The facility has defined and established grievance redressal system in place</t>
  </si>
  <si>
    <t>ME B4.5</t>
  </si>
  <si>
    <t>SI/PI/RR</t>
  </si>
  <si>
    <t xml:space="preserve">Information about the treatment is shared with patients or attendants, regularly </t>
  </si>
  <si>
    <t>ME B4.4</t>
  </si>
  <si>
    <t>Display of patient rights and responsibilities.</t>
  </si>
  <si>
    <t xml:space="preserve">Patient is informed about his/her rights  and responsibilities </t>
  </si>
  <si>
    <t>ME B4.2</t>
  </si>
  <si>
    <t>Informed consent on prescribed form C for abortion</t>
  </si>
  <si>
    <t>Informed consent for IUD insertion</t>
  </si>
  <si>
    <t xml:space="preserve">There is established procedures for taking informed consent before treatment and procedures </t>
  </si>
  <si>
    <t>ME B4.1</t>
  </si>
  <si>
    <t>Facility has defined and established procedures for informing  patients about their medical conditions and involving  them in treatment planning, and facilitates informed decision making</t>
  </si>
  <si>
    <t>Standard B4</t>
  </si>
  <si>
    <t xml:space="preserve">SI/OB </t>
  </si>
  <si>
    <t>The facility ensures privacy and confidentiality to every patient, especially of those conditions having social stigma, and also safeguards vulnerable groups</t>
  </si>
  <si>
    <t>ME B3.4</t>
  </si>
  <si>
    <t xml:space="preserve">PI/OB </t>
  </si>
  <si>
    <t>Behaviour of staff is empathetic and courteous</t>
  </si>
  <si>
    <t xml:space="preserve">The facility ensures that behaviours of staff is dignified and respectful, while delivering the services </t>
  </si>
  <si>
    <t>ME B3.3</t>
  </si>
  <si>
    <t xml:space="preserve">Confidentiality of patients records and clinical information is maintained </t>
  </si>
  <si>
    <t>ME B3.2</t>
  </si>
  <si>
    <t>Privacy at the counselling room is maintained</t>
  </si>
  <si>
    <t xml:space="preserve">One Patient is seen at a time in clinics </t>
  </si>
  <si>
    <t xml:space="preserve">Adequate visual privacy is provided at every point of care </t>
  </si>
  <si>
    <t>ME B3.1</t>
  </si>
  <si>
    <t>The facility maintains privacy, confidentiality &amp; dignity of patient, and has a system for guarding patient related information.</t>
  </si>
  <si>
    <t>Standard B3</t>
  </si>
  <si>
    <t>There is no over crowding during OPD hours</t>
  </si>
  <si>
    <t>Availability of ramps with railing</t>
  </si>
  <si>
    <t>Availability of Wheel chair or stretcher for easy Access to the OPD</t>
  </si>
  <si>
    <t xml:space="preserve">Access to facility is provided without any physical barrier &amp; and friendly to people with disabilities </t>
  </si>
  <si>
    <t>ME B2.3</t>
  </si>
  <si>
    <t xml:space="preserve">Availability of Breast feeding corner </t>
  </si>
  <si>
    <t xml:space="preserve">Availability of female staff if a male doctor examines a female patients </t>
  </si>
  <si>
    <t xml:space="preserve">Separate toilets for male and female </t>
  </si>
  <si>
    <t>Services are provided in manner that are sensitive to gender</t>
  </si>
  <si>
    <t>ME B2.1</t>
  </si>
  <si>
    <t xml:space="preserve">Services are delivered in a manner that is sensitive to gender, religious and cultural needs, and there are no barrier on account of physical access, social, economic, cultural or social status. </t>
  </si>
  <si>
    <t>Standard B2</t>
  </si>
  <si>
    <t>RR/OB</t>
  </si>
  <si>
    <t xml:space="preserve">OPD slip is given to the patient </t>
  </si>
  <si>
    <t xml:space="preserve">The facility ensures access to clinical records of patients to entitled personnel </t>
  </si>
  <si>
    <t>ME B1.8</t>
  </si>
  <si>
    <t xml:space="preserve">Availability of Enquiry Desk with dedicated staff </t>
  </si>
  <si>
    <t xml:space="preserve">The facility provides information to patients and visitor through an exclusive set-up. </t>
  </si>
  <si>
    <t>ME B1.7</t>
  </si>
  <si>
    <t>Signage's and information  are available in local language</t>
  </si>
  <si>
    <t xml:space="preserve">Information is available in local language and easy to understand </t>
  </si>
  <si>
    <t>ME B1.6</t>
  </si>
  <si>
    <t>IEC Material is displayed</t>
  </si>
  <si>
    <t>Patients &amp; visitors are sensitised and educated through appropriate IEC / BCC approaches</t>
  </si>
  <si>
    <t>ME B1.5</t>
  </si>
  <si>
    <t xml:space="preserve">User charges  for services are displayed </t>
  </si>
  <si>
    <t xml:space="preserve">User charges are displayed and communicated to patients effectively </t>
  </si>
  <si>
    <t>ME B1.4</t>
  </si>
  <si>
    <t xml:space="preserve">Display of citizen charter </t>
  </si>
  <si>
    <t xml:space="preserve">The facility has established citizen charter, which is followed at all levels </t>
  </si>
  <si>
    <t>ME B1.3</t>
  </si>
  <si>
    <t>Important  numbers like  ambulance are displayed</t>
  </si>
  <si>
    <t>Names of doctor on duty is displayed and updated</t>
  </si>
  <si>
    <t xml:space="preserve">The facility displays the services and entitlements available in its departments </t>
  </si>
  <si>
    <t>ME B1.2</t>
  </si>
  <si>
    <t xml:space="preserve">Display of layout/floor directory </t>
  </si>
  <si>
    <t xml:space="preserve">The facility has uniform and user-friendly signage system </t>
  </si>
  <si>
    <t>ME B1.1</t>
  </si>
  <si>
    <t xml:space="preserve">Facility provides the information to care seekers, attendants &amp; community about the available  services  and their modalities </t>
  </si>
  <si>
    <t>Standard B1</t>
  </si>
  <si>
    <t>Area of Concern - B Patient Rights</t>
  </si>
  <si>
    <t>Special Clinics are available for local prevalent diseases</t>
  </si>
  <si>
    <t xml:space="preserve">The facility provides curatives &amp; preventive services for the health problems and diseases, prevalent locally. </t>
  </si>
  <si>
    <t>ME A6.1</t>
  </si>
  <si>
    <t>Health services provided at the facility are appropriate to community needs.</t>
  </si>
  <si>
    <t>Standard A6</t>
  </si>
  <si>
    <t>Availability of OPD services as per State Health Programs/Schemes</t>
  </si>
  <si>
    <t>The facility provides services as per State specific health programmes</t>
  </si>
  <si>
    <t>ME A4.14</t>
  </si>
  <si>
    <t xml:space="preserve">Management of case referred from PHC/SC  directly reported to Hospital </t>
  </si>
  <si>
    <t>The facility provide services under National health Programme for deafness</t>
  </si>
  <si>
    <t>ME A4.10</t>
  </si>
  <si>
    <t xml:space="preserve">Functional NCD clinic is available </t>
  </si>
  <si>
    <t xml:space="preserve">The facility provides services under National Programme for Prevention and control of Cancer, Diabetes, Cardiovascular diseases &amp; Stroke (NPCDCS)  as per guidelines </t>
  </si>
  <si>
    <t>ME A4.8</t>
  </si>
  <si>
    <t xml:space="preserve"> Geriatric Clinic, twice a week. </t>
  </si>
  <si>
    <t xml:space="preserve">The facility provides services under National Programme for the health care of the elderly as per guidelines </t>
  </si>
  <si>
    <t>ME A4.7</t>
  </si>
  <si>
    <t xml:space="preserve">Availability of counselling facility for Suicide prevention </t>
  </si>
  <si>
    <t xml:space="preserve">The facility provides services under Mental Health Programme  as per guidelines </t>
  </si>
  <si>
    <t>ME A4.6</t>
  </si>
  <si>
    <t>Syringing and probing, foreign body removal , Tonometry.</t>
  </si>
  <si>
    <t>Availability of OPD procedures</t>
  </si>
  <si>
    <t xml:space="preserve">Refraction, Field of Vision and radioscopy </t>
  </si>
  <si>
    <t xml:space="preserve">Screening and early detection of visual impairment and refraction </t>
  </si>
  <si>
    <t xml:space="preserve">The facility provides services under National Programme for prevention and control of Blindness as per guidelines </t>
  </si>
  <si>
    <t>ME A4.5</t>
  </si>
  <si>
    <t xml:space="preserve">Availability of CD4 testing facility </t>
  </si>
  <si>
    <t xml:space="preserve">Availability of linkage with ART Centre </t>
  </si>
  <si>
    <t xml:space="preserve">PPTCT Services for HIV positive Pregnant Women </t>
  </si>
  <si>
    <t xml:space="preserve">Availability of HIV Testing and Counselling </t>
  </si>
  <si>
    <t xml:space="preserve">Availability or linkage to a  Functional ICTC </t>
  </si>
  <si>
    <t>The facility provides services under National AIDS Control Programme as per guidelines</t>
  </si>
  <si>
    <t>ME A4.4</t>
  </si>
  <si>
    <t xml:space="preserve">Availability of OPD services under NLEP </t>
  </si>
  <si>
    <t>The facility provides services under National Leprosy Eradication Programme as per guidelines</t>
  </si>
  <si>
    <t>ME A4.3</t>
  </si>
  <si>
    <t xml:space="preserve">Availability of Functional DOTS clinic  </t>
  </si>
  <si>
    <t xml:space="preserve">The facility provides services under Revised National TB Control Programme as per guidelines </t>
  </si>
  <si>
    <t>ME A4.2</t>
  </si>
  <si>
    <t>OPD Management of Malaria, Kala Azar, Dengue</t>
  </si>
  <si>
    <t xml:space="preserve">Availability of OPD Services Under NVBDCP </t>
  </si>
  <si>
    <t xml:space="preserve">The facility provides services under National Vector Borne Disease Control Programme as per guidelines </t>
  </si>
  <si>
    <t>ME A4.1</t>
  </si>
  <si>
    <t>Facility provides services as mandated in national Health Programs/ state scheme</t>
  </si>
  <si>
    <t>Standard A4</t>
  </si>
  <si>
    <t xml:space="preserve">Functional ECG Services are available </t>
  </si>
  <si>
    <t>The facility provides other diagnostic services, as mandated</t>
  </si>
  <si>
    <t>ME A3.3</t>
  </si>
  <si>
    <t xml:space="preserve">Facility Provides diagnostic Services </t>
  </si>
  <si>
    <t>Standard A3</t>
  </si>
  <si>
    <t xml:space="preserve">Availability of Functional ARSH clinic </t>
  </si>
  <si>
    <t xml:space="preserve">The facility provides Adolescent health Services </t>
  </si>
  <si>
    <t>ME A2.5</t>
  </si>
  <si>
    <t>Services under RBSK</t>
  </si>
  <si>
    <t>Routine and emergency care of sick children.</t>
  </si>
  <si>
    <t xml:space="preserve">The facility provides Child health Services </t>
  </si>
  <si>
    <t>ME A2.4</t>
  </si>
  <si>
    <t xml:space="preserve">Availability of Functional immunization clinic </t>
  </si>
  <si>
    <t xml:space="preserve">The facility provides New-born health  Services </t>
  </si>
  <si>
    <t>ME A2.3</t>
  </si>
  <si>
    <t>PIH, Pre-eclampsia, Bad obstetric history, severe anaemia, IUGR, multiple pregnancy.</t>
  </si>
  <si>
    <t xml:space="preserve">Identification and management of danger signs during pregnancy </t>
  </si>
  <si>
    <t>Nutrition and health counselling.</t>
  </si>
  <si>
    <t>Provision of TT and IFA</t>
  </si>
  <si>
    <t>Availability of post natal counselling and follow up services</t>
  </si>
  <si>
    <t xml:space="preserve">Availability of functional ANC clinic </t>
  </si>
  <si>
    <t xml:space="preserve">The facility provides Maternal health Services </t>
  </si>
  <si>
    <t>ME A2.2</t>
  </si>
  <si>
    <t xml:space="preserve">Abortion and Contraception services for 1st and 2nd trimester </t>
  </si>
  <si>
    <t>Should provide Counselling and Promotive services</t>
  </si>
  <si>
    <t xml:space="preserve">Availability of dedicated Family Planning clinic. </t>
  </si>
  <si>
    <t>Tubal Ligation and PPIUD</t>
  </si>
  <si>
    <t>Availability of Post partum sterilization services</t>
  </si>
  <si>
    <t xml:space="preserve">NSV/Conventional </t>
  </si>
  <si>
    <t>Availability of Male Limiting Method for Family Planning</t>
  </si>
  <si>
    <t>Tubectomy (Minilap and Laparoscopic)</t>
  </si>
  <si>
    <t xml:space="preserve">Availability of Female Limiting Methods of family Planning </t>
  </si>
  <si>
    <t>IUCD, OCP, ECP &amp; Condoms, Progesterone only Pill (POP)</t>
  </si>
  <si>
    <t xml:space="preserve">Availability of Spacing methods of family planning </t>
  </si>
  <si>
    <t xml:space="preserve">The facility provides Reproductive health  Services </t>
  </si>
  <si>
    <t>ME A2.1</t>
  </si>
  <si>
    <t xml:space="preserve">Facility provides RMNCHA Services </t>
  </si>
  <si>
    <t>Standard A2</t>
  </si>
  <si>
    <t xml:space="preserve">Services are available for the time period as mandated </t>
  </si>
  <si>
    <t>ME A1.9</t>
  </si>
  <si>
    <t xml:space="preserve">Availability of  Injection room facilities at OPD </t>
  </si>
  <si>
    <t xml:space="preserve">Availability of Dressing facilities   at OPD  </t>
  </si>
  <si>
    <t xml:space="preserve">The facility provides services for OPD procedures </t>
  </si>
  <si>
    <t>ME A1.8</t>
  </si>
  <si>
    <t xml:space="preserve">Availability of Functional Ayush clinic </t>
  </si>
  <si>
    <t xml:space="preserve">The facility provides AYUSH Services </t>
  </si>
  <si>
    <t>ME A1.7</t>
  </si>
  <si>
    <t>Availability of OPD Dental procedure</t>
  </si>
  <si>
    <t xml:space="preserve">Availability of functional Dental Clinic </t>
  </si>
  <si>
    <t xml:space="preserve">The facility provides Dental Treatment Services </t>
  </si>
  <si>
    <t>ME A1.6</t>
  </si>
  <si>
    <t>Vision Testing, early detection of visual impairment, Intraocular Pressure Measurement</t>
  </si>
  <si>
    <t>Availability of OPD eye care procedures</t>
  </si>
  <si>
    <t>Availability of functional Ophthalmology Clinic</t>
  </si>
  <si>
    <t>The facility provides Ophthalmology Services</t>
  </si>
  <si>
    <t>ME A1.5</t>
  </si>
  <si>
    <t xml:space="preserve">Availability of  Paediatric Clinic </t>
  </si>
  <si>
    <t>The facility provides Paediatric Services</t>
  </si>
  <si>
    <t>ME A1.4</t>
  </si>
  <si>
    <t>Availability of IUD insertion room</t>
  </si>
  <si>
    <t>Dedicated speciality  Obstetrics &amp; Gynaecology  Clinic. High risk pregnancy cases are referred from PHC &amp; SC</t>
  </si>
  <si>
    <t xml:space="preserve">Availability of  Functional  Obstetrics &amp; Gynaecology Clinic </t>
  </si>
  <si>
    <t>The facility provides Obstetrics &amp; Gynaecology Services</t>
  </si>
  <si>
    <t>ME A1.3</t>
  </si>
  <si>
    <t>Dedicated General speciality Surgical Clinic</t>
  </si>
  <si>
    <t xml:space="preserve">Availability of functional General Surgery Clinic </t>
  </si>
  <si>
    <t>The facility provides General Surgery services</t>
  </si>
  <si>
    <t>ME A1.2</t>
  </si>
  <si>
    <t>Dedicated General Medicine Clinic</t>
  </si>
  <si>
    <t xml:space="preserve">Availability of functional  General Medicine Clinic </t>
  </si>
  <si>
    <t>The facility provides General Medicine services</t>
  </si>
  <si>
    <t>ME A1.1</t>
  </si>
  <si>
    <t>Facility Provides Curative Services</t>
  </si>
  <si>
    <t>Standard A1</t>
  </si>
  <si>
    <t xml:space="preserve">Area of Concern - A Service Provision </t>
  </si>
  <si>
    <t xml:space="preserve">Remarks </t>
  </si>
  <si>
    <t xml:space="preserve">Means of Verification </t>
  </si>
  <si>
    <t xml:space="preserve">Assessment Method </t>
  </si>
  <si>
    <t xml:space="preserve">Compliance 
</t>
  </si>
  <si>
    <t>Checkpoint</t>
  </si>
  <si>
    <t>Measurable Element</t>
  </si>
  <si>
    <t>Reference No.</t>
  </si>
  <si>
    <t>Maximum</t>
  </si>
  <si>
    <t xml:space="preserve">NBSU Score Card </t>
  </si>
  <si>
    <t xml:space="preserve">LAMA Rate </t>
  </si>
  <si>
    <t>Average length of stay</t>
  </si>
  <si>
    <t>Survival rate</t>
  </si>
  <si>
    <t xml:space="preserve">Referral Rate </t>
  </si>
  <si>
    <t>No. of low birth weight babies (&lt; 2500 gm but not &lt; 1800 gm)</t>
  </si>
  <si>
    <t>Male: Female LAMA ratio</t>
  </si>
  <si>
    <t xml:space="preserve">Bed Occupancy Rate </t>
  </si>
  <si>
    <t>Area of Concern - H Outcome</t>
  </si>
  <si>
    <t xml:space="preserve">Staff is trained and aware of the procedures written in SOPs </t>
  </si>
  <si>
    <t xml:space="preserve">The facility has established, documented implemented and maintained Standard Operating Procedures for all key processes. </t>
  </si>
  <si>
    <t xml:space="preserve">The facility have established internal and external quality assurance Programmes wherever it is critical to quality. </t>
  </si>
  <si>
    <t xml:space="preserve">Disinfection of liquid waste before disposal </t>
  </si>
  <si>
    <t>Ventilation can be provided in two ways: exhaust only and supply-and-exhaust. Exhaust fans pull stale air out of the unit while drawing fresh air in through cracks, windows or fresh air intakes. Exhaust-only ventilation is a good choice for units that do not have existing ductwork to distribute heated or cooled air</t>
  </si>
  <si>
    <t>NBSU has system to maintain  ventilation  and its environment should be dust free</t>
  </si>
  <si>
    <t xml:space="preserve">The facility ensures air quality of high risk area </t>
  </si>
  <si>
    <t>ME F5.5</t>
  </si>
  <si>
    <t>Isolation and barrier nursing procedure are followed for septic cases</t>
  </si>
  <si>
    <t xml:space="preserve">The facility ensures segregation infectious patients </t>
  </si>
  <si>
    <t>ME F5.4</t>
  </si>
  <si>
    <t xml:space="preserve">External foot wares are restricted </t>
  </si>
  <si>
    <t xml:space="preserve">The facility ensures standard practices are followed for the cleaning and disinfection of new-born care areas </t>
  </si>
  <si>
    <t xml:space="preserve">The facility ensures availability of  standard materials for cleaning and disinfection of new-born care areas </t>
  </si>
  <si>
    <t xml:space="preserve">Floors and wall surfaces of NBSU are easily cleanable </t>
  </si>
  <si>
    <t xml:space="preserve">Physical layout and environmental control of the new-born care areas ensures infection prevention </t>
  </si>
  <si>
    <t>Chemical sterilization  of instruments/equipment is done as per protocols</t>
  </si>
  <si>
    <t>Ask staff about temperature, pressure and time</t>
  </si>
  <si>
    <t>Autoclaving of instruments is done as per protocols</t>
  </si>
  <si>
    <t xml:space="preserve">The facility ensures standard practices and materials for disinfection and sterilization of instruments and equipment </t>
  </si>
  <si>
    <t>Proper handling of Soiled and infected linen</t>
  </si>
  <si>
    <t xml:space="preserve">The facility ensures standard practices and materials for decontamination and cleaning of instruments and  procedure areas </t>
  </si>
  <si>
    <t xml:space="preserve">The facility has standard procedures for processing of equipment and instruments </t>
  </si>
  <si>
    <t xml:space="preserve">The facility staff adheres to standard personal protection practices </t>
  </si>
  <si>
    <t xml:space="preserve">The facility ensures adequate personal protection Equipment as per requirements </t>
  </si>
  <si>
    <t xml:space="preserve">The facility ensures standard practices and materials for Personal protection </t>
  </si>
  <si>
    <t>e.g. before giving IM/IV injection, drawing blood, putting Intravenous and urinary catheter</t>
  </si>
  <si>
    <t>Procedure for proper cleaning of site  with antisepsis</t>
  </si>
  <si>
    <t>The facility ensures standard practices and materials for antisepsis</t>
  </si>
  <si>
    <t xml:space="preserve">The facility staff is trained in correct hand washing practices and they adhere to standard hand washing practices </t>
  </si>
  <si>
    <t>The facility has defined and Implemented procedures for ensuring hand hygiene practices and antisepsis</t>
  </si>
  <si>
    <t>The facility has defined and established antibiotic policy</t>
  </si>
  <si>
    <t xml:space="preserve">The facility has established procedures for regular monitoring of infection control practices </t>
  </si>
  <si>
    <t xml:space="preserve">There is Provision of Periodic Medical Check-up and immunization of staff </t>
  </si>
  <si>
    <t>The facility has infection control Programme and procedures in place for prevention and measurement of hospital associated infection</t>
  </si>
  <si>
    <t>ME E19.4</t>
  </si>
  <si>
    <t>ME E19.3</t>
  </si>
  <si>
    <t>The facility has standard operating procedure for end of life support</t>
  </si>
  <si>
    <t>ME E15.3</t>
  </si>
  <si>
    <t>The facility has standard procedures for handling the death in the hospital</t>
  </si>
  <si>
    <t>ME E15.2</t>
  </si>
  <si>
    <t xml:space="preserve">Death of admitted patient is adequately recorded and communicated </t>
  </si>
  <si>
    <t>ME E15.1</t>
  </si>
  <si>
    <t>The facility has defined and established procedures for end of life care and death</t>
  </si>
  <si>
    <t>Standard E15</t>
  </si>
  <si>
    <t xml:space="preserve">There is a established procedure for monitoring and reporting Transfusion complication </t>
  </si>
  <si>
    <t>ME E12.6.</t>
  </si>
  <si>
    <t xml:space="preserve">There is established procedure for transfusion of blood </t>
  </si>
  <si>
    <t>ME E12.5</t>
  </si>
  <si>
    <t>The facility has defined and established procedures for Blood Bank/Storage Management and Transfusion.</t>
  </si>
  <si>
    <t>Standard E12</t>
  </si>
  <si>
    <t xml:space="preserve">NBSU has system to periodic check of ambulances/transport vehicle by driver/paramedic staff and counter checked by NBSU staff </t>
  </si>
  <si>
    <t>The facility ensures adequate and timely availability of ambulances services and mobilisation of resources, as per requirement</t>
  </si>
  <si>
    <t>ME E10.4</t>
  </si>
  <si>
    <t>Triaging of new born as per guidelines</t>
  </si>
  <si>
    <t xml:space="preserve">There is procedure for receiving and triage of patients </t>
  </si>
  <si>
    <t>ME E10.1</t>
  </si>
  <si>
    <t>The facility has established procedure for patients leaving the facility against medical advice, absconding, etc.</t>
  </si>
  <si>
    <t>ME E9.4</t>
  </si>
  <si>
    <t xml:space="preserve">Counselling services are provided as during discharges wherever required </t>
  </si>
  <si>
    <t>ME E9.3</t>
  </si>
  <si>
    <t>See for discharge summary, referral slip provided.</t>
  </si>
  <si>
    <t xml:space="preserve">Case summary and follow-up instructions are provided at time of discharge  </t>
  </si>
  <si>
    <t>ME E9.2</t>
  </si>
  <si>
    <t xml:space="preserve">New-born/ attendants are consulted before discharge </t>
  </si>
  <si>
    <t>Discharge is done by a responsible and qualified doctor</t>
  </si>
  <si>
    <t>Assessment is done before discharging new-born</t>
  </si>
  <si>
    <t xml:space="preserve">Discharge is done after assessing new-born readiness </t>
  </si>
  <si>
    <t>ME E9.1</t>
  </si>
  <si>
    <t>The facility has defined and established procedures for discharge of patient.</t>
  </si>
  <si>
    <t>Standard E9</t>
  </si>
  <si>
    <t xml:space="preserve">Registers and records are maintained as per guidelines </t>
  </si>
  <si>
    <t>Standard Formats are available</t>
  </si>
  <si>
    <t xml:space="preserve">Adequate forms and formats are available at point of use </t>
  </si>
  <si>
    <t>Procedure performed are recorded in BHT</t>
  </si>
  <si>
    <t>Maintenance of treatment chart/treatment registers</t>
  </si>
  <si>
    <t xml:space="preserve">Care provided to each new-born's recorded in the new-born records </t>
  </si>
  <si>
    <t>ME E8.3</t>
  </si>
  <si>
    <t>Treatment plan are written on BHT and all drugs are written legibly in case sheet.</t>
  </si>
  <si>
    <t xml:space="preserve">All treatment plan prescription/orders are recorded in the new-born records. </t>
  </si>
  <si>
    <t>New-born progress is recorded as per defined assessment schedule</t>
  </si>
  <si>
    <t>The facility has defined and established procedures for maintaining, updating of patients’ clinical records and their storage</t>
  </si>
  <si>
    <t>Check for calculation chart</t>
  </si>
  <si>
    <t>There is a system to ensure right medicine is given to right new-born</t>
  </si>
  <si>
    <t>ME E7.4</t>
  </si>
  <si>
    <t>Any adverse drug reaction is recorded and reported</t>
  </si>
  <si>
    <t>Check for the writing to ensure that it is  comprehendible by the clinical staff</t>
  </si>
  <si>
    <t>A system of independent double check before administration, Error prone medical abbreviations are avoided</t>
  </si>
  <si>
    <t>Maximum dose of high alert drugs are defined and communicated</t>
  </si>
  <si>
    <t>High alert drugs are identified in the department.</t>
  </si>
  <si>
    <t>There is process for identifying and cautious administration of high alert drugs</t>
  </si>
  <si>
    <t>ME E7.1</t>
  </si>
  <si>
    <t>The facility has defined procedures for safe drug administration</t>
  </si>
  <si>
    <t>Check staff is aware of the drug regime and doses as per STG</t>
  </si>
  <si>
    <t>Check for that relevant Standard treatment guideline are available at point of use</t>
  </si>
  <si>
    <t>The facility ensures that drugs are prescribed in generic name only</t>
  </si>
  <si>
    <t xml:space="preserve"> The facility follows standard treatment guidelines defined by state/Central government for prescribing the generic drugs &amp; their rational use. </t>
  </si>
  <si>
    <t xml:space="preserve">There is procedure for periodic monitoring of patients </t>
  </si>
  <si>
    <t>ME E4.5</t>
  </si>
  <si>
    <t xml:space="preserve">Nursing notes are maintained adequately </t>
  </si>
  <si>
    <t xml:space="preserve">Nursing records are maintained </t>
  </si>
  <si>
    <t>ME E4.4</t>
  </si>
  <si>
    <t>Nursing Handover register is maintained</t>
  </si>
  <si>
    <t>There is established procedure of new-born hand over, whenever staff duty change happens</t>
  </si>
  <si>
    <t>ME E4.3</t>
  </si>
  <si>
    <t>Procedure for ensuring timely and accurate nursing care as per treatment plan is established at the facility</t>
  </si>
  <si>
    <t>ME E4.2</t>
  </si>
  <si>
    <t xml:space="preserve">Procedure for identification of patients is established at the facility </t>
  </si>
  <si>
    <t>ME E4.1</t>
  </si>
  <si>
    <t>The facility has defined and established procedures for nursing care</t>
  </si>
  <si>
    <t>Standard E4</t>
  </si>
  <si>
    <t>Referral vehicle is arranged</t>
  </si>
  <si>
    <t>New-born referred with referral slip</t>
  </si>
  <si>
    <t>The facility provides appropriate referral linkages to the patients/Services  for transfer to other/higher facilities to assure the continuity of care.</t>
  </si>
  <si>
    <t>Check  continuity of care is maintained while transferring/ handover the new-born</t>
  </si>
  <si>
    <t>There is a procedure of taking   over of   new born from labour Room  OT/ Ward to NBSU</t>
  </si>
  <si>
    <t>The facility has established procedure for continuity of care during interdepartmental transfer</t>
  </si>
  <si>
    <t>The facility has defined and established procedures for continuity of care of patient and referral</t>
  </si>
  <si>
    <t xml:space="preserve">There is established procedure for follow-up/ reassessment of Patients </t>
  </si>
  <si>
    <t>ME E2.2</t>
  </si>
  <si>
    <t xml:space="preserve">There is established procedure for initial assessment of patients </t>
  </si>
  <si>
    <t>ME E2.1</t>
  </si>
  <si>
    <t xml:space="preserve">The facility has defined and established procedures for clinical assessment and reassessment of the patients. </t>
  </si>
  <si>
    <t>Standard E2</t>
  </si>
  <si>
    <t>Procedure to cope with surplus new-born load</t>
  </si>
  <si>
    <t xml:space="preserve">There is established procedure for managing patients, if beds are not available at the facility </t>
  </si>
  <si>
    <t>ME E1.4</t>
  </si>
  <si>
    <t>SI/RR/OB</t>
  </si>
  <si>
    <t>There is no delay in admission of patient</t>
  </si>
  <si>
    <t>Admission criteria for NBSU are defined &amp; followed</t>
  </si>
  <si>
    <t xml:space="preserve">There is a established procedure for admission of patients </t>
  </si>
  <si>
    <t>There is a procedure to ensure that staff is available on duty as per duty roster</t>
  </si>
  <si>
    <t xml:space="preserve">The Staff is aware of their role and responsibilities </t>
  </si>
  <si>
    <t xml:space="preserve">Roles &amp; Responsibilities of administrative and clinical staff are determined as per govt. regulations and standards operating procedures.  </t>
  </si>
  <si>
    <t>There is a  system to check the cleanliness and Quantity of the linen received from laundry</t>
  </si>
  <si>
    <t>The facility has standard procedures for handling , collection, transportation and washing  of linen</t>
  </si>
  <si>
    <t>ME D5.6.</t>
  </si>
  <si>
    <t xml:space="preserve">Linen is changed every day and whenever it get soiled </t>
  </si>
  <si>
    <t xml:space="preserve">The facility has established procedures for changing of linen in new-born care areas </t>
  </si>
  <si>
    <t xml:space="preserve">ME D5.5. </t>
  </si>
  <si>
    <t>NBSU has facility to provide sufficient and  clean linen for each patient</t>
  </si>
  <si>
    <t>The facility has adequate sets of linen available.</t>
  </si>
  <si>
    <t>Check for the adequacy and frequency of feed as per nutritional requirement</t>
  </si>
  <si>
    <t xml:space="preserve">The facility provides diet according to nutritional requirements of the patients </t>
  </si>
  <si>
    <t>ME D5.2</t>
  </si>
  <si>
    <t>The facility ensures availability of Diet as per nutritional requirement of the patients and clean linen to all admitted patients.</t>
  </si>
  <si>
    <t>Availability  of Oxygen and vacuum suction</t>
  </si>
  <si>
    <t>Critical areas of the facility ensures availability of oxygen, medical gases and vacuum supply</t>
  </si>
  <si>
    <t>ME D4.3</t>
  </si>
  <si>
    <t>The facility ensures adequate power backup in all new-born care areas as per load</t>
  </si>
  <si>
    <t xml:space="preserve">The facility has arrangement for adequate storage and supply for potable water in all functional areas  </t>
  </si>
  <si>
    <t>Security arrangement in NBSU are robust.</t>
  </si>
  <si>
    <t>There is procedure for handing over the baby to mother/father/Legal Guardian</t>
  </si>
  <si>
    <t>New born identification band are used and foot prints of babies are taken.</t>
  </si>
  <si>
    <t>The facility has a security system in place at patients care area</t>
  </si>
  <si>
    <t>NBSU has functional room thermometer and temperature is regularly maintained</t>
  </si>
  <si>
    <t>NBSU has system to control the sound producing activities and gadgets (like telephone sounds, staff area and equipment)</t>
  </si>
  <si>
    <t>Each equipment used should have servo controlled devices for heat control with cut off to limit increase in temperature of radiant warmers beyond a certain temperature or warning mechanism for sounding alert/alarm when temp increases beyond certain limits</t>
  </si>
  <si>
    <t>NBSU has procedure to check the  temperature of radiant warmer ,phototherapy units, etc.</t>
  </si>
  <si>
    <t xml:space="preserve">NBSU has a system to control temperature and humidity, and record of same is maintained (Air conditioning). </t>
  </si>
  <si>
    <t>OB/PI</t>
  </si>
  <si>
    <t>Visiting hour are fixed and are observed.</t>
  </si>
  <si>
    <t>Entry to NBSU is restricted</t>
  </si>
  <si>
    <t xml:space="preserve">The facility has provision of restriction of visitors in new-born areas </t>
  </si>
  <si>
    <t xml:space="preserve">Adequate Illumination at each basinet. </t>
  </si>
  <si>
    <t>No condemned/Junk material in the NBSU</t>
  </si>
  <si>
    <t xml:space="preserve">Floors, walls, roof, roof tops, sinks new-born care and circulation  areas are Clean </t>
  </si>
  <si>
    <t xml:space="preserve"> Patient care areas are clean and hygienic </t>
  </si>
  <si>
    <t>ME D3.3.</t>
  </si>
  <si>
    <t>Temperature of refrigerators are kept as per storage requirement  and records are maintained</t>
  </si>
  <si>
    <t>There is a procedure for periodically replenishing the drugs in new-born care areas</t>
  </si>
  <si>
    <t xml:space="preserve">No expiry drug found </t>
  </si>
  <si>
    <t xml:space="preserve">Stock level are daily updated
Requisition are timely placed                    
</t>
  </si>
  <si>
    <t>There is established system of timely  indenting of consumables and drugs  at nursing station</t>
  </si>
  <si>
    <t xml:space="preserve">There is established procedure for forecasting and indenting of drugs and consumables </t>
  </si>
  <si>
    <t>The facility has defined procedures for storage, inventory management and dispensing of drugs in pharmacy and new-born care areas</t>
  </si>
  <si>
    <t>Operating and maintenance instructions are available with the users of equipment</t>
  </si>
  <si>
    <t>ME D1.3</t>
  </si>
  <si>
    <t xml:space="preserve">Facility has established program for inspection, testing and maintenance and calibration of equipment. </t>
  </si>
  <si>
    <t xml:space="preserve">The Department has furniture and fixtures as per load and service provision </t>
  </si>
  <si>
    <t>Availability of equipment and instruments for resuscitation of patients and for providing intensive and critical care to patients</t>
  </si>
  <si>
    <t>ME C5.4</t>
  </si>
  <si>
    <t>Facility has equipment &amp; instruments required for assured list of services.</t>
  </si>
  <si>
    <t>Emergency Drug Tray is maintained</t>
  </si>
  <si>
    <t>Antiseptic lotion</t>
  </si>
  <si>
    <t>Availability of syringes and IV Sets /tubes</t>
  </si>
  <si>
    <t xml:space="preserve">The department has adequate consumables at point of use </t>
  </si>
  <si>
    <t>Inj.Adrenaline (1:10000)
Inj. Naloxone
 Inj. Calcium gluconate, Inj. Phenytoin, Injection Aminophylline
 Phenobarbitone (Injection +oral)
 Injection Hydrocortisone, Inj. Phenytoin</t>
  </si>
  <si>
    <t>Paracetamol</t>
  </si>
  <si>
    <t xml:space="preserve">Availability of Antipyretics </t>
  </si>
  <si>
    <t xml:space="preserve">Inj. Ampicillin with Cloxacillin, Inj. Ampicillin
Inj. Cefotaxime
Inj. Gentamycin, Inj. Amikacin, Amoxycillin-Clavulanic Suspension </t>
  </si>
  <si>
    <t xml:space="preserve">Availability of Antibiotics </t>
  </si>
  <si>
    <t xml:space="preserve">The department has availability of adequate drugs at point of use </t>
  </si>
  <si>
    <t>The Staff is skilled  for resuscitation of New Born</t>
  </si>
  <si>
    <t>Facility based New Born Care (FBNC) training</t>
  </si>
  <si>
    <t xml:space="preserve">Availability of one Nursing staff per shift </t>
  </si>
  <si>
    <t>ME C3.3</t>
  </si>
  <si>
    <t xml:space="preserve">Facility has the appropriate number of staff with the correct skill mix required for providing the assured services to the current case load </t>
  </si>
  <si>
    <t>NBSU has installed fire Extinguisher  that are capable of fighting A,B &amp; C Type of fire.</t>
  </si>
  <si>
    <t>ME C2.5</t>
  </si>
  <si>
    <t>NBSU has fire  exit to permit safe escape of its occupant at time of fire</t>
  </si>
  <si>
    <t>The facility has a plan for prevention of fire</t>
  </si>
  <si>
    <t>ME C2.4.</t>
  </si>
  <si>
    <t>Windows and vents if any are intact and sealed</t>
  </si>
  <si>
    <t xml:space="preserve">Floors of the NBSU are non slippery and even </t>
  </si>
  <si>
    <t xml:space="preserve">Physical condition of building is safe for providing new-born care </t>
  </si>
  <si>
    <t>10 central Voltage stabilizer outlets are available with each warmer in main NBSU.</t>
  </si>
  <si>
    <t xml:space="preserve">Switch Boards other electrical installations are intact </t>
  </si>
  <si>
    <t>NBSU  does not have temporary connections and loosely hanging wires</t>
  </si>
  <si>
    <t xml:space="preserve">Non structural components are properly secured </t>
  </si>
  <si>
    <t>NBSU is easily accessible from labour room, maternity ward and OT</t>
  </si>
  <si>
    <t>Availability of functional  Intercom Services &amp; Telephone Services</t>
  </si>
  <si>
    <t xml:space="preserve">NBSU has system in place to call mother's of baby for feeding </t>
  </si>
  <si>
    <t>Availability of nursing station</t>
  </si>
  <si>
    <t>Adequate space as per new-born care units</t>
  </si>
  <si>
    <t>PI/RR</t>
  </si>
  <si>
    <t>The facility ensures that drugs prescribed are available at Pharmacy and wards</t>
  </si>
  <si>
    <t>Availability of complaint box and display of process for grievance redressal and with contact detail.</t>
  </si>
  <si>
    <t>Facility has defined and established grievance redressal system in place</t>
  </si>
  <si>
    <t xml:space="preserve">There is a established procedure for taking informed consent before treatment and procedures </t>
  </si>
  <si>
    <t xml:space="preserve">The facility has defined and established procedures for informing patients about the medical condition, and involving them in treatment planning, and facilitates informed decision making    </t>
  </si>
  <si>
    <t xml:space="preserve">OB/PI </t>
  </si>
  <si>
    <t xml:space="preserve">The facility ensures that behaviour of staff is dignified and respectful, while delivering the services </t>
  </si>
  <si>
    <t>Display of  information for education of mother /relatives</t>
  </si>
  <si>
    <t>Area of Concern - B  Patient Rights</t>
  </si>
  <si>
    <t xml:space="preserve">The Facility Provides Laboratory Services </t>
  </si>
  <si>
    <t>ME A3.2</t>
  </si>
  <si>
    <t>Functional linkage for USG and     X- ray services</t>
  </si>
  <si>
    <t xml:space="preserve">The Facility provides Radiology Services </t>
  </si>
  <si>
    <t>ME A3.1</t>
  </si>
  <si>
    <t>Phototherapy for new born</t>
  </si>
  <si>
    <t>Management of low birth weight infants &gt; or =1800 gm with no other complication</t>
  </si>
  <si>
    <t xml:space="preserve">The Facility provides New-born health  Services </t>
  </si>
  <si>
    <t>Availability of nursing care services at NBSU (24X7)</t>
  </si>
  <si>
    <t>At least 4 beds.</t>
  </si>
  <si>
    <t>Availability of functional NBSU</t>
  </si>
  <si>
    <t xml:space="preserve">The Facility Provides Paediatric Services </t>
  </si>
  <si>
    <t>Remarks</t>
  </si>
  <si>
    <t>Means of verification</t>
  </si>
  <si>
    <t>Assessment Method</t>
  </si>
  <si>
    <t>Compliance</t>
  </si>
  <si>
    <t>Reference no.</t>
  </si>
  <si>
    <t>(1) Dedicated Paediatric  Clinic for  diagnosis and treatment on ambulatory basis for common childhood ailments 
(2) Screening for admission 
(3) Follow up for care &amp; care after discharge</t>
  </si>
  <si>
    <t>Availability of  services for early identification and intervention  of 4 D's</t>
  </si>
  <si>
    <t xml:space="preserve">Check  OPD Services are available atleast for 6 hours </t>
  </si>
  <si>
    <t>Check emergency services are provided to paediatric cases even after OPD hrs</t>
  </si>
  <si>
    <t>Availability of immunization services</t>
  </si>
  <si>
    <t xml:space="preserve">The facility provides Radiology Services </t>
  </si>
  <si>
    <t xml:space="preserve">Availability of Functional Radiology  Services </t>
  </si>
  <si>
    <t xml:space="preserve">The facility Provides Laboratory Services </t>
  </si>
  <si>
    <t>Availability of functional laboratory services</t>
  </si>
  <si>
    <t>Hassle free diagnostic services are available for paediatric cases</t>
  </si>
  <si>
    <t>Availability of a dedicated Lab technician for sample collection of paediatric cases</t>
  </si>
  <si>
    <t>The facility provides services as per Rashtriya Bal Swasthya Karykram</t>
  </si>
  <si>
    <t xml:space="preserve">Screening and early detection of  4 Ds </t>
  </si>
  <si>
    <t xml:space="preserve">Linkage with lower facilities, MMU, school health programme  for management of 4 D's </t>
  </si>
  <si>
    <t xml:space="preserve">The facility provides security services </t>
  </si>
  <si>
    <t xml:space="preserve">The facility provides housekeeping services </t>
  </si>
  <si>
    <t>The facility provides pharmacy services</t>
  </si>
  <si>
    <t>ME A5.3</t>
  </si>
  <si>
    <t>ME A5.4</t>
  </si>
  <si>
    <t>ME A5.6</t>
  </si>
  <si>
    <t>Availability of security  services</t>
  </si>
  <si>
    <t>Availability of Housekeeping  services</t>
  </si>
  <si>
    <t>Availability of  drug storage and dispensing services</t>
  </si>
  <si>
    <t>The layout should indicate the paediatric services vis a vis examination room, consulation room, immunisation, IYCF counselling, drugs dispensing , lab, imaging, emergency, SNCU, paediatric wards etc very clearly</t>
  </si>
  <si>
    <t>Information regarding services are displayed</t>
  </si>
  <si>
    <t xml:space="preserve">Name of doctor, Nurse and Counsellor  on duty are displayed and updated. </t>
  </si>
  <si>
    <t>Entitlement under  JSSK , RBSK, PMJAY and other schemes are displayed</t>
  </si>
  <si>
    <t>Relevant  national or state guidelines are followed for provision of diagnostics, drugs, treatment of  children.</t>
  </si>
  <si>
    <t xml:space="preserve">Check Citizen charter includes :
1. Services available at the facility 
2. Timings of different services available 
3. Rights of Patients 
4. Responsibilities of Patients and Visitors 
5. Beds available 
6. Complaints and Grievances Mechanism
7. Mention of Services available on payment if any 
8. Help desk number 
9. Cycle time for Critical Processes </t>
  </si>
  <si>
    <t>User charges if any, are displayed and communicated to parent-attendants.</t>
  </si>
  <si>
    <t>Breastfeeding, Immunization schedule,  Management of diarrhoea using Zn &amp; ORS, SAANS campaign, nutrition requirement of children   , KMC and hand washing etc</t>
  </si>
  <si>
    <t>1. Check in Immunization, paediatric OPDs , waiting areas etc.
2. Check staff is not using pen, note pad, pen stand etc. which have logos of companies' producing breast milk substitute etc.</t>
  </si>
  <si>
    <t xml:space="preserve">Check all information  are available in local language </t>
  </si>
  <si>
    <t>Enquiry /help desk is available with staff fluent in local language and well versed with hospital layout and processes</t>
  </si>
  <si>
    <t xml:space="preserve">UID is ensured for all patients </t>
  </si>
  <si>
    <t xml:space="preserve">For parent attendant and children seperately marked </t>
  </si>
  <si>
    <t xml:space="preserve">Dedicated wheelchair /stretchers are available for paediatric patients. </t>
  </si>
  <si>
    <t>Atleast 120 cm width, gradient not steeper than 1:12</t>
  </si>
  <si>
    <t>Preferably have digital public calling system for patients</t>
  </si>
  <si>
    <t>Wide , placed at lower level, supported with bars  &amp; door of toilet is opening outside</t>
  </si>
  <si>
    <t>Availability of children friendly toilet</t>
  </si>
  <si>
    <t>Children friendly- two WC and a washbasin should be reserved for children visiting the OPD and fitted accordingly (low WC seats; washbasins at appropriate height, lever operated taps).</t>
  </si>
  <si>
    <t xml:space="preserve">Availability of screen/ /curtain at Examination Area </t>
  </si>
  <si>
    <t>Curtain/screen are available in examination area</t>
  </si>
  <si>
    <t xml:space="preserve">Availability of screen/curtain at breastfeeding corner  </t>
  </si>
  <si>
    <t xml:space="preserve">(1) Secondary curtain/ screen is used to create a visual barrier in  breastfeeding area
(2) Curtains/frosted glasses at windows for maintaining privacy </t>
  </si>
  <si>
    <t xml:space="preserve">Only patient and the parent- attendant are permitted inside the clinic </t>
  </si>
  <si>
    <t>Privacy (verbal and visual) of mother/parent is ensured while providing counselling services</t>
  </si>
  <si>
    <t xml:space="preserve">Records are placed at secure place beyond access to general staff and visitor </t>
  </si>
  <si>
    <t>1. No information regarding patient / parent identity is displayed 
2. Records are not shared with anybody without written permission of parents &amp; appropriate hospital authorities</t>
  </si>
  <si>
    <t xml:space="preserve">Check staff is not providing care in undignified manner such as yelling, scolding, shouting and using abusive language for patient or parent-attendant </t>
  </si>
  <si>
    <t xml:space="preserve">Privacy and confidentiality of health conditions having social stigma are maintained </t>
  </si>
  <si>
    <t>Informed consent is taken from parent/guardian before  any investigation</t>
  </si>
  <si>
    <t xml:space="preserve"> Explained about the whole process</t>
  </si>
  <si>
    <t xml:space="preserve">Parent- attendant is informed about the clinical condition and treatment been provided </t>
  </si>
  <si>
    <t xml:space="preserve">Pre and Post procedure counselling is given </t>
  </si>
  <si>
    <t xml:space="preserve">Ask parent attendants/guardians about what they have been communicated about the clinical condition and treatment plan . </t>
  </si>
  <si>
    <t xml:space="preserve">Parent attendant/guardians are counselled before conducting a test, imaging, immunisation or any procedure. Ask parents if they have been counselled about the process and requirement. </t>
  </si>
  <si>
    <t xml:space="preserve">Check the completeness of the Grievance redressal mechanism , from complaint registration till its resolution </t>
  </si>
  <si>
    <t xml:space="preserve">Free OPD Consultation </t>
  </si>
  <si>
    <t xml:space="preserve">For JSSK, RBSK, PMJAY entitlement or any relevant national and state guideline </t>
  </si>
  <si>
    <t xml:space="preserve">Ask parent attendants/guardians if they purchased any drug/consumable from outside </t>
  </si>
  <si>
    <t xml:space="preserve">Ask parent attendants/guardians if they got any diagnostic investigation done  from outside </t>
  </si>
  <si>
    <t xml:space="preserve">a. Adequate Space in Clinic, ample space to seat 4-5 people 
b. The room  has handwashing facility . </t>
  </si>
  <si>
    <t>Separate seating arrangement for immunisation , IYCF Counselling centre, etc.</t>
  </si>
  <si>
    <t>Two WC and a washbasin should be reserved for children visiting the
OPD and fitted accordingly (low WC seats; washbasins at appropriate height, lever operated taps).</t>
  </si>
  <si>
    <t xml:space="preserve">Facility takes effort to ensure hassle free registration </t>
  </si>
  <si>
    <t xml:space="preserve">Dedicated examination area is provided with each clinics </t>
  </si>
  <si>
    <t>Examination table along with foot steps</t>
  </si>
  <si>
    <t xml:space="preserve">Demarcated area for the assessment and
examination of medico-legal cases </t>
  </si>
  <si>
    <t>Such as rape/sexual assault survivors in OPD / Linkage with emergency</t>
  </si>
  <si>
    <t xml:space="preserve">Demarcated dressing area /room &amp; Injection Room </t>
  </si>
  <si>
    <t xml:space="preserve">Can be shared with main OPD </t>
  </si>
  <si>
    <t>Demarcated immunization room for children</t>
  </si>
  <si>
    <t>Available seperately for children</t>
  </si>
  <si>
    <t>Corridor should be wide enough so that 2 stretchers can pass simultaneously</t>
  </si>
  <si>
    <t>Corridors at OPD are broad enough for movement of  stretcher &amp; trolleys</t>
  </si>
  <si>
    <t xml:space="preserve">Check availability of functional telephone and intercom connections </t>
  </si>
  <si>
    <t xml:space="preserve">Paediatric OPD clinic, emergency,  immunisation room, IYCF counselling centre, Pharmacy/drug dispensing counter and any other 
</t>
  </si>
  <si>
    <t xml:space="preserve">Non structural components are properly secured. </t>
  </si>
  <si>
    <t>a. Switch Boards other electrical installations are intact. 
B. Check adequate power outlets have been provided as per requirement of electric appliances and
 c. Electrical points are out of reach of children</t>
  </si>
  <si>
    <t xml:space="preserve">Paediatric OPD complex is safe and secure </t>
  </si>
  <si>
    <t xml:space="preserve">Open spaces are properly secured to prevent fall and injury </t>
  </si>
  <si>
    <r>
      <t>Check the fire exits are clearly visible and routes to reach exit are clearly marked. Check there is no obstruction in the route of fire exits.</t>
    </r>
    <r>
      <rPr>
        <sz val="11"/>
        <color theme="1"/>
        <rFont val="Calibri"/>
        <family val="2"/>
        <scheme val="minor"/>
      </rPr>
      <t xml:space="preserve"> Staff is aware of assembly points .</t>
    </r>
  </si>
  <si>
    <t>Check the expiry date for fire extinguishers are displayed as well as due date for next refilling is clearly mentioned.</t>
  </si>
  <si>
    <t>Staff is aware of RACE (Rescue, Alarm, Confine  &amp; Extinguish) &amp;                                  PASS (Pull, Aim, Squeeze &amp; Sweep)</t>
  </si>
  <si>
    <t xml:space="preserve">Availability of paediatric specialist at OPD time </t>
  </si>
  <si>
    <t xml:space="preserve">The facility has adequate general duty doctors as per service provision and work load </t>
  </si>
  <si>
    <t xml:space="preserve">Availability of General duty doctor  </t>
  </si>
  <si>
    <t>a.  As per patient load 
b. Trained in paediatric
care</t>
  </si>
  <si>
    <t xml:space="preserve"> a.  As per patient load 
At Injection room, OPD Clinics, immunisation room, IYCF Counselling room as Per Requirement </t>
  </si>
  <si>
    <t xml:space="preserve">1 with each doctor  where children are weighed &amp; weight is correctly recorded, immunisation status is checked, children
&lt; five years are screened for SAM using MUAC, and those with emergency and priority signs are triaged.
Check dedicated staff is also availabe  with IYCF counselling centre </t>
  </si>
  <si>
    <t xml:space="preserve">Availability of paramedic at dressing room </t>
  </si>
  <si>
    <t>Availability of staff for lab</t>
  </si>
  <si>
    <t>A dedicated Lab technician for sample collection of paediatric cases</t>
  </si>
  <si>
    <t xml:space="preserve">Availability of Nutrition Counsellor </t>
  </si>
  <si>
    <t xml:space="preserve">A Nutrition Counsellor/ IYCF counsellor 
are appointed to manage this centre and is available for fixed hours (coinciding with timing of outpatient services) to counsel and address referral cases. </t>
  </si>
  <si>
    <t xml:space="preserve">Availability of technician/ Asssitant </t>
  </si>
  <si>
    <t>Availablity of house keeping staff &amp; security guards</t>
  </si>
  <si>
    <t xml:space="preserve">Availability of registration clerks as per load </t>
  </si>
  <si>
    <t>Analgesics/ Antipyretics/Anti inflammatory</t>
  </si>
  <si>
    <t>Antibiotics</t>
  </si>
  <si>
    <t>Anti Diarrhoeal</t>
  </si>
  <si>
    <t>Dressing material</t>
  </si>
  <si>
    <t xml:space="preserve">IV fluids </t>
  </si>
  <si>
    <t>Eye and ENT drops</t>
  </si>
  <si>
    <t>Anti allergic</t>
  </si>
  <si>
    <t>Drugs acting on Digestive system</t>
  </si>
  <si>
    <t>Drugs acting on respiratory system</t>
  </si>
  <si>
    <t>Other drugs and materials</t>
  </si>
  <si>
    <t>As per State EDL</t>
  </si>
  <si>
    <t>As per Immunization schedule</t>
  </si>
  <si>
    <t xml:space="preserve">AEFI Kit - 1 mL ampoule of adrenaline (1:1000) – 3 nos., 1 mL tuberculin syringes / 40 unit insulin syringes without fixed needles, 24/25 G needles of 1 inch length, Swabs. 
Newborn resusciatation kit - Suction catheter (5F, 6F, 8F, 10F) , bag and mask, laryngoscope, endotracheal tubes(2.5, 3, 3.5, 4 and stylets, umblical catheters , three way stop check </t>
  </si>
  <si>
    <t xml:space="preserve">Non-invasive blood pressure monitoring (Paediatric and adult cuffs) -1 each, thermometer, Weighing scales (digital) for infants and children (1 each),  stethoscope (paediatric), Stadiometer, Infantometer , Measuring tape </t>
  </si>
  <si>
    <t xml:space="preserve">Availability of functional equipment  &amp;Instruments for paediatric clinic </t>
  </si>
  <si>
    <t xml:space="preserve">Availability of functional equipment  &amp;Instruments for IYCF nutrition counselling </t>
  </si>
  <si>
    <t xml:space="preserve">Availability of functional Equipment/Instruments for emergency Procedures </t>
  </si>
  <si>
    <t xml:space="preserve">Availability of functional Equipment/Instruments for Orthopaedic Procedures </t>
  </si>
  <si>
    <t xml:space="preserve">Availability of functional Instruments / Equipments for Ophthalmic Procedures </t>
  </si>
  <si>
    <t xml:space="preserve">Availability of Instruments/ Equipments Procedures for ENT procedures </t>
  </si>
  <si>
    <t xml:space="preserve">Availability of functional Instruments/ Equipments for Dental Procedures </t>
  </si>
  <si>
    <t xml:space="preserve">Availability of functional Equipment/Instruments of Physiotherapy Procedures </t>
  </si>
  <si>
    <t xml:space="preserve">Spatula (disposable) -multiple
torch
Stethoscope (paediatric) 
Otoscope
Resuscitation kit 
Direct Ophthalmoscope  
Paediatric Auroscope 
 Ear speculum
Magnifying glass
Knee hammer
</t>
  </si>
  <si>
    <t>Digital weighing scales for infants &amp; children, Stadiometer, Infantometer WHO growth standards (Charts)
MUAC tapes, Mother Child Protection Card, Dolls and breast models (such as for demonstrating expression of breastmilk), Steel bowl, spoon</t>
  </si>
  <si>
    <t>Self-inflating bags &amp; mask with oxygen
reservoir: newborn (250 ml), infant (500) &amp; paediatric (750 mL), Newborn, Infant, child masks (00,0,1,2), Oxygen concentrator (if assured power
supply) or oxygen cylinder (as backup) with regulator, pressure gauge and flow meter, Suction pumps (electric &amp; foot operated),Nebuliser, Infusion pump,Laryngoscope handle and blades: curved 2,3; straight 1,2; handle 0 size, Pulse oximeter (adult / paediatric probes),Noninvasive blood pressure monitoring
(infant, child cuffs)</t>
  </si>
  <si>
    <t>X ray view box, Equipment for plaster room</t>
  </si>
  <si>
    <t>Retinoscope, refraction kit, tonometer,perimeter, distant vision chart, Colour vision chart.</t>
  </si>
  <si>
    <t xml:space="preserve">Audiometer, Laryngoscope, Otoscope, Head Light, Tuning Fork, Bronchoscope, Examination Instrument Set </t>
  </si>
  <si>
    <t>Traction, Wax bath, Short Wave Diathermy, Exercise table Etc .</t>
  </si>
  <si>
    <t xml:space="preserve">Availability of equipment for maintenance of cold chain </t>
  </si>
  <si>
    <t xml:space="preserve">Deep freezer and ILR , insulated carrier boxes with ice packs </t>
  </si>
  <si>
    <t>Availability of equipment for cleaning &amp; disinfection</t>
  </si>
  <si>
    <t xml:space="preserve">Availability of equipment for sterilization  </t>
  </si>
  <si>
    <t>Autoclave</t>
  </si>
  <si>
    <t xml:space="preserve">Doctors Chair, Patient Stool, Examination Table, Attendant Chair, Table, Footstep, cupboard, wheelchair, trolley,Almirah/ wall mounted cabinets (for storage of consumables, records) etc. </t>
  </si>
  <si>
    <t>Training on Infection prevention &amp; patient safety</t>
  </si>
  <si>
    <t>Especially for lactation failure or breast problems like engorgement, mastitis etc, and provide special
counselling to mothers with less breast milk, low birth weight babies, sick new-born, undernourished
children, adopted baby, twins and babies born to HIV positive mothers.
At least two service providers trained in advanced lactation management and IYCF counselling skills should be available to deal with difficult and referred cases.</t>
  </si>
  <si>
    <t>Training on IYCF</t>
  </si>
  <si>
    <t>Training for RBSK</t>
  </si>
  <si>
    <t xml:space="preserve">screening, diagnosis , management and referral </t>
  </si>
  <si>
    <t>Training on F-IMNCI</t>
  </si>
  <si>
    <t>Training on Quality Management</t>
  </si>
  <si>
    <t xml:space="preserve">Triage, Quality Assessment &amp; action planning, PDCA, 5S &amp; use of checklist for quality improvement </t>
  </si>
  <si>
    <t xml:space="preserve">1. Check with AMC records/
Warranty documents
2. Staff is aware of the list of equipment covered under AMC. </t>
  </si>
  <si>
    <t>There is system of timely corrective break down maintenance of the equipments</t>
  </si>
  <si>
    <t>1.Check for breakdown &amp; Maintenance record in the log book
2. Staff is aware of contact details of the agency/person in case of breakdown.</t>
  </si>
  <si>
    <t xml:space="preserve">1.BP apparatus, thermometers, weighing
scale etc. are calibrated. 
2.Check for calibration records and next due date 
</t>
  </si>
  <si>
    <t>There is process for indenting consumables and drugs in injection/ dressing room  and immunization room</t>
  </si>
  <si>
    <t xml:space="preserve">1. Requisition are timely placed   (check with registers)  
2.   Monthly vaccine utilization including wastage report  is updated
3.  Stock level are daily updated
</t>
  </si>
  <si>
    <t xml:space="preserve">Check drugs are available in paediatric doses/formulation </t>
  </si>
  <si>
    <t>1. Daily maintenance and cleanliness of cold chain equipment;
2. Twice daily temperature recording</t>
  </si>
  <si>
    <t>Records for expiry and near expiry drugs are maintained for  stored drugs</t>
  </si>
  <si>
    <t>Expiry dates' are maintained at
emergency drug tray and drug dispensing counter</t>
  </si>
  <si>
    <t xml:space="preserve">Expiry dates against drugs are mentioned at emergency drug tray and drug dispensing counter
</t>
  </si>
  <si>
    <t xml:space="preserve">At drug dispensing counter and emergency tray </t>
  </si>
  <si>
    <t xml:space="preserve"> Minimum reorder level is defined and buffer stock is kept</t>
  </si>
  <si>
    <t xml:space="preserve">There is procedure for replenishing drugs in emergency tray and drug dispensing counter </t>
  </si>
  <si>
    <t>There is no stock out of vital and essential drugs</t>
  </si>
  <si>
    <t xml:space="preserve">Covered </t>
  </si>
  <si>
    <t xml:space="preserve">1. Check for temperature charts are maintained and updated periodically
2. Refrigerators meant for storing drugs should not be used for storing other items such as eatables </t>
  </si>
  <si>
    <t xml:space="preserve">Check for four conditioned Ice packs are placed in Carrier Box,
DPT, DT, TT and Hep B Vaccines are  not kept in direct contact of Frozen Ice line  </t>
  </si>
  <si>
    <t>Interior &amp; exterior of patient care areas are plastered , painted &amp; building are white washed in uniform colour</t>
  </si>
  <si>
    <t xml:space="preserve">1. Building is painted/whitewashed in uniform colour 
2. Paediatric OPD is easy to identify </t>
  </si>
  <si>
    <t>Ambience of paediatric OPD is bright and child friendly</t>
  </si>
  <si>
    <t>Check walls are painted with cartoon characters/ animals/ plants/ under water/ jungle themes etc</t>
  </si>
  <si>
    <t xml:space="preserve">Patients Examination couch / beds are intact and  painted </t>
  </si>
  <si>
    <t xml:space="preserve">1. All area are clean  with no dirt,grease,littering and cobwebs.
2. Surface of furniture and fixtures are clean
3. Cleanliness and maintenance of child zone including their swings and toys is ensured </t>
  </si>
  <si>
    <t xml:space="preserve">Check toilet seats, floors, basins etc are clean and water supply with functional cistern </t>
  </si>
  <si>
    <t xml:space="preserve">Check if any obsolete
article including equipment, instrument, records, drugs and consumables </t>
  </si>
  <si>
    <t>Examination table,Dressing room, injection room, circulaion area, counselling room, immunization room, drugs dispensing counter and waiting area (100 lux in each clinic)</t>
  </si>
  <si>
    <t>1. Adequate seating for parent - patient 
2. One clinic is not shared by 2 doctors at one time</t>
  </si>
  <si>
    <t xml:space="preserve">1. Check for  availability of power backup
2. Uninterrupted power supply for cold chain maintenance </t>
  </si>
  <si>
    <t>ME D5.1</t>
  </si>
  <si>
    <t xml:space="preserve">The facility has provision of nutritional assessment of the patients </t>
  </si>
  <si>
    <t>Nutritional assessment of patient done as required and directed by doctor</t>
  </si>
  <si>
    <t>All children below two years are directed from outpatients to the counselling centre for assessment of physical growth &amp; immunisation status (if not already done in the OPD) and age-appropriate counselling services</t>
  </si>
  <si>
    <t>1. Adequate linen is available in examination area. 
2. Child friendly bright colored and soft linen is used</t>
  </si>
  <si>
    <t xml:space="preserve">The facility has established procedures for changing of linen in patient care areas </t>
  </si>
  <si>
    <t>ME D5.5</t>
  </si>
  <si>
    <t xml:space="preserve">Cleanliness &amp; Quantity of linen is checked received from laundry. </t>
  </si>
  <si>
    <t>(1) A person is dedicated for management of OPD laundary.
(2) Records are maintained</t>
  </si>
  <si>
    <t>Standard D8.</t>
  </si>
  <si>
    <t xml:space="preserve">Facility is compliant with all statutory and regulatory requirement imposed by local, state or central government  </t>
  </si>
  <si>
    <t>ME D8.1.</t>
  </si>
  <si>
    <t>ME D8.3.</t>
  </si>
  <si>
    <t>The facility ensure relevant processes are in compliance with statutory requirement</t>
  </si>
  <si>
    <t xml:space="preserve">Updated copies of relevant laws, regulations and government orders are available at the facility </t>
  </si>
  <si>
    <t>IMS Act 2003</t>
  </si>
  <si>
    <t>Protection of children from Sexual offenses Act 2012 &amp; guidelines 2013</t>
  </si>
  <si>
    <t>Code of Medical ethics 2002</t>
  </si>
  <si>
    <t>1. Check staff is able to explain the key messages of IMS Act 
2. Hoarding describing the provision of IMS act is displayed outside the facility</t>
  </si>
  <si>
    <t xml:space="preserve">No information, counselling and educational material is provided to mothers and families on Formula Feed for children </t>
  </si>
  <si>
    <t xml:space="preserve">As per hospital administration or state
policy </t>
  </si>
  <si>
    <t>Standard D10</t>
  </si>
  <si>
    <t>Facility has established procedure for monitoring the quality of outsourced services and adheres to contractual obligations</t>
  </si>
  <si>
    <t>There is established system for contract management for out sourced services</t>
  </si>
  <si>
    <t>There is procedure to  monitor the quality and adequacy of  outsourced services on regular basis</t>
  </si>
  <si>
    <t>Verification of outsourced services (cleaning/Laundry/Security/Maintenance)  provided are done by designated in-house staff</t>
  </si>
  <si>
    <t>ME D10.1</t>
  </si>
  <si>
    <t xml:space="preserve"> Unique  identification number  &amp; patient demographic records are generated  during process of registration &amp; admission </t>
  </si>
  <si>
    <t>Check for  patient demographics like baby Name, father's/mother's name , age, Sex, Chief complaint, etc. are clearly recorded</t>
  </si>
  <si>
    <t xml:space="preserve">Patients are directed to relevant clinic by registration clerk </t>
  </si>
  <si>
    <t xml:space="preserve">Registration clerk are well versed with hospital processes and lay out </t>
  </si>
  <si>
    <t>JSSK, RBSK, AB-PMJAY, BPL or any other state specific schemes</t>
  </si>
  <si>
    <t>Patient is called by Doctor/attendant as per his/her turn on the basis of “first come first examine” basis.  However, in case of emergency out of turn consultation is provided.</t>
  </si>
  <si>
    <t xml:space="preserve">Check OPD records for the same </t>
  </si>
  <si>
    <t>Check details of the physical examination, provisional diagnosis and investigations (if any)  is mentioned in the OPD ticket</t>
  </si>
  <si>
    <t xml:space="preserve">Confirmed diagnosis is recorded </t>
  </si>
  <si>
    <t>Check OPD records for the treatment plan</t>
  </si>
  <si>
    <t>Proper seating arrangement for the patient and parent- attendant is there. Care is provided in a dignified way.</t>
  </si>
  <si>
    <t xml:space="preserve">During OPD hours clinical staff is not engaged in other administrative tasks </t>
  </si>
  <si>
    <t>Check the linkage between OPD , emergency and IPD services. Staff is aware about linkage and no time is wasted in the admission process.</t>
  </si>
  <si>
    <t>Patients requiring day care services  receive the care hassle free</t>
  </si>
  <si>
    <t xml:space="preserve">There is screening clinic for initial assessment of the patients </t>
  </si>
  <si>
    <t>Initial screening is done for all paediatric patients. They are  weighed &amp; weight is correctly recorded, immunisation status is checked, children &lt; five years are screened for SAM using MUAC and those with emergency and priority signs are triaged.</t>
  </si>
  <si>
    <t>Procedure for follow up of old patients</t>
  </si>
  <si>
    <r>
      <t xml:space="preserve">1. Patients (inborn and outborn) are followed up for the completion of the treatment , immunisation and nutrition.
2.Provisioning for follow up at lower level healthcare facilities vis a vis CHC , PHC and HWC.
</t>
    </r>
    <r>
      <rPr>
        <sz val="11"/>
        <color theme="1"/>
        <rFont val="Calibri (Body)_x0000_"/>
      </rPr>
      <t xml:space="preserve">3. Provisioning for tele consultation </t>
    </r>
    <r>
      <rPr>
        <sz val="11"/>
        <color theme="1"/>
        <rFont val="Calibri"/>
        <family val="2"/>
        <scheme val="minor"/>
      </rPr>
      <t xml:space="preserve">(give  compliance if state doesnot have telemedicine facility) </t>
    </r>
  </si>
  <si>
    <t xml:space="preserve">Check the established procedure for intradepartmental refer to other specialist  if required </t>
  </si>
  <si>
    <t>Facility has defined criteria for referral</t>
  </si>
  <si>
    <t>Availability of referral linkages for OPD consultation</t>
  </si>
  <si>
    <t>1. Details of Referral linkages are clearly displayed in OPD
2. Verify with referral records that reasons for referral were clearly mentioned and rational.
3. Referral is authorized by paediatrician  or Medical officer on duty after ascertaining that case can not be managed at the facility.</t>
  </si>
  <si>
    <t>1. Check referral out record is maintained 
2. Check randomly with the referred cases (contact them)  for  completion of treatment or follow up.</t>
  </si>
  <si>
    <t>ME E5.1</t>
  </si>
  <si>
    <t xml:space="preserve">The facility identifies vulnerable patients and ensure their safe care </t>
  </si>
  <si>
    <t xml:space="preserve">Vulnerable cases are identified and safe care is given </t>
  </si>
  <si>
    <t xml:space="preserve">1.Paediatric cases who are left unattended , orphan/lawaaris are identified and care is provided 
2. Police is informed in such cases 
3. Appropraite arrangement is made with local NGOs etc. </t>
  </si>
  <si>
    <t>In case of emergency out of turn consultation is provided.</t>
  </si>
  <si>
    <t>Check all the drugs in case
sheet and  slip are written in generic name only</t>
  </si>
  <si>
    <t xml:space="preserve">Check records </t>
  </si>
  <si>
    <t xml:space="preserve">STG for  management of pneumonia, AEFI management , management of diarrohoea, newborn resuscitation etc. are available and are followed </t>
  </si>
  <si>
    <t>Check OPD slips that drugs are prescribed as per STG</t>
  </si>
  <si>
    <t xml:space="preserve">Check of drug formulary is available </t>
  </si>
  <si>
    <t xml:space="preserve">(1) Check On duty doctor is aware of status of drugs available in pharmacy. 
(2) Updated list of available drugs is provided by pharmacy </t>
  </si>
  <si>
    <t xml:space="preserve">Verify with prescriptions/OPD slips on sample basis </t>
  </si>
  <si>
    <t>Check for any open single dose vial with left  over content intended to be used later on.In multi dose vial needle is not left in the septum</t>
  </si>
  <si>
    <t xml:space="preserve">
1. Check availbility of formats for reporting and 
2. Monthly reporting (nil reporting too)</t>
  </si>
  <si>
    <t>Any adverse event following immunisation is recorded and reported</t>
  </si>
  <si>
    <t>Drugs and dosages are well explained by the doctor/nurses or pharmacists</t>
  </si>
  <si>
    <t xml:space="preserve">Check drugs are not given in hand  </t>
  </si>
  <si>
    <t>(1) Check drugs are given in envelop
(2) Check envelops are patient friendly having representation of morning, afternoon evening.
(3) Check representations are ticked as per prescription for better understanding</t>
  </si>
  <si>
    <t xml:space="preserve">Check prescriptions/OPD slips for completion of records </t>
  </si>
  <si>
    <t xml:space="preserve"> Treatment plan and follow up is written </t>
  </si>
  <si>
    <t xml:space="preserve">Details are written and is also explained to the parent-attendant </t>
  </si>
  <si>
    <t xml:space="preserve">Check availability of OPD slip, investigation requisition slip , investigation reporting format </t>
  </si>
  <si>
    <t>OPD register, immunisation records, counselling register,  Injection room  register etc</t>
  </si>
  <si>
    <t xml:space="preserve">Check the facility has quality mangement system in place </t>
  </si>
  <si>
    <t xml:space="preserve">There is procedure for Receiving and triage of patients </t>
  </si>
  <si>
    <t xml:space="preserve"> A. EMERGENCY SIGNS -who require immediate emergency treatment.
B.  PRIORITY SIGNS- indicating that they should be given priority in the queue,
so that they can rapidly be assessed and treated without delay.
C.  NON-URGENT cases- children can wait their turn in the queue for assessment and treatment. </t>
  </si>
  <si>
    <t>Triage area is earmarked</t>
  </si>
  <si>
    <t xml:space="preserve">(1) Check triage protocols are displayed 
(2) All children attending an emergency/OPD  are visually assessed immediately (within 30sec) upon arrival by paramedics /support staff  positioned in the emergency
and in OPD 
(3) Triage is completed within 15 minutes of arrival or registration by a competent and appropriately trained nurse or doctor &amp;and receive an initial triage assessment </t>
  </si>
  <si>
    <t>Check the procedure is established to identify children with  emergency signs in OPD queue</t>
  </si>
  <si>
    <t>Quickly be directed to
a place where treatment can be provided immediately, e.g. the emergency room or ward equipped ETAT /SNCU</t>
  </si>
  <si>
    <t>Responsibility of receiving &amp; shifting the patient is defined</t>
  </si>
  <si>
    <t>All staff  such as gatemen, record clerks, cleaners, janitors who have early patient contact are trained
in triage for emergency signs and  know where to send children for immediate management.</t>
  </si>
  <si>
    <t>ME E10.2</t>
  </si>
  <si>
    <t>Emergency protocols are defined and implemented</t>
  </si>
  <si>
    <t xml:space="preserve">Check physician follows clinical protocols </t>
  </si>
  <si>
    <t xml:space="preserve">As per disease condition </t>
  </si>
  <si>
    <t xml:space="preserve">All the emergency paediatric cases are closly monitored  </t>
  </si>
  <si>
    <t>No patient is transferred to ward/ HDU without primary management &amp; stablization</t>
  </si>
  <si>
    <t xml:space="preserve">Staff is follow stablisation protocols </t>
  </si>
  <si>
    <t xml:space="preserve">1.Role and responsibilities of staff in disaster is defined
2. Mock drills have been conducted 
3. Assembly point and exit points are defined </t>
  </si>
  <si>
    <t xml:space="preserve"> Container is labelled properly after the sample collection</t>
  </si>
  <si>
    <t xml:space="preserve">Clinics is provided with the critical value of different tests </t>
  </si>
  <si>
    <t>1. Reporting mechanism is explained to the parent-attendant; the process should be hassle free
2.Values are displayed in the consultation room. 
3. Staff is aware normal reference values
4. System in place for urgent reporting of critical cases</t>
  </si>
  <si>
    <t>Use diluent provided by the manufacturer with the vaccine</t>
  </si>
  <si>
    <t xml:space="preserve">Check diluents are kept under cold chain at least for 24 hours before reconstitution 
Diluents are kept in vaccine carrier only at immunization clinic but should not be in direct contact of ice pack </t>
  </si>
  <si>
    <t xml:space="preserve">Ask staff about when Rotavirus vaccine, BCG, Measles/MR and JE vaccine are constituted and till when these are valid for use. Should not be used beyond 4 hours after reconstitution. </t>
  </si>
  <si>
    <t xml:space="preserve">Ask staff how to check VVM level and  how to identify discard point </t>
  </si>
  <si>
    <t>Ask staff to demonstrate how to conduct Shake test for DPT, TT, HepB, PCV and Penta vaccines
Shake Test is not applicable for IPV</t>
  </si>
  <si>
    <t>Staff is aware of applicablity of OVP vaccines</t>
  </si>
  <si>
    <t>DPT, TT, Hep B, OPV, Hib containing pentavalent vaccine (Penta), PCV and injectable inactivated poliovirus vaccine (IPV).</t>
  </si>
  <si>
    <t xml:space="preserve">Staff knows correct use AD syringe </t>
  </si>
  <si>
    <t xml:space="preserve">Ask for demonstration , How to peel, how to remove air bubble and injection site </t>
  </si>
  <si>
    <t xml:space="preserve">Check for AD syringes are not reused </t>
  </si>
  <si>
    <t>Cleaning of injection site with spirit swab is not recommended</t>
  </si>
  <si>
    <t>OB/ SI</t>
  </si>
  <si>
    <t xml:space="preserve">Vaccine recipient is asked to stay for half an hour after vaccination </t>
  </si>
  <si>
    <t xml:space="preserve">To observe any Adverse effect following the immunization </t>
  </si>
  <si>
    <t xml:space="preserve">Check the availability of anaphylaxis kit </t>
  </si>
  <si>
    <t xml:space="preserve">Kit constitute of job-aid, dose chart for adrenaline as per age (1 ml ampoule -3 no.), Tuberculin syringe (1ml-3 no.), 24H/25G needle- 3 no, swabs-3 no. updated contact information of DIO, local ambulance services and adrenaline administration record slip. </t>
  </si>
  <si>
    <t>Check adrenaline is not expired in kit</t>
  </si>
  <si>
    <t>Give non compliance if kit is not available</t>
  </si>
  <si>
    <t>Check person responsible for notifying &amp;  reporting of the AEFI is identified</t>
  </si>
  <si>
    <t>Ask the staff regarding the responsibility for notifying and reporting the AEFI</t>
  </si>
  <si>
    <t>Process of reporting and route is communicated to all concerned</t>
  </si>
  <si>
    <t>Ask staff to whom the cases are reported &amp; how</t>
  </si>
  <si>
    <t xml:space="preserve">Reporting  of AEFI cases is ensured by ANM/ Staff nurse/ person providing immunization </t>
  </si>
  <si>
    <t>1. Verify weekly report of AEFI cases.
2. Nil reporting in case of no AEFI case.
3. Verify HMIS report of previous months</t>
  </si>
  <si>
    <t xml:space="preserve">Paracetamol Syrup </t>
  </si>
  <si>
    <t>Immunisation card is available and updated</t>
  </si>
  <si>
    <t>Screening of sick child  is done to prioritize mangement as per classification : Emergency sign, priority sign &amp; non urgent sign</t>
  </si>
  <si>
    <t>Staff is able to identify the babies with respiratory distress</t>
  </si>
  <si>
    <t xml:space="preserve">(1) RR &gt;60 breaths per min
(2) Severe chest in drawing
(3) Grunting
(4) Apnea or gasping </t>
  </si>
  <si>
    <t>Staff is aware of common causes of respiratory distress in newborn</t>
  </si>
  <si>
    <t>(1) Pre Term : RDS, Congential pneumonia, hypothermia &amp; hypoglycemia
(2) Term: Transient tachypnea of newborn (TTNB), meconium aspiration, pneumonia, asphyxia
(3) Surgical cases: Diaphragmatic hernia, Tracheo - esophageal fistula, B/L choanal atresia
(4) other causes: Congential heart disease, acidosis, inborn errors of metabolism</t>
  </si>
  <si>
    <t>Staff is aware of sign &amp; symptoms of severe pneumonia in children 2 month to 5 yrs</t>
  </si>
  <si>
    <t>Staff is aware of assessment &amp; grading of hypothermia</t>
  </si>
  <si>
    <r>
      <t xml:space="preserve">Normal Axillary temp- 36.5 -37.5 </t>
    </r>
    <r>
      <rPr>
        <vertAlign val="superscript"/>
        <sz val="11"/>
        <color theme="1"/>
        <rFont val="Calibri"/>
        <family val="2"/>
        <scheme val="minor"/>
      </rPr>
      <t>O</t>
    </r>
    <r>
      <rPr>
        <sz val="11"/>
        <color theme="1"/>
        <rFont val="Calibri"/>
        <family val="2"/>
        <scheme val="minor"/>
      </rPr>
      <t>C
Cold Stress- 36.4- 36</t>
    </r>
    <r>
      <rPr>
        <vertAlign val="superscript"/>
        <sz val="11"/>
        <color theme="1"/>
        <rFont val="Calibri"/>
        <family val="2"/>
        <scheme val="minor"/>
      </rPr>
      <t>O</t>
    </r>
    <r>
      <rPr>
        <sz val="11"/>
        <color theme="1"/>
        <rFont val="Calibri"/>
        <family val="2"/>
        <scheme val="minor"/>
      </rPr>
      <t>C
Moderate Hypothermia- 35.9- 32</t>
    </r>
    <r>
      <rPr>
        <vertAlign val="superscript"/>
        <sz val="11"/>
        <color theme="1"/>
        <rFont val="Calibri"/>
        <family val="2"/>
        <scheme val="minor"/>
      </rPr>
      <t>O</t>
    </r>
    <r>
      <rPr>
        <sz val="11"/>
        <color theme="1"/>
        <rFont val="Calibri"/>
        <family val="2"/>
        <scheme val="minor"/>
      </rPr>
      <t>C
Severe Hypothermia- &lt;32</t>
    </r>
    <r>
      <rPr>
        <vertAlign val="superscript"/>
        <sz val="11"/>
        <color theme="1"/>
        <rFont val="Calibri"/>
        <family val="2"/>
        <scheme val="minor"/>
      </rPr>
      <t>O</t>
    </r>
    <r>
      <rPr>
        <sz val="11"/>
        <color theme="1"/>
        <rFont val="Calibri"/>
        <family val="2"/>
        <scheme val="minor"/>
      </rPr>
      <t xml:space="preserve">C.
Assessment through Axillary temp., Skin temperature (using radiant warmer probe) and Human touch. </t>
    </r>
  </si>
  <si>
    <t>LBW, preterm babies, hypoglycemia,sclerema, DIC and internal bleeding
Hypothermic babies show signs of lethargy, irritability, poor feeding, tachypnea/apnea etc</t>
  </si>
  <si>
    <t>Staff is aware of common casues of hyperthermia</t>
  </si>
  <si>
    <t xml:space="preserve">Staff is aware of  management protocols for hyperthermic babies </t>
  </si>
  <si>
    <t xml:space="preserve">Staff is aware of the therapeutic doses of Vitamin D and Calcium Supplementation </t>
  </si>
  <si>
    <t>1. For neonates and infants till 1 year of age, daily 2000 IU of vitamin D with 500 mg of calcium for a 3-month period is recommended. At the end of 3 months, response to  treatment should be reassessed 
2. From one year onwards till 18 years of age, 3000-6000 IU/day of vitamin D along with calcium intake of 600-800 mg/day is recommended for a minimum of 3 months.
3. Staff is aware of  side-effects of excessive administration of VItamin - D can lead to hypervitaminosis, particularly in infants.</t>
  </si>
  <si>
    <t>Screening of children coming to OPDs using weight for height and/or MUAC</t>
  </si>
  <si>
    <t xml:space="preserve">All the children reporting to healthcare facility for any illness are routinely assessed  for anaemia </t>
  </si>
  <si>
    <t>Staff is aware of categorise of anemia on basis of HB level among the children</t>
  </si>
  <si>
    <r>
      <rPr>
        <b/>
        <sz val="11"/>
        <color theme="1"/>
        <rFont val="Calibri"/>
        <family val="2"/>
        <scheme val="minor"/>
      </rPr>
      <t xml:space="preserve">Among children between 6 month and 5 yrs) </t>
    </r>
    <r>
      <rPr>
        <sz val="11"/>
        <color theme="1"/>
        <rFont val="Calibri"/>
        <family val="2"/>
        <scheme val="minor"/>
      </rPr>
      <t xml:space="preserve">
&gt;11 gm/dl- No anaemia
10-10.9 gm/dl- Mild anaemia 
 7-9.9gm/dl-Moderate anaemia
&lt;7gm/dl- Severe Anaemia
</t>
    </r>
    <r>
      <rPr>
        <b/>
        <sz val="11"/>
        <color theme="1"/>
        <rFont val="Calibri"/>
        <family val="2"/>
        <scheme val="minor"/>
      </rPr>
      <t>Among children between  5 yrs-10 yrs</t>
    </r>
    <r>
      <rPr>
        <sz val="11"/>
        <color theme="1"/>
        <rFont val="Calibri"/>
        <family val="2"/>
        <scheme val="minor"/>
      </rPr>
      <t xml:space="preserve">
11–11.4 gm/dl- Mild anaemia
8–10.9 gm/dl- Moderate anaemia
&lt;8 gm/dl- Severe anaemia</t>
    </r>
  </si>
  <si>
    <t>Staff is aware of management of anaemia on basis of Hb</t>
  </si>
  <si>
    <t>No anaemia- 20 mg of elemental iron in 100 mcg folic acid in biweekly regimen
Mild &amp; Moderate Anaemia-3mg of iron/kg/day for two months- follow up every 14 days, HB estimation after 2 months.
After completion of treatment of anaemia and documenting Hb level &gt;11 gm/dl, the IFA
supplementation to be resumed.</t>
  </si>
  <si>
    <t>Staff is aware of dose of IFA syrup for anaemic children (6 months–5 years)</t>
  </si>
  <si>
    <t>6-12month (6-10kg)--1 ml of IFA syrup, once a day
1yr -3 yrs (10-14kg)--1.5 ml of IFA syrup,once a day
3yrs-5yrs(14-19yrs)-- 2ml  of IFA syrup,once a day</t>
  </si>
  <si>
    <t>Staff is aware of clinical manifestion for severe anaemia  in children (from 6 month to 10 yrs)</t>
  </si>
  <si>
    <r>
      <rPr>
        <b/>
        <sz val="11"/>
        <color theme="1"/>
        <rFont val="Calibri"/>
        <family val="2"/>
        <scheme val="minor"/>
      </rPr>
      <t>H/O</t>
    </r>
    <r>
      <rPr>
        <sz val="11"/>
        <color theme="1"/>
        <rFont val="Calibri"/>
        <family val="2"/>
        <scheme val="minor"/>
      </rPr>
      <t xml:space="preserve">- Duration of symptoms, Usual diet (before the current illness), Family circumstances (to understand the child’s
social background), Prolonged fever, Worm infestation, Bleeding from any site, Any lumps in the body, Previous blood transfusions and Similar illness in the family (siblings)
</t>
    </r>
    <r>
      <rPr>
        <b/>
        <sz val="11"/>
        <color theme="1"/>
        <rFont val="Calibri"/>
        <family val="2"/>
        <scheme val="minor"/>
      </rPr>
      <t>Examination for-</t>
    </r>
    <r>
      <rPr>
        <sz val="11"/>
        <color theme="1"/>
        <rFont val="Calibri"/>
        <family val="2"/>
        <scheme val="minor"/>
      </rPr>
      <t xml:space="preserve"> Severe palmar pallor,
Skin bleeds (petechial and/or purpuric spots),Lymphadenopathy,Hepato-splenomegaly, Signs of heart failure (gallop rhythm, raised
JVP, respiratory distress, basal crepitations)
</t>
    </r>
    <r>
      <rPr>
        <b/>
        <sz val="11"/>
        <color theme="1"/>
        <rFont val="Calibri"/>
        <family val="2"/>
        <scheme val="minor"/>
      </rPr>
      <t>Investigation-</t>
    </r>
    <r>
      <rPr>
        <sz val="11"/>
        <color theme="1"/>
        <rFont val="Calibri"/>
        <family val="2"/>
        <scheme val="minor"/>
      </rPr>
      <t xml:space="preserve"> Full blood count and
examination of a thin film for
cell morphology, Blood films for malaria
parasites, Stool examination for ova, cyst
and occult blood</t>
    </r>
  </si>
  <si>
    <t>Staff is aware of indications for blood transfusion due severe anaemia</t>
  </si>
  <si>
    <t>All children with Hb ≤4 gm/dl,
 Children with Hb 4–6 gm/dl with
any of the following:
– Dehydration
– Shock
– Impaired consciousness
– Heart failure
– Deep and laboured breathing
– Very high parasitaemia
(&gt;10% of RBC)</t>
  </si>
  <si>
    <t xml:space="preserve">Management of children presenting
diarrhoea is done per  guidelines </t>
  </si>
  <si>
    <t xml:space="preserve">1. Give ORS to all children with Diarrhoea
2.Give Zinc for 14 days, even if diarrhoea stops
</t>
  </si>
  <si>
    <t xml:space="preserve">Check parents are guided for diarrhoea management </t>
  </si>
  <si>
    <t>1. Continue feeding, including breast feeding in those children who are being breastfed
2. Make a habit of regular hand washing with soap
3. Use clean drinking water</t>
  </si>
  <si>
    <t xml:space="preserve">Check ORS is freshly prepared. Mother's are counselled to prepare ORS </t>
  </si>
  <si>
    <t>There is procedure for immunization &amp; periodic checkup  of the staff</t>
  </si>
  <si>
    <t xml:space="preserve">Availability of handwash basin  with running water facility at Point of Use </t>
  </si>
  <si>
    <t xml:space="preserve"> 1. Check for availability of wash
basin near the point of use. 
2. Ask to Open the tap. Ask Staff about regularity of water supply.</t>
  </si>
  <si>
    <t xml:space="preserve">Check for availability/ Ask staff if the supply is adequate and uninterrupted. Availability of Alcohol based Hand rub </t>
  </si>
  <si>
    <t xml:space="preserve">Handwashing Station is as per specification </t>
  </si>
  <si>
    <t>Availability of taps  &amp; Hand washing sink which is wide and deep enough to prevent splashing and retention of water</t>
  </si>
  <si>
    <t xml:space="preserve">Staff is aware of when and how to handwash </t>
  </si>
  <si>
    <t>Ask of demonstration of 6 steps of Hand washing and knowledge among staff about moments of handwash</t>
  </si>
  <si>
    <t>Availability and Use of Antiseptic Solution</t>
  </si>
  <si>
    <t>Availablity of PPE (Gloves, mask, apron &amp; caps )</t>
  </si>
  <si>
    <t>OB/SI /RR</t>
  </si>
  <si>
    <t>1.Check if staff is using PPEs. 
2. Ask staff if they have adequate supply. 3. Verify with the stock/Expenditure register</t>
  </si>
  <si>
    <t>Compliance to correct method of wearing and removing the gloves and masks</t>
  </si>
  <si>
    <t>Decontamination of  Procedural surfaces</t>
  </si>
  <si>
    <t>Ask staff about how they decontaminate the procedural surface like Examination table , Patients Beds Stretcher/Trolleys  etc. 
(Wiping with 1% Chlorine solution)</t>
  </si>
  <si>
    <t xml:space="preserve">Cleaning of instruments </t>
  </si>
  <si>
    <t xml:space="preserve">No sorting ,Rinsing or sluicing at Point of use/ Patient care area </t>
  </si>
  <si>
    <t>Staff knows how to make chlorine solution</t>
  </si>
  <si>
    <t>1. Ask staff about temperature, pressure and time for autoclaving. 
2. Ask staff about method, concentration and contact time  required for chemical sterilization
3.Check records</t>
  </si>
  <si>
    <t xml:space="preserve">General patient flow doesn’t pass through paediatric OPD </t>
  </si>
  <si>
    <t xml:space="preserve">Preferably away from main OPD  with independent access, with no access through paediatric OPD </t>
  </si>
  <si>
    <t xml:space="preserve">three bucket system is followed </t>
  </si>
  <si>
    <t>Unidirectional mopping is followed. Staff is trained for preparing cleaning solution as per standard procedure. Cleaning equipments like broom are not used in patient care areas</t>
  </si>
  <si>
    <t xml:space="preserve">Availability of Non chlorniated plastic, colour coded plastic bags </t>
  </si>
  <si>
    <t xml:space="preserve">Segregation of infected plastic waste in red bin </t>
  </si>
  <si>
    <t xml:space="preserve">Check if needle cutter has been used or just lying idle, it should be available near the point of generation like nursing station </t>
  </si>
  <si>
    <t xml:space="preserve">1. Staff knows what to do in
condition of needle stick
injury. 
2. Ask if PEP is available. Where it is stored and who is in-charge of that. 
3. Also check PEP issuance register </t>
  </si>
  <si>
    <t xml:space="preserve">Glass sharps and metallic implants are disposed in Blue color  coded puncture proof box </t>
  </si>
  <si>
    <t>Includes used vials, slides and other broken infected glass</t>
  </si>
  <si>
    <t>Bins should not be filled more than 2/3 of its capacity</t>
  </si>
  <si>
    <t>Check whether department is replacing mecury products with digital products (Aspire for mercury free)</t>
  </si>
  <si>
    <t xml:space="preserve">Quality circle has been constituted </t>
  </si>
  <si>
    <t xml:space="preserve">1. Check if the quality circle has been constituted and is functional 
2. Roles and Responsibility of team has been defined </t>
  </si>
  <si>
    <t>ME G1.2</t>
  </si>
  <si>
    <t>The facility reviews quality of its services at periodic intervals</t>
  </si>
  <si>
    <t xml:space="preserve">Review meetings are done monthly </t>
  </si>
  <si>
    <t>Check minutes of meeting and monthly measurement &amp; reporting of indicators</t>
  </si>
  <si>
    <t xml:space="preserve">Client  satisfaction survey is done on monthly basis </t>
  </si>
  <si>
    <t xml:space="preserve">Survey is done amongst parents/guardians </t>
  </si>
  <si>
    <t>ME G2.2</t>
  </si>
  <si>
    <t xml:space="preserve">Facility analyses the patient feed back and do root cause analysis </t>
  </si>
  <si>
    <t xml:space="preserve">Analysis of low performing attributes is undertaken </t>
  </si>
  <si>
    <t>ME G2.3</t>
  </si>
  <si>
    <t xml:space="preserve">Facility prepares the action plans for the areas of low satisfaction </t>
  </si>
  <si>
    <t xml:space="preserve">Action plan is prepared and improvement activities are undertaken </t>
  </si>
  <si>
    <t>1.Daily checklist has been prepared and is filled daily to monitor the preparedness and cleanliness of Paediatric OPD/unit. 
2. Staff is designated and trained for filling and monitoring of this checklist.</t>
  </si>
  <si>
    <t xml:space="preserve">Check that SOP for management of OPD services has been prepared and is formally approved </t>
  </si>
  <si>
    <t>Check current version is available with all staff of Paediatric OPD</t>
  </si>
  <si>
    <t xml:space="preserve">Paediatric OPD has documented procedure for Registration and  patient calling system </t>
  </si>
  <si>
    <t xml:space="preserve">Review the SOP for procedure being followed for registration of cases. Paediatric cases should be registered on priority. It is preferable to have separate counter for paediatric cases . </t>
  </si>
  <si>
    <t>Paediatric OPD has documented procedure for receiving of patient in clinic</t>
  </si>
  <si>
    <t>Review the SOP for receiving the patient in clinic . OPD must be equipped to handle emergency cases, in- case a patient seeking emergency care reaches OPD , the triage and transfer process is defined and implemented</t>
  </si>
  <si>
    <t xml:space="preserve">Paediatric OPD has documented process for  consultation </t>
  </si>
  <si>
    <t>Review the process for consultation including examination process, counselling etc.</t>
  </si>
  <si>
    <t xml:space="preserve">Paediatric OPD has documented procedure for investigation </t>
  </si>
  <si>
    <t>Review the SOP for procedure for conducting investigation. A specific lab personnel is designated for collection of blood samples in children. All other investigations are facilitated and are made hassle free</t>
  </si>
  <si>
    <t>Paediatric OPD has documented procedure for prescription and drug dispensing</t>
  </si>
  <si>
    <t xml:space="preserve">RR/PI </t>
  </si>
  <si>
    <t>1. Review the SOP for procedure for legible and rational prescription writing . 2. For drug dispensing , a separate pharmacy or a Drug Dispensing Counter  for children is  made functional.
3. Pharmacists/nurse explain the drug dosage and route clearly to the parents/guardians (ask patients)</t>
  </si>
  <si>
    <t>Paediatric OPD has documented procedure for nursing process in OPD including initial investigation</t>
  </si>
  <si>
    <t>Review the SOP for procedure for initial assessment of  children ( weighed &amp; weight correctly recorded, immunisation status, children &lt; five years are screened for SAM using MUAC, and those with emergency and priority signs are
triaged).</t>
  </si>
  <si>
    <t>Paediatric OPD has documented procedure for patient privacy and confidentiality</t>
  </si>
  <si>
    <t>Paediatric OPD has documented procedure for data collection , analysis and undertaking improvement activities</t>
  </si>
  <si>
    <t xml:space="preserve">Review SOP for various processes which circle undertakes to measure quality of service ( client satisafction form, checklists , audits , performance  indicators etc.) , analysis of the data , identification of low attributes, Root cause analysis  and improvement activities using PDCA methodology </t>
  </si>
  <si>
    <t xml:space="preserve">Paediatric OPD has documented procedure for support services and  facility management </t>
  </si>
  <si>
    <t>Review the SOP for process
description of support services such as equipment maintenance, calibration,
housekeeping, security, storage and inventory management</t>
  </si>
  <si>
    <t xml:space="preserve">Paediatric OPD has documented procedure for infection control and biomedical waste management </t>
  </si>
  <si>
    <t>Review  SOP for process description of Hand Hygiene,
personal protection, environmental cleaning, instrument sterilization,
asepsis, Bio Medical Waste
management, surveillance and monitoring of infection control practices</t>
  </si>
  <si>
    <t xml:space="preserve">Paediatric OPD  has
established &amp; documented policy for IYCF </t>
  </si>
  <si>
    <t>Check breastfeeding policy is part of or linked with IYCF policy</t>
  </si>
  <si>
    <t>Relevant protocols are displayed like management of pneumonia, Summary of the 10 steps to successful breastfeeding is displayed, lactation position and milk expression protocol are displayed in breastfeeding corner and OPD</t>
  </si>
  <si>
    <t xml:space="preserve">Check for assessment records such as circular,assessment plan and
filled checklists. Internal assessment should be done at least quarterly </t>
  </si>
  <si>
    <t>Check for -valid sample size , data is analysed , poor performing attributes are  identified and improvement initiatives are undertaken</t>
  </si>
  <si>
    <t xml:space="preserve">Checkpoints having  partial and Non Compliances are listed </t>
  </si>
  <si>
    <t>With details of action, responsibility, time line and Feedback mechanism</t>
  </si>
  <si>
    <t xml:space="preserve">Check actions have been taken to close the gap. Can be in form of Action taken report or Quality Improvement (PDCA) project report </t>
  </si>
  <si>
    <t xml:space="preserve">Check if SMART Quality Objectives have framed </t>
  </si>
  <si>
    <t xml:space="preserve">Check staff is aware of quality policy and objectives </t>
  </si>
  <si>
    <t xml:space="preserve">Interview with staff for their awareness. Check if  Quality Policy is displayed prominently in local language at Key Points </t>
  </si>
  <si>
    <t>Basic quality improvement method</t>
  </si>
  <si>
    <t>PDCA &amp; 5S</t>
  </si>
  <si>
    <t>7 basic tools of Quality</t>
  </si>
  <si>
    <t>Minimum 2 applicable tools are used in each department</t>
  </si>
  <si>
    <t>Number of cases in paediatric OPD per month</t>
  </si>
  <si>
    <t xml:space="preserve"> Total and age group wise (neonate, 1 month to 6 months, 6months to 1 year, 1 -2 year , 2 - 5 years and above)</t>
  </si>
  <si>
    <t xml:space="preserve">Number of follow-up cases  per month </t>
  </si>
  <si>
    <t>Immunization OPD per month</t>
  </si>
  <si>
    <t xml:space="preserve">Number of cases screened under RBSK per month </t>
  </si>
  <si>
    <t xml:space="preserve">Proportion of cases being given IYCF counselling per month </t>
  </si>
  <si>
    <t xml:space="preserve">Proportion of cases being referred  per month </t>
  </si>
  <si>
    <t xml:space="preserve">Diarrohea, pneumonia, fever  etc. </t>
  </si>
  <si>
    <t xml:space="preserve">Proportion of cases being referred  disease wise </t>
  </si>
  <si>
    <t xml:space="preserve">Paediatric OPD per Doctor </t>
  </si>
  <si>
    <t xml:space="preserve">No. of Stock out days for essential medicines </t>
  </si>
  <si>
    <t>check for pharmacy/drug dispensing counter dedicated to paediatric OPD</t>
  </si>
  <si>
    <t>Drop out rate for Pentavalent vaccination</t>
  </si>
  <si>
    <t xml:space="preserve">IYCF counselling sessions per cunsellor </t>
  </si>
  <si>
    <t>No. of paediatric Cases seen per paediatrician</t>
  </si>
  <si>
    <t>No. of needle stick injuries reported</t>
  </si>
  <si>
    <t>Percentage of AEFI cases reported</t>
  </si>
  <si>
    <t xml:space="preserve">Consultation time at  Clinic </t>
  </si>
  <si>
    <t xml:space="preserve">Number of children with diarrhoea treated with ORS and Zinc  </t>
  </si>
  <si>
    <t xml:space="preserve">Number of anaemia cases treated successfully </t>
  </si>
  <si>
    <t xml:space="preserve">Number of children with Pneumonia treated </t>
  </si>
  <si>
    <t xml:space="preserve">Proportion of cases requiring DEIC services out of screened </t>
  </si>
  <si>
    <t xml:space="preserve">Percentage of children on exclusive breastfeeding attending OPD </t>
  </si>
  <si>
    <t xml:space="preserve">upto 6 months of age </t>
  </si>
  <si>
    <t xml:space="preserve">Number of children with severe &amp; moderate anaemia treated </t>
  </si>
  <si>
    <t xml:space="preserve">Parent- attendant group only </t>
  </si>
  <si>
    <t>Waiting time at nutrition counselling centre</t>
  </si>
  <si>
    <t xml:space="preserve">Waiting time at paediatric clinic </t>
  </si>
  <si>
    <t>waiting time at drug dispensing counter dedicated for paediatric OPD</t>
  </si>
  <si>
    <t xml:space="preserve">Established linkage with DEIC (referral) </t>
  </si>
  <si>
    <t>ME A1.10</t>
  </si>
  <si>
    <t xml:space="preserve">The facility provides Accident &amp; Emergency Services </t>
  </si>
  <si>
    <t>Availability of services for ETAT</t>
  </si>
  <si>
    <t xml:space="preserve">Linkage with emergency department and inpatient services  </t>
  </si>
  <si>
    <t>Availability of services for sexually assaulted child</t>
  </si>
  <si>
    <t xml:space="preserve">Availability Functional IYCF clinic </t>
  </si>
  <si>
    <t xml:space="preserve"> Assessment of physical growth &amp; immunisation status and age-appropriate nutritional counselling services</t>
  </si>
  <si>
    <t>Availability of promotion   services of overall growth and
development of children</t>
  </si>
  <si>
    <t>Provision of health
education, health &amp; nutrition counselling</t>
  </si>
  <si>
    <t>Standard A5</t>
  </si>
  <si>
    <t>Facility provides support services and administrative services</t>
  </si>
  <si>
    <t xml:space="preserve">Staff allocated responsibility of  paediatric OPD </t>
  </si>
  <si>
    <t xml:space="preserve">No display of poster/ placards/ pamphlets/videos in any part of the Health facility for the  promotion of breast milk substitute , feeding bottles, teats or any product as mentioned under IMS Act </t>
  </si>
  <si>
    <t xml:space="preserve">Registration to drug processes are  hassle free. </t>
  </si>
  <si>
    <t>Check computerised
registration, token system for queuing and patient calling system with electronic display are available to systematise outpatient consultation.</t>
  </si>
  <si>
    <t>OPD has a separate entry and exit from IPD and Emergency</t>
  </si>
  <si>
    <t>Demarcated Drug dispensing counter for paediatic patients</t>
  </si>
  <si>
    <t>Facility  ensures optimal breast feeding practices for new born &amp; infants as per guildelines</t>
  </si>
  <si>
    <t xml:space="preserve">Maintenance and updation of growth chart </t>
  </si>
  <si>
    <t xml:space="preserve"> Communication and counselling on optimal infant &amp; young child feeding practices</t>
  </si>
  <si>
    <t xml:space="preserve">1. Facility supports mothers to maintain breastfeeding and manage its common difficulties
2. Awareness is generated for exclusive breastfeeding till 6 months of age 
3. Awareness is generated for complementary feeding from 6 months of age till two years of age </t>
  </si>
  <si>
    <t xml:space="preserve"> Communication and counselling of mothers with less breast milk &amp; sick babies on optimal  feeding practices </t>
  </si>
  <si>
    <t xml:space="preserve">One to one counselling 
session should be conducted with the mother/caregiver for children born prematurely or with low birth weight,undernourished
children, adopted baby, twins and babies born to HIV positive mothers, of mothers producing less milk. 
Also ensure follow up visits to the faciltiy/ referral centre </t>
  </si>
  <si>
    <t xml:space="preserve"> Lactation management for referral cases</t>
  </si>
  <si>
    <t>A Nutrition Counsellor/ IYCF counsellor and one staff (Nurse, ANM or equivalently trained personnel)
are appointed  for fixed hours (coinciding with timing of outpatient
services) to counsel and address referral cases</t>
  </si>
  <si>
    <t>Check staff is aware and follow the protocol for management of cracked nipples and engorged breast</t>
  </si>
  <si>
    <t>(1) Cracked Nipples- Apply hind milk
2. Engorged breast- encourage the mother to let baby suck without causing too much discomfort. Putting a warm compress on the breast may relieve breast engorgement</t>
  </si>
  <si>
    <t>Check staff is aware and follow the protocol for management of abscess and inverted nipple</t>
  </si>
  <si>
    <t>(1) If an abscess is suspected in one breast, advise the mother to continue feeding from the other breast &amp; refer for consultation 
(2) Inverted/flat nipple- corrected using syringe</t>
  </si>
  <si>
    <t xml:space="preserve">Breast milk substitutes are not promoted for newborn or infant unless medically indicated </t>
  </si>
  <si>
    <t xml:space="preserve">Ask Parents about the counselling </t>
  </si>
  <si>
    <t>Advise &amp; prescription is given  for micronutrient supplements (Vitamin A and iron syrup)</t>
  </si>
  <si>
    <t>ME E19.8</t>
  </si>
  <si>
    <t>Availability of differently abled friendly toilets</t>
  </si>
  <si>
    <t xml:space="preserve">Dedicated staff for paediatric opd  </t>
  </si>
  <si>
    <t xml:space="preserve">Check for competence assessment is done at least once in a year </t>
  </si>
  <si>
    <t xml:space="preserve">Check for records of competence assessment including filled checklist, scoring and grading . Verify with staff for actual competence assessment done </t>
  </si>
  <si>
    <t xml:space="preserve">Check facility has system of on job monitoring and training </t>
  </si>
  <si>
    <t xml:space="preserve">Checklist for Paediatric Outdoor Department  </t>
  </si>
  <si>
    <t xml:space="preserve"> </t>
  </si>
  <si>
    <t xml:space="preserve">Prevention of infection including management of newborn sepsis </t>
  </si>
  <si>
    <t xml:space="preserve">Management of Neonatal Jaundice </t>
  </si>
  <si>
    <t>ETAT , Resuscitation</t>
  </si>
  <si>
    <t xml:space="preserve">Lactation support &amp; Management Services </t>
  </si>
  <si>
    <t>Counselling, Storage, promotion &amp; support for optimal feeding practices</t>
  </si>
  <si>
    <t>ME A4.15</t>
  </si>
  <si>
    <t xml:space="preserve">Management of Hypothermia </t>
  </si>
  <si>
    <t xml:space="preserve">Identification of the New born for Birth Defects &amp; referral for management </t>
  </si>
  <si>
    <t>Relevant  national or state guidelines are followed for provision of diagnostics, drugs, treatment of  newborns</t>
  </si>
  <si>
    <t>Restricted area signage are  displayed</t>
  </si>
  <si>
    <t xml:space="preserve">Necessary Information regarding services provided is displayed </t>
  </si>
  <si>
    <t xml:space="preserve">(1) Name of doctor and Nurse on duty  are displayed and updated. 
(2) Contact details of referral transport / ambulance displayed. 
</t>
  </si>
  <si>
    <t xml:space="preserve">As per family participatory care guidelines </t>
  </si>
  <si>
    <t>Counselling aids are available for education of parents/ guardian</t>
  </si>
  <si>
    <t xml:space="preserve">Audio Visual Films, Scrolls, Job Aids, mama's breast model etc are available to provide counselling for lactation, nutrition </t>
  </si>
  <si>
    <t xml:space="preserve">No display of items and logos of companies that produce breast milk substitute, feeding bottles, teats or any product as mentioned under IMS Act </t>
  </si>
  <si>
    <t>No information, counselling and educational material is provided to mothers and families on Formula Feed</t>
  </si>
  <si>
    <t>Check in waiting areas, outside the NBSU.</t>
  </si>
  <si>
    <t>1. Check in NBSU Complex including waiting areas
2. Check staff is not using pen, note pad, pen stand etc. which have logos of companies' producing breast milk substitute etc.</t>
  </si>
  <si>
    <t xml:space="preserve">During counselling Mothers and families are specially  educated  about ill effects of breast milk substitutes. </t>
  </si>
  <si>
    <t xml:space="preserve">Discharge summary  is given to the patient </t>
  </si>
  <si>
    <t>Privacy is maintained in breast feeding &amp; KMC area</t>
  </si>
  <si>
    <t xml:space="preserve">(1) Screens / Partition has been provided between mothers 
(2) Visual privacy is maintained in milk expression area </t>
  </si>
  <si>
    <t>Patient Records are kept at secure place beyond access to general staff/visitors</t>
  </si>
  <si>
    <t>(1) Check records are not lying in open and there is designated space for keeping records with limited access. 
(2) Records are not shared with anybody without written permission of parents &amp; appropriate hospital authorities</t>
  </si>
  <si>
    <t>Check staff is not providing care in undignified manner such as yelling, scolding, shouting and using abusive language  to mother</t>
  </si>
  <si>
    <t xml:space="preserve">NBSU has a system in place to take informed consent from new-born parent /attendant  whenever required </t>
  </si>
  <si>
    <t xml:space="preserve">NBSU has a system in place to involve new-born relatives in decision making of new-born treatment  as per Family Participatory guidelines </t>
  </si>
  <si>
    <t xml:space="preserve">Check parents/ relatives of admitted baby  is  communicated about newborn condition,  treatment plan and any changes at least once in day </t>
  </si>
  <si>
    <t xml:space="preserve">
Check the completeness of the Grievance redressal mechanism , from complaint registration till its resolution </t>
  </si>
  <si>
    <t xml:space="preserve">
Ask mother or attendants if they have paid for any services or any informal fees given to service providers </t>
  </si>
  <si>
    <t>Availability of free transport services</t>
  </si>
  <si>
    <t>Availability of Free drop back, availability of Free referral vehicle/Ambulance services</t>
  </si>
  <si>
    <t>Availability of free stay &amp; Diet to mother</t>
  </si>
  <si>
    <t>Check with mother about stay facility (specially mother of outborn newborn)
Check with mother if she is getting adequate meal atleast  3 times</t>
  </si>
  <si>
    <t xml:space="preserve">System of reimbursement exist in case any expenditure incurred  in the treatment </t>
  </si>
  <si>
    <t xml:space="preserve">Availability of space for mothers of admitted sick newborns to stay </t>
  </si>
  <si>
    <t xml:space="preserve">Check availability of beds, bathing facility, toilets and diet supply </t>
  </si>
  <si>
    <t>NBSU has earmarked triage area</t>
  </si>
  <si>
    <t>NBSU has newborn care area</t>
  </si>
  <si>
    <t>Demarcated reception and resuscitation area</t>
  </si>
  <si>
    <t>To accommodate atleast 4 radiant warmer.</t>
  </si>
  <si>
    <t>In house/ Outsourced</t>
  </si>
  <si>
    <t>NBSU has functional linkage for laboratory investigations</t>
  </si>
  <si>
    <t xml:space="preserve">NBSU has a designated follow-up area </t>
  </si>
  <si>
    <t xml:space="preserve">Clean area for mixing intravenous fluids and Medications/ fluid preparation area
</t>
  </si>
  <si>
    <t>For counselling during discharge and imparting FPC training</t>
  </si>
  <si>
    <t>Mother's area for expression of breast milk/ Breast feeding, gowning area &amp; Handwashing area</t>
  </si>
  <si>
    <t xml:space="preserve">Dedicated space for support services </t>
  </si>
  <si>
    <t xml:space="preserve"> Autoclaving room, washing area, change room &amp; Dirty Utility , Dining area</t>
  </si>
  <si>
    <t>Availability of adequate circulation area for easy movement</t>
  </si>
  <si>
    <t>Arrangement of different section ensures unidirectional flow</t>
  </si>
  <si>
    <t>Unidirectional  flow of goods and services.</t>
  </si>
  <si>
    <t xml:space="preserve">NBSU has  mechanism for periodical check / test of all electrical installation  by competent electrical Engineer </t>
  </si>
  <si>
    <t>NBSU has system for power audit of unit at defined intervals and records of same is maintained</t>
  </si>
  <si>
    <t>Check the expiry date for fire extinguishers are displayed as well as due date for next refilling is clearly mentioned</t>
  </si>
  <si>
    <t xml:space="preserve">Check the fire exits are clearly visible and routes to reach exit are clearly marked. Check there is no obstruction in the route of fire exits. Staff is aware of assembly points &amp; policy to evacuate NBSU in case of fire </t>
  </si>
  <si>
    <t>Staff is aware of RACE (Rescue, Alarm, Confine  &amp; Extinguish) &amp;PASS (Pull, Aim, Squeeze &amp; Sweep)</t>
  </si>
  <si>
    <t>Availability of On call Paediatrician/trained FBNC MO.</t>
  </si>
  <si>
    <t xml:space="preserve">(1) To all Medical Officers and Nursing Staff posted at NBSU for management of sick and small babies
(2) 3 days class room training including 3 hrs/day - hands on practice at skill station </t>
  </si>
  <si>
    <t>Biomedical Waste Management&amp; Infection control and hand hygiene ,Patient safety</t>
  </si>
  <si>
    <t>Check training records</t>
  </si>
  <si>
    <t>SI/ PI</t>
  </si>
  <si>
    <t>As per family participatory care guidelines</t>
  </si>
  <si>
    <t xml:space="preserve">NBSU staff is provided with refresher training </t>
  </si>
  <si>
    <t xml:space="preserve">Check with training records - staff have been provided refresher training  at least once in every 12 month on care of  normal and sick newborn at time of birth &amp; beyond &amp; Breast feeding  support </t>
  </si>
  <si>
    <t>Nursing staff is skilled to train  to parent-attendants for providing care to the sick newborn</t>
  </si>
  <si>
    <t xml:space="preserve">Nursing staff is skilled in identifying and managing complications </t>
  </si>
  <si>
    <t>Availability of IV Fluids &amp; drugs for electrolyte imbalance</t>
  </si>
  <si>
    <t>Availability of Supplements</t>
  </si>
  <si>
    <t>Vit D, Calcium, Phosphorus, multivitamin &amp; iron</t>
  </si>
  <si>
    <t xml:space="preserve">5%, 10%, 25% Dextrose
Normal saline, Inj. Potassium Chloride 15%, distilled water.
Inj. Calcium Gluconate 10%
</t>
  </si>
  <si>
    <t>Availability of antiepileptic drugs (AEDs)</t>
  </si>
  <si>
    <t xml:space="preserve"> Phenobarbitone</t>
  </si>
  <si>
    <t>Availability of consumables for new born care</t>
  </si>
  <si>
    <t>Gauze piece and cotton swabs, Diapers, Baby ID tag, cord clamp, mucus sucker, Gauze piece and cotton swabs.</t>
  </si>
  <si>
    <t>Neoflon 24 G , micro drip infusion set with &amp;without burette, BT set, Suction catheter, PT tube, feeding tube, pedia drip set</t>
  </si>
  <si>
    <t xml:space="preserve">Availability of consumables for mother/family attendant </t>
  </si>
  <si>
    <t>Gowns (disposable /autoclavable) while entering inside SNCU and also while providing KMC</t>
  </si>
  <si>
    <t>Functional Critical care equipment for Resuscitation.</t>
  </si>
  <si>
    <t>Availability of furniture  &amp; fixture</t>
  </si>
  <si>
    <t>Cupboard, nursing counter, table for preparation of medicines, chair, furniture at breast feeding room,   X ray view box.</t>
  </si>
  <si>
    <t>There is system of timely corrective  break down maintenance of the equipment</t>
  </si>
  <si>
    <t xml:space="preserve">Check for breakdown &amp; Maintenance  record in the log book
Back up for critical equipment. label Defective/Out of order equipment and stored appropriately until it has been repaired.
</t>
  </si>
  <si>
    <t>Staff is skilled for cleaning, inspection &amp; trouble shooting of the  equipment malfunction</t>
  </si>
  <si>
    <t>Check the skill of staff for maintenance &amp; trouble shooting of  oxygen concentrator</t>
  </si>
  <si>
    <t>SI/ OB</t>
  </si>
  <si>
    <r>
      <rPr>
        <b/>
        <sz val="11"/>
        <color theme="1"/>
        <rFont val="Calibri"/>
        <family val="2"/>
        <scheme val="minor"/>
      </rPr>
      <t xml:space="preserve">Maintenance- </t>
    </r>
    <r>
      <rPr>
        <sz val="11"/>
        <color theme="1"/>
        <rFont val="Calibri"/>
        <family val="2"/>
        <scheme val="minor"/>
      </rPr>
      <t xml:space="preserve">
Coarse filter- Ensure it is dust free &amp; wash daily
Zeolite granule- change after 20,000 hrs
Bacterial filter- change every yr.
</t>
    </r>
    <r>
      <rPr>
        <b/>
        <sz val="11"/>
        <color theme="1"/>
        <rFont val="Calibri"/>
        <family val="2"/>
        <scheme val="minor"/>
      </rPr>
      <t>Trouble Shooting-</t>
    </r>
    <r>
      <rPr>
        <sz val="11"/>
        <color theme="1"/>
        <rFont val="Calibri"/>
        <family val="2"/>
        <scheme val="minor"/>
      </rPr>
      <t xml:space="preserve">
Machine is too noisy- May be coarse filter is blocked- wash filter daily.
Machine or room gets heated- Machine is near wall- Keep away from wall or outside the room for free circulation of air
Yellow light is not going off- desired oxygen conc. is not reached- may be due to high humidity or flow rate is more, so decrease flow rate.
Compressor heats up- Malfunctioning of compressor- Look at fan, it may be jammed, &amp; hence need repair.
If central oxygen supply is used - Check staff is aware of it maintenance &amp; trouble shooting </t>
    </r>
  </si>
  <si>
    <t>(1) Staff is trained for use, preventive maintenance and trouble shooting of equipment such as radiant warmers, infusion pump, oxygen concentrator, bag &amp;mask, weighting machine, phototherapy unit.
(2) There is procedure to check timely replacement of lights in Phototherapy unit.</t>
  </si>
  <si>
    <t xml:space="preserve">(1)  Thermometers, weighing scale , radiant warmer  etc are calibrated .      (2) Check for records /calibration stickers. (3) There is system to label/ code the equipment to indicate status of calibration/ verification when recalibration is due. </t>
  </si>
  <si>
    <t xml:space="preserve">Up to date instructions for operation and maintenance of equipment are readily available </t>
  </si>
  <si>
    <t xml:space="preserve">Check operating and trouble shooting instructions of equipment are available </t>
  </si>
  <si>
    <t>Drugs are indented &amp; supplied  in Paediatric dosages  only</t>
  </si>
  <si>
    <t>Check drugs are available in paediatric doses/formulation</t>
  </si>
  <si>
    <t xml:space="preserve">Check drugs and consumables are  kept at allocated space in Crash cart/ Drug trolleys and are labelled. Look alike and sound alike drugs are kept separately </t>
  </si>
  <si>
    <t xml:space="preserve">Empty and  filled cylinders are labelled and updated </t>
  </si>
  <si>
    <t xml:space="preserve">Empty and filled cylinders are kept separately and labelled, flow meter is working and pressure/ flow rate is updated in the checklist </t>
  </si>
  <si>
    <t>In NBSU sub store as well as drug/emergency trays</t>
  </si>
  <si>
    <t xml:space="preserve">At least once in a week- minimum buffer stock is  maintained. Minimum stock and reorder level are calculated based on consumption in a week accordingly </t>
  </si>
  <si>
    <t xml:space="preserve">Check stock and expenditure register is adequately maintained </t>
  </si>
  <si>
    <t xml:space="preserve">There is procedure for replenishing drug tray /crash cart </t>
  </si>
  <si>
    <t>There is no stock out of drugs and 
Procedure for replenishing drug in place</t>
  </si>
  <si>
    <t xml:space="preserve">Check for temperature charts are maintained and updated periodically. Refrigerators meant for storing drugs should not be used for storing other items such as eatables </t>
  </si>
  <si>
    <t>Interior &amp; exterior of patient care areas are plastered &amp; painted &amp; building are white washed in uniform colour</t>
  </si>
  <si>
    <t>Wall and Ceiling of NBSU is painted and made of white wall tiles, with seamless joint, and extending up to the ceiling.</t>
  </si>
  <si>
    <t xml:space="preserve">Check for patient care as well as auxiliary areas </t>
  </si>
  <si>
    <t xml:space="preserve">Check of any obsolete article including equipment, instrument, records, drugs and consumables </t>
  </si>
  <si>
    <t>No lizard, cockroach, mosquito, flies, rats, bird nest etc.</t>
  </si>
  <si>
    <t>Visitor policy is defined &amp; implemented</t>
  </si>
  <si>
    <t>1 for each new-born care room (in case more than 1)</t>
  </si>
  <si>
    <t xml:space="preserve">Restriction Signage, security guard in each shift,  functional CCTV camera, define &amp; practice procedure for handing over the baby to mother/father </t>
  </si>
  <si>
    <t xml:space="preserve">Availability of 24X7 Running water &amp;  hot water facility. </t>
  </si>
  <si>
    <t>Availability of power back up in patient care areas</t>
  </si>
  <si>
    <t xml:space="preserve">Check for 24X7 availability of power backup including  Dedicated UPS and emergency light </t>
  </si>
  <si>
    <t xml:space="preserve">Availability  of Centralized /local piped </t>
  </si>
  <si>
    <t xml:space="preserve">(1) Check diet is provided to all mothers (both inborn or outborn babies)
(2) Nutritional assessment of patient done specially for mother of admitted baby
(3) Check that all items fixed in diet menu is provided </t>
  </si>
  <si>
    <t xml:space="preserve">Check linen is  clean, stains free &amp; not torn. 
</t>
  </si>
  <si>
    <t>Quantity of linen is checked before sending it to laundry. Cleanliness &amp; Quantity of linen is checked received from laundry. Records are maintained</t>
  </si>
  <si>
    <t>(1)Check for system for recording time of reporting and relieving (Attendance register/ Biometrics etc.)
(2) Check FPC roster of nurses for providing training to Parent/ attendant</t>
  </si>
  <si>
    <t>As per hospital administration or state policy.
Check NBSU doctors and nurses follow the  dress code</t>
  </si>
  <si>
    <t>ME E 19.2</t>
  </si>
  <si>
    <t>Facility  ensures optimal breast feeding practices for new born &amp; infants as per guidelines</t>
  </si>
  <si>
    <t>PI/ SI</t>
  </si>
  <si>
    <t>Check with mother when she has provided breastmilk to baby after delivery</t>
  </si>
  <si>
    <t>Check colostrum is given to baby &amp; staff is aware of its importance</t>
  </si>
  <si>
    <t>Women produce colostrum in first few days after delivery. It is thick yellowish in colour &amp; contain antibodies, white blood cells and other anti infective proteins.
Importance: Help to fight diseases that baby is likely to be exposed after delivery. Help to clear baby's gut of meconium. Clear bilirubin from the gut &amp; also help to prevent hyperbilirubinemia</t>
  </si>
  <si>
    <t>No  ghuttin, gripe water , honey or any other milk is given to baby</t>
  </si>
  <si>
    <t>Usually reduce intake of breastmilk</t>
  </si>
  <si>
    <t>(1) Check with mother how frequently she breastfed her admitted baby ( At least 8 times per day (EBM or DHM)
(2) No formula feeding unless prescribed by doctor</t>
  </si>
  <si>
    <t xml:space="preserve">
Check process in place to assess the milk intake among admitted  babies </t>
  </si>
  <si>
    <t>Staff is aware  &amp; practice assisted feeding  techniques for babies unable to take feed</t>
  </si>
  <si>
    <t>Gavage feeding, katori-spoon feeding /paladai feeding/ gastric tube</t>
  </si>
  <si>
    <t xml:space="preserve">Check with mother if she has been taught/ guided to position &amp; attach the baby </t>
  </si>
  <si>
    <t>(1) Baby's body is well supported
(2) The head, neck &amp; body of baby are kept in same plane
(3) Entire body of baby faces the mother
(4) Baby's abdomen touches mother's abdomen</t>
  </si>
  <si>
    <t>(1) Baby's mouth is wide open
(2) lower lip turned outwards
(3) Baby's chin turned mother's breast
(4) Majority of areola is inside the baby's mouth</t>
  </si>
  <si>
    <t>Poster explain Signs of proper positioning, attachment and suckling. 
Also explain disadvantages of not following proper positioning &amp; attachment</t>
  </si>
  <si>
    <t>Staff is aware of breastfeeding problems &amp; its management</t>
  </si>
  <si>
    <t>SNCU provides extra support to establish breastfeeding in mother's having pre term &amp; LBW babies</t>
  </si>
  <si>
    <t xml:space="preserve">Check mother is encouraged to visit, touch and care her baby </t>
  </si>
  <si>
    <t>Ask mother how often she visits her baby in SNCU</t>
  </si>
  <si>
    <t xml:space="preserve">Check mothers are encouraged to learn milk expression </t>
  </si>
  <si>
    <t>Both manual and through breast pump.
 Check instruction are displayed in milk expression room. Functional electrical pumps are available</t>
  </si>
  <si>
    <t>Check breastfeeding policy is displayed</t>
  </si>
  <si>
    <t>Mentioning 10 steps of successful breastfeeding. Check Staff is able to explain at least 3 components of breastfeeding policy</t>
  </si>
  <si>
    <t>NBSU promotes initiation of breastfeeding within half an hour after birth</t>
  </si>
  <si>
    <t>NBSU  ensures exclusive breastfeeding to babies during their stay in NBSU unless clinically indicated</t>
  </si>
  <si>
    <t>(1) By counting no. of wet diapers per day (6-8 time/day)
(2) Weight gain (20-30 gm a day in 1st 3-4 months after regaining birthweight
(3) Check records are maintained to monitor  intake of babies</t>
  </si>
  <si>
    <t>Check NBSU provide assistance in positioning &amp; attaching the baby to mother's  breast</t>
  </si>
  <si>
    <t>Check poster of proper positioning &amp;  attachment is displayed in Breastfeeding area in NBSU</t>
  </si>
  <si>
    <t>NBSU has provision to collection, &amp; storage breast milk</t>
  </si>
  <si>
    <t xml:space="preserve">Check staff &amp; mothers are aware of signs of proper position </t>
  </si>
  <si>
    <t>Check staff &amp; mothers are aware of signs of proper attachment</t>
  </si>
  <si>
    <t>(1) Check availability of milk expression room &amp; refrigerator to store milk
(2) Unique ID of baby,  date of expression of milk etc are mentioned in EBM</t>
  </si>
  <si>
    <t>(1) NBSU ensures mother has begin the expression of milk within 6 hrs of delivery.  
(2) Encourage the mother's to repeat expression of milk 8-10 times per day to maintain flow of production &amp; to feed the baby
(3) The baby should put in breast every 2-3 hrs for feeding or non nutritive suckling (NNS)</t>
  </si>
  <si>
    <t>Expressed milk is stored at recommended temperature</t>
  </si>
  <si>
    <t xml:space="preserve">EBM can be kept at room temp for 8 hours &amp; in refrigerator for 24 hrs                           
</t>
  </si>
  <si>
    <t>NBSU promote  feeding of  breastmilk for  sick and small new borns</t>
  </si>
  <si>
    <t>ME 19.9</t>
  </si>
  <si>
    <t xml:space="preserve">NBSU has functional referral linkage with DEIC </t>
  </si>
  <si>
    <t>Immunization services are provided  as immunization schedule</t>
  </si>
  <si>
    <t xml:space="preserve">Check MCP card is available &amp; updated. Mother /care provider is counselled and directed to immunize the child </t>
  </si>
  <si>
    <t>Staff is aware of emergency signs in Sick new born &amp; action required</t>
  </si>
  <si>
    <t>Staff is aware of priority signs in Sick new born &amp; action required</t>
  </si>
  <si>
    <t>Rapid assessment of sick neonates is done   for prioritizing management in NBSU</t>
  </si>
  <si>
    <r>
      <t>(1) Hypothermia temp.&lt; 35.5</t>
    </r>
    <r>
      <rPr>
        <vertAlign val="superscript"/>
        <sz val="11"/>
        <color theme="1"/>
        <rFont val="Calibri"/>
        <family val="2"/>
        <scheme val="minor"/>
      </rPr>
      <t>0</t>
    </r>
    <r>
      <rPr>
        <sz val="11"/>
        <color theme="1"/>
        <rFont val="Calibri"/>
        <family val="2"/>
        <scheme val="minor"/>
      </rPr>
      <t>C,                            
(2) Apnoea or gasping breathing,                                    Severe respiratory distress rate &gt; 70/min , severe retraction, grunt, 
(3) Central cyanosis, shock, cold periphery, CFT&gt;3 sec, weak or fast pulse, 
(4) coma, convulsion &amp;encephalopathy. Action: Urgent intervention, Stabilize and refer to  SNCU</t>
    </r>
  </si>
  <si>
    <r>
      <t xml:space="preserve">(1) Weight less than 1800 g (tiny neonates) or  &gt;3800g. 
(2) Temp. 36.5 </t>
    </r>
    <r>
      <rPr>
        <vertAlign val="superscript"/>
        <sz val="11"/>
        <color theme="1"/>
        <rFont val="Calibri"/>
        <family val="2"/>
        <scheme val="minor"/>
      </rPr>
      <t>O</t>
    </r>
    <r>
      <rPr>
        <sz val="11"/>
        <color theme="1"/>
        <rFont val="Calibri"/>
        <family val="2"/>
        <scheme val="minor"/>
      </rPr>
      <t>C -35.5</t>
    </r>
    <r>
      <rPr>
        <vertAlign val="superscript"/>
        <sz val="11"/>
        <color theme="1"/>
        <rFont val="Calibri"/>
        <family val="2"/>
        <scheme val="minor"/>
      </rPr>
      <t>O</t>
    </r>
    <r>
      <rPr>
        <sz val="11"/>
        <color theme="1"/>
        <rFont val="Calibri"/>
        <family val="2"/>
        <scheme val="minor"/>
      </rPr>
      <t>C,  (3) Lethargy/irritable/restless/jittery (4) refusal to feed (5) respiratory distress rate &gt; 60, no or minimal retraction, (6) abdominal distention,(7) severe jaundice appear in &lt;24hrs/stains palms and soles/lasts &gt;2 weeks, severe pallor, (8) bleeding from any site, (9)congenital malformation,
Action:  immediate assessment, attended on priority  &amp; need to be admitted in NBSU or referred to SNCU</t>
    </r>
  </si>
  <si>
    <t>(1)Minor birth trauma, (2) superficial infection,(3) minor malformation, (4)possetting, (5) transitional stools, (6) jaundice. Action- Assess &amp; treat as per neonate's requirement</t>
  </si>
  <si>
    <t>Staff is aware of common action for Management of emergency signs in newborn</t>
  </si>
  <si>
    <t>Management of Jaundice is done as per protocols</t>
  </si>
  <si>
    <t>Normogram is used to   imitate phototherapy &amp; exchange transfusion</t>
  </si>
  <si>
    <t>Check normogram is available &amp; practiced for new born more than 35 week</t>
  </si>
  <si>
    <t>Staff is aware of precautions to be taken while giving  phototherapy to baby</t>
  </si>
  <si>
    <t>Staff is aware of identification features &amp; management of physiological Jaundice</t>
  </si>
  <si>
    <t>Staff is aware of  identification features &amp; management of pathological (abnormal) Jaundice</t>
  </si>
  <si>
    <r>
      <t xml:space="preserve">(1) Icterus appears after 24-36 hours, peaks around 4-5th day (term), 7th day (LBW)
(2)Serum bilirubin generally does not rise above 15 mg/dl in term and 12 mg/dl in preterm babies
(3) Skin and eyes yellow, but none of the signs of abnormal jaundice 
</t>
    </r>
    <r>
      <rPr>
        <b/>
        <sz val="11"/>
        <rFont val="Calibri"/>
        <family val="2"/>
        <scheme val="minor"/>
      </rPr>
      <t>Management:</t>
    </r>
    <r>
      <rPr>
        <sz val="11"/>
        <rFont val="Calibri"/>
        <family val="2"/>
        <scheme val="minor"/>
      </rPr>
      <t xml:space="preserve">  A baby with physiological jaundice can be sent home on exclusive breastfeeding. The baby should be re-assessed for any fresh symptoms or progression of jaundice, after 48 hours of discharge.</t>
    </r>
  </si>
  <si>
    <t>(1) Starting on the first day of life
(2) Lasting &gt; 14 days in term and &gt; 21 days in preterm infants
(3)Severe jaundice: palms and soles of the infant are yellow</t>
  </si>
  <si>
    <t>Kramer's criteria: Jaundice limited to face: Serum Bilirubin- about 6mg/dl, Jaundice extended to trunk- 9mg/dl. Extended to abdomen-12mg/dl.  Extended to legs -15mg/dl  &amp; Extended to feet &amp; hand-19-20mg/dl.</t>
  </si>
  <si>
    <t>Staff is aware of investigation to be done to guide the management</t>
  </si>
  <si>
    <r>
      <t xml:space="preserve">Management directed toward reducing level of bilirubin &amp; preventing CNS toxicity. 
</t>
    </r>
    <r>
      <rPr>
        <b/>
        <sz val="11"/>
        <color theme="1"/>
        <rFont val="Calibri"/>
        <family val="2"/>
        <scheme val="minor"/>
      </rPr>
      <t>Prevention of hyperbilirubinemi</t>
    </r>
    <r>
      <rPr>
        <sz val="11"/>
        <color theme="1"/>
        <rFont val="Calibri"/>
        <family val="2"/>
        <scheme val="minor"/>
      </rPr>
      <t xml:space="preserve">a: by early &amp; frequent feeding
</t>
    </r>
    <r>
      <rPr>
        <b/>
        <sz val="11"/>
        <color theme="1"/>
        <rFont val="Calibri"/>
        <family val="2"/>
        <scheme val="minor"/>
      </rPr>
      <t>Reduction of biliru</t>
    </r>
    <r>
      <rPr>
        <sz val="11"/>
        <color theme="1"/>
        <rFont val="Calibri"/>
        <family val="2"/>
        <scheme val="minor"/>
      </rPr>
      <t>bin: Achieved by phototherapy and /or exchange transfusion</t>
    </r>
  </si>
  <si>
    <t>Phototherapy should be initiated (after sending blood sample for TSB), if:
• Jaundice appears on day 1
• Jaundice is severe i.e. involving palms and soles
• S. Bilirubin level is in phototherapy range as per American Academy of Paediatrics (AAP) charts.
Continue phototherapy until the serum bilirubin level is 2-3 mg lower than the phototherapy range</t>
  </si>
  <si>
    <t>Staff is aware of when to start the phototherpy &amp; how long it need to be continues</t>
  </si>
  <si>
    <t xml:space="preserve">Guidelines for phototherapy is readily available and being followed  </t>
  </si>
  <si>
    <t>Use Fluxmeter to check for and ensure optimal irradiance.</t>
  </si>
  <si>
    <t>Check the availability &amp; use of fluxmeter</t>
  </si>
  <si>
    <t>Check the records baby's temperature is measured  every 4 hourly to monitor for hypo/hyperthermia
Check weight is taken daily
Frequent breast feeding
Increase in allowance for fluid, (if there is any evidence of dehydration)
Position is changed frequently, after each feed
(Low birth weight babies can have their socks, caps and mittens on, while under phototherapy)</t>
  </si>
  <si>
    <t>Baby should be naked eyes &amp; genitals should be covered. New born should be kept at distance of more than 15-30 cm below light source.Frquent feeding every 2 hours &amp; change in posture is promoted, once under phototherapy serum bilirubin must be monitored every 12 hrs or earlier if required</t>
  </si>
  <si>
    <t>Multipara monitor , Thermometer, Weighing scale, pulse oximeter, Stethoscope (binaural, neonate),stethoscope (paediatric),  Infantometer , Measuring tape, fluxmeter</t>
  </si>
  <si>
    <t>1. Transient maculopapular rash on the trunk
2. Hyperthermia/Hypothermia
3. Increased insensible water loss and dehydration
4. Loose stools
5. Bronzing of the skin</t>
  </si>
  <si>
    <t>1. Serum bilirubin increasing despite phototherapy
2. Neurological signs develop
3. Requiring exchange transfusion
4. Jaundice persisting after three weeks and/or associated with clay coloured stools</t>
  </si>
  <si>
    <t>Staff is aware of classification of neonatal sepsis</t>
  </si>
  <si>
    <t>Early onset sepsis (EOS): where sign &amp; symptoms of sepsis appear within 72 hrs of birth  due to pathogens in maternal genital tract or delivery area, respiratory distress due to congenital pneumonia.
Late onset of Sepsis (LOS): where sign appear after 72 hrs of age due to pathogens from hospital or community. LO is commonly presented as Septicaemia, pneumonia, or meningitis</t>
  </si>
  <si>
    <t>Laboratory investigations are performed to confirm  neonatal sepsis</t>
  </si>
  <si>
    <t>Appropriate  antibiotics are given according to age and weight of the baby</t>
  </si>
  <si>
    <t>SI/ RR</t>
  </si>
  <si>
    <t>Staff provide antibiotic as per protocols for confirmed meningitis</t>
  </si>
  <si>
    <t>Staff is aware of when to refer the baby</t>
  </si>
  <si>
    <t>Fever, seizures, blank look, high pitched cry ot excessive crying/irritability, neck retraction &amp; bulging fontanel</t>
  </si>
  <si>
    <r>
      <t xml:space="preserve">Indirect method: </t>
    </r>
    <r>
      <rPr>
        <sz val="11"/>
        <rFont val="Calibri"/>
        <family val="2"/>
        <scheme val="minor"/>
      </rPr>
      <t xml:space="preserve"> Leukopenia (TLC&lt; 5000/cu mm), Neutropenia (ANC&lt; 1800/cu mm), Immature neutrophil to total neutrophil ratio (&gt;0.2),  Micro ESR(&gt;15mm 1st hour) positive C Protein. 
Any of the 2 or more test come positive indicate sepsis.
</t>
    </r>
  </si>
  <si>
    <t xml:space="preserve">Supportive care is provided  to manage new borns </t>
  </si>
  <si>
    <r>
      <t>Maintain TABC
Ensure SPO</t>
    </r>
    <r>
      <rPr>
        <vertAlign val="subscript"/>
        <sz val="11"/>
        <color theme="1"/>
        <rFont val="Calibri"/>
        <family val="2"/>
        <scheme val="minor"/>
      </rPr>
      <t xml:space="preserve">2 </t>
    </r>
    <r>
      <rPr>
        <sz val="11"/>
        <color theme="1"/>
        <rFont val="Calibri"/>
        <family val="2"/>
        <scheme val="minor"/>
      </rPr>
      <t>-91-95%
Maintain normothermia &amp; normoglycemia
Administer inj vit K 1mg IV , if there is active bleeding from any site
Avoid enteral feed if hemodynamically compromised, give maintenance IV fluids (start orogastric feed as  hemodynamically stable)
Refer for  exchange transfusion if there is sclerema</t>
    </r>
  </si>
  <si>
    <t xml:space="preserve">Management of  neonatal  jaundice and sepsis is done as per guidelines </t>
  </si>
  <si>
    <t>Use of Overhead radiant warmer or incubator to keep baby warm. Regular monitoring of axillary temp at least once every 6-8hrs .
Planning the nutrition and fluids  of babies considering type of feeding, quantity , frequency  and modality of feeding.</t>
  </si>
  <si>
    <r>
      <t xml:space="preserve">LBW babies should fed with mother's milk  every 2 hrs  and the amount to be fed should be calculated
according to the weight and day of life 
Breast milk is the ideal feed for all infants.
</t>
    </r>
    <r>
      <rPr>
        <b/>
        <sz val="11"/>
        <color theme="1"/>
        <rFont val="Calibri"/>
        <family val="2"/>
        <scheme val="minor"/>
      </rPr>
      <t>Minimum entral feeds</t>
    </r>
    <r>
      <rPr>
        <sz val="11"/>
        <color theme="1"/>
        <rFont val="Calibri"/>
        <family val="2"/>
        <scheme val="minor"/>
      </rPr>
      <t xml:space="preserve"> : Small volume of expressed mother's breastmilk orogastric is given to stable babies (1200- 1800gm). 
</t>
    </r>
  </si>
  <si>
    <t>Charts reflecting baby's weight, mode of feeding and age of baby is available &amp; followed</t>
  </si>
  <si>
    <t>Check staff is aware of fluid management in small &amp; sick newborns who can not be given enternal feed</t>
  </si>
  <si>
    <t>During the first 2 days of life, give 10% dextrose as IV infusion. 
After the first 2 days of life, use IV
dextrose with low sodium, such as  Isolyte P.</t>
  </si>
  <si>
    <t>(1) Use syringe infusion pump or paediatric microdrip infusion set to administer IV fluids in newborns.
(2) Calculate the drip rate: first calculate the total fluid requirement per day and divide by 24. This will give
the estimate of fluids in ml per hour which can be set on the syringe infusion pump. In microdrip set, 1
ml=60 micro drops. The number of drops per minute is equal to ml of fluid per hour. So if a baby needs
5 ml/hour, then set the drop rate at 5 drops per minute).
(3)Record the drip rate and volume infused every hour in the case sheet.
(4) Weigh the infant daily. Watch for weight loss/gain and urine output and increase/reduce IV fluids accordingly.
(5) Check IV catheter site for signs of leakage, swelling or redness.
(6) Introduce breastfeeding or milk feeding by orogastric tube as soon as safe</t>
  </si>
  <si>
    <t>Staff is following IV fluid to feeding transition protcols</t>
  </si>
  <si>
    <t>(1) Whenever baby is shifted from IV fluids to enteral feeds, the initial volume should be 12- 24 mL/kg/day.
(2) Increase the amount of enteral feeds to 20-30ml/kg/day, signifying that smaller increments are to be done in smaller babies.
(3)  The volume of enteral feeds introduced should be subtracted from total fluid requirement per day. Give rest as IV fluids. The total daily fluid requirements is to be met from feeds and fluids.
(4) IV fluids can be omitted when the baby is able to consume feeds equal to two-thirds of total fluid requirement.
When the baby is not on breastfeeding, put baby on the empty breast (after milk expression), before
every feed to help promote lactation and enable the baby to learn how to suck (non-nutritive sucking).
weight gain for consecutive days.</t>
  </si>
  <si>
    <t>If there is slow breathing with prolonged intermittent
pauses (lasting &gt;20 seconds) with or without central cyanosis or bradycardia, it means newborn
has apnoea.
• Monitor all small babies for occurence of apnoea.
• If the newborn stops breathing, stimulate the newborn to breathe by rubbing the newborn’s back.
• If the newborn does not begin to breathe by tactile stimulation, resuscitate the newborn using a bag and
mask.
• In addition, maintain temperature, oxygen saturation and glucose levels.
• If the apnoeic episodes become more frequent, refer the baby to SNCU for further management</t>
  </si>
  <si>
    <t xml:space="preserve">Heat loss is minimized by kangaroo-care and a cap on the head and socks on the feet
</t>
  </si>
  <si>
    <t>Staff is aware of clinical conditions in which baby can exhibit signs of hypothermia</t>
  </si>
  <si>
    <r>
      <t>Staff is aware of management of mild hypothermia (temp &lt;35.5- 36.4</t>
    </r>
    <r>
      <rPr>
        <vertAlign val="superscript"/>
        <sz val="11"/>
        <color theme="1"/>
        <rFont val="Calibri"/>
        <family val="2"/>
        <scheme val="minor"/>
      </rPr>
      <t>O</t>
    </r>
    <r>
      <rPr>
        <sz val="11"/>
        <color theme="1"/>
        <rFont val="Calibri"/>
        <family val="2"/>
        <scheme val="minor"/>
      </rPr>
      <t>C)</t>
    </r>
  </si>
  <si>
    <r>
      <t>(1) Provide KMC to re warm baby with mild hypothermia or warm the room using radiant heater or other heating devices if KMC is not possible.
(2) Cover adequately &amp; ensure to replace cold clothes with warm clothes
(3) Keep room warm (26-28</t>
    </r>
    <r>
      <rPr>
        <vertAlign val="superscript"/>
        <sz val="11"/>
        <color theme="1"/>
        <rFont val="Calibri"/>
        <family val="2"/>
        <scheme val="minor"/>
      </rPr>
      <t>O</t>
    </r>
    <r>
      <rPr>
        <sz val="11"/>
        <color theme="1"/>
        <rFont val="Calibri"/>
        <family val="2"/>
        <scheme val="minor"/>
      </rPr>
      <t>C) &amp; draught free
(4) Continue breastfeeding
(5) Monitor temp . &amp; capillary filling time during re earning. Watch for apnoea and hypoglycaemia .
(6) Monitor axillary temp every 1/2hr till it reaches 36.5</t>
    </r>
    <r>
      <rPr>
        <vertAlign val="superscript"/>
        <sz val="11"/>
        <color theme="1"/>
        <rFont val="Calibri"/>
        <family val="2"/>
        <scheme val="minor"/>
      </rPr>
      <t xml:space="preserve"> O</t>
    </r>
    <r>
      <rPr>
        <sz val="11"/>
        <color theme="1"/>
        <rFont val="Calibri"/>
        <family val="2"/>
        <scheme val="minor"/>
      </rPr>
      <t>C, then hourly for next 4 hrs, 2 hrly for 12 hrs thereafter 3 hrly as routine</t>
    </r>
  </si>
  <si>
    <t>Check precautions are taken to protect LBW baby from hypothermia</t>
  </si>
  <si>
    <t>LBW, preterm babies, hypoglycemia,sclerema,  and internal bleeding
Hypothermic babies show signs of lethargy, irritability, poor feeding, tachypnoea/apnoea etc</t>
  </si>
  <si>
    <r>
      <t>Staff is aware of management of severe hypothermia (temp &lt;35.5</t>
    </r>
    <r>
      <rPr>
        <vertAlign val="superscript"/>
        <sz val="11"/>
        <color theme="1"/>
        <rFont val="Calibri"/>
        <family val="2"/>
        <scheme val="minor"/>
      </rPr>
      <t>O</t>
    </r>
    <r>
      <rPr>
        <sz val="11"/>
        <color theme="1"/>
        <rFont val="Calibri"/>
        <family val="2"/>
        <scheme val="minor"/>
      </rPr>
      <t>C)</t>
    </r>
  </si>
  <si>
    <r>
      <t>Remove cold clothes from baby and replace with warm clothes
Place under radiant warmer or one may use room heater or other means to warm baby
monitor temp every 15-30 min, monitor BP, HR, temp &amp; glucose as needed.
Additional - Start IV 10% dextrose, if perfusion is poor, give 10ml/kg of ringer lactate or normal saline. Give Vit K -1mg I/M &amp; provide oxygen &amp; monitor SPO</t>
    </r>
    <r>
      <rPr>
        <vertAlign val="subscript"/>
        <sz val="11"/>
        <color theme="1"/>
        <rFont val="Calibri"/>
        <family val="2"/>
        <scheme val="minor"/>
      </rPr>
      <t xml:space="preserve">2.
</t>
    </r>
    <r>
      <rPr>
        <sz val="11"/>
        <color theme="1"/>
        <rFont val="Calibri"/>
        <family val="2"/>
        <scheme val="minor"/>
      </rPr>
      <t xml:space="preserve">Assess for sepsis
</t>
    </r>
  </si>
  <si>
    <t>Staff is able to demonstrate the process of Kangaroo mother care Protocols</t>
  </si>
  <si>
    <t>Counsel the mother and take consent for initiating KMC.
Give mother/care taker front open loose shirt or blouse
Guide the mother/ care taker to sit in semi reclining position on chair or bed
Unbutton top 2-3 buttons and slip baby with only napkin, socks and cap on, into shirt
Ensure skin to skin contact b/w baby and care taker
Baby should be in frog like position with head turned to one side and placed between mother's breast 
Tie a string at belt level to prevent the baby from slipping down
Cover mother and baby dyad with woollen or sheet
Encourage frequent breastfeeding</t>
  </si>
  <si>
    <t xml:space="preserve">Check total daily requirement is estimated as per guidelines </t>
  </si>
  <si>
    <t>Check quantity given is monitored &amp; charted</t>
  </si>
  <si>
    <t>Check staff skill for various techniques/modes of feeding to LBW</t>
  </si>
  <si>
    <r>
      <t xml:space="preserve"> Techniques: </t>
    </r>
    <r>
      <rPr>
        <b/>
        <sz val="11"/>
        <color theme="1"/>
        <rFont val="Calibri"/>
        <family val="2"/>
        <scheme val="minor"/>
      </rPr>
      <t>Minimum entral feeds</t>
    </r>
    <r>
      <rPr>
        <sz val="11"/>
        <color theme="1"/>
        <rFont val="Calibri"/>
        <family val="2"/>
        <scheme val="minor"/>
      </rPr>
      <t xml:space="preserve"> : Small volume of expressed breastmilk i.e. 12 to 24 ml/kg/day given every 1-3 hours delivered intra gastric. 
</t>
    </r>
    <r>
      <rPr>
        <b/>
        <sz val="11"/>
        <color theme="1"/>
        <rFont val="Calibri"/>
        <family val="2"/>
        <scheme val="minor"/>
      </rPr>
      <t>Non nutritive sucking</t>
    </r>
    <r>
      <rPr>
        <sz val="11"/>
        <color theme="1"/>
        <rFont val="Calibri"/>
        <family val="2"/>
        <scheme val="minor"/>
      </rPr>
      <t xml:space="preserve">: In premature or small babies - to develop sucking behaviour &amp; improve digestion of feed
</t>
    </r>
    <r>
      <rPr>
        <b/>
        <sz val="11"/>
        <color theme="1"/>
        <rFont val="Calibri"/>
        <family val="2"/>
        <scheme val="minor"/>
      </rPr>
      <t xml:space="preserve">Gavage feeds: </t>
    </r>
    <r>
      <rPr>
        <sz val="11"/>
        <color theme="1"/>
        <rFont val="Calibri"/>
        <family val="2"/>
        <scheme val="minor"/>
      </rPr>
      <t xml:space="preserve">Using feeding catheter - baby is fed with 10 ml syringe (without plunger) attached toward outer end of tube &amp; milk is allowed to trickle by gravity. The baby should be placed in left lateral position for 15-20min to avoid regurgitation. 
</t>
    </r>
    <r>
      <rPr>
        <b/>
        <sz val="11"/>
        <color theme="1"/>
        <rFont val="Calibri"/>
        <family val="2"/>
        <scheme val="minor"/>
      </rPr>
      <t xml:space="preserve">Katori Spoon Feed: </t>
    </r>
    <r>
      <rPr>
        <sz val="11"/>
        <color theme="1"/>
        <rFont val="Calibri"/>
        <family val="2"/>
        <scheme val="minor"/>
      </rPr>
      <t xml:space="preserve">Feeding with spoon or paladai, specially neonates with gestation of 30-32 weeks or more are in position to swallow. Take required amount of expressed breast milk in katori, place the baby in semi upright posture. Fill the spoon with milk, a little short of brim, place it at lips of the baby and let the milk flow into babies mouth slowly, the baby will actively swallow the milk
</t>
    </r>
  </si>
  <si>
    <t>Check staff is aware of type of fluids administer to newborns</t>
  </si>
  <si>
    <t>Check nutritional supplements are started in all LBW babies once baby start accepting full oral feed</t>
  </si>
  <si>
    <r>
      <rPr>
        <b/>
        <sz val="11"/>
        <rFont val="Calibri"/>
        <family val="2"/>
        <scheme val="minor"/>
      </rPr>
      <t>Vitamin D</t>
    </r>
    <r>
      <rPr>
        <sz val="11"/>
        <rFont val="Calibri"/>
        <family val="2"/>
        <scheme val="minor"/>
      </rPr>
      <t xml:space="preserve">: All LBW infants, who are exclusively breastfed should receive 400 IU daily of vitamin D.
The supplementation should continue until one year of age.
</t>
    </r>
    <r>
      <rPr>
        <b/>
        <sz val="11"/>
        <rFont val="Calibri"/>
        <family val="2"/>
        <scheme val="minor"/>
      </rPr>
      <t xml:space="preserve">Multivitamin drops with zinc: </t>
    </r>
    <r>
      <rPr>
        <sz val="11"/>
        <rFont val="Calibri"/>
        <family val="2"/>
        <scheme val="minor"/>
      </rPr>
      <t xml:space="preserve">All LBW infants, who are exclusively breastfed should receive 1 ml/day
from 2 weeks of age, till 40 weeks .
 </t>
    </r>
    <r>
      <rPr>
        <b/>
        <sz val="11"/>
        <rFont val="Calibri"/>
        <family val="2"/>
        <scheme val="minor"/>
      </rPr>
      <t>Calcium and phosphorous:</t>
    </r>
    <r>
      <rPr>
        <sz val="11"/>
        <rFont val="Calibri"/>
        <family val="2"/>
        <scheme val="minor"/>
      </rPr>
      <t xml:space="preserve"> All very low birth weight babies (birth weight&lt; 1500 gms) should receive
elemental calcium and phosphorous at 120-160 mg/Kg/day and 60-80 mg/Kg/day, respectively.
</t>
    </r>
    <r>
      <rPr>
        <b/>
        <sz val="11"/>
        <rFont val="Calibri"/>
        <family val="2"/>
        <scheme val="minor"/>
      </rPr>
      <t>Iron</t>
    </r>
    <r>
      <rPr>
        <sz val="11"/>
        <rFont val="Calibri"/>
        <family val="2"/>
        <scheme val="minor"/>
      </rPr>
      <t xml:space="preserve">: Elemental iron supplementation at 2 mg/Kg/day started at 2 weeks in &lt;1500 grams </t>
    </r>
  </si>
  <si>
    <t>Check for that patient UID &amp; demographics like Name, age, Sex, Chief complaint,  etc. are recorded</t>
  </si>
  <si>
    <t xml:space="preserve"> Unique  identification number  &amp; patient demographic records are generated  during process of  admission </t>
  </si>
  <si>
    <t xml:space="preserve">
Time of admission is recorded in patient record, Admission is done by written order of a qualified doctor.</t>
  </si>
  <si>
    <t xml:space="preserve">Initial assessment of all new-born's is done  as per standard protocols </t>
  </si>
  <si>
    <t>Immediate Triaging or sorting  is done  based on signs i.e. EPN (Emergency sign, priority sign &amp; non urgent sign)</t>
  </si>
  <si>
    <t>3 steps (RED) is followed as soon as a baby arrives:
(1) Place the newborn on a warm surface under a Radiant warmer and under good light and record temperature.
(2) Check for the Emergency signs and institute appropriate treatment while planning for referral 
(3) If there is an emergency sign perform bedside diagnostics (check blood glucose &amp; oxygen saturation).</t>
  </si>
  <si>
    <t>Clinical assessment &amp; emergency management is performed simultaneously</t>
  </si>
  <si>
    <t xml:space="preserve">Patient History, Physical Examination &amp; Provisional Diagnosis is done and recorded </t>
  </si>
  <si>
    <t>Check bed head ticket. 
Initial assessment is documented preferably within 2 hours</t>
  </si>
  <si>
    <t>There is fix schedule of reassessment as per protocols. Reassessment finding  are recorded in BHT</t>
  </si>
  <si>
    <t>Advance Communication is given to higher centre</t>
  </si>
  <si>
    <t>Check communication is given to  concerned doctor/authority regarding the referral.</t>
  </si>
  <si>
    <t xml:space="preserve">(1) Referral check list is filled before referral to ensure all necessary steps have been taken for safe referral 
(2) Check referral records has information regarding  advance communication,  transport arrangement, accompanying care provider, reason for referral , time taken for referral etc. along with   demographics, date &amp; time of admission, date &amp; time of referral, and follow up </t>
  </si>
  <si>
    <t>(1) Check that NBSU staff take follow up of referred cases for timely arrival and appropriate care provided at higher centre. (2) Outcome and deficiencies if any are recorded in referral out register  &amp; analysed</t>
  </si>
  <si>
    <t>There is a process  for ensuring the  identification of baby before any clinical procedure</t>
  </si>
  <si>
    <t xml:space="preserve">Identification  tags are used for new-borns </t>
  </si>
  <si>
    <t xml:space="preserve">Verbal orders are rechecked before administration. Verbal orders are documented in the case sheet </t>
  </si>
  <si>
    <t>Parent/ attendants are encouraged to provide basic care to the newborn</t>
  </si>
  <si>
    <t>Breastfeeding, KMC, cleaning of baby can be undertaken by trained parent/attendant under the supervision of doctor/ nurse</t>
  </si>
  <si>
    <t>Patient hand over is given during the change in the shift</t>
  </si>
  <si>
    <t>Hand over is given bed side</t>
  </si>
  <si>
    <t>(1) Handover is given during the shift change explaining the condition,  care provided and any specific care if required.
(2) Check SBAR (situation, background, assessment and recommendation) protocols are followed</t>
  </si>
  <si>
    <t>Check for nursing note register. Notes are adequately written</t>
  </si>
  <si>
    <t xml:space="preserve">Check for TPR chart, Phototherapy chart, any other vital required is monitored </t>
  </si>
  <si>
    <t xml:space="preserve">Check for BHT if drugs are prescribed under generic name only </t>
  </si>
  <si>
    <t>Check prescriptions are not written with brand name</t>
  </si>
  <si>
    <t>Essential newborn care, Newborn Resuscitation, management of hypothermia. LBW, Fluid management, hypoglycaemia, neonatal jaundice, ETAT etc</t>
  </si>
  <si>
    <t>Check BHT that drugs are prescribed as per protocols and &amp;Check for rational use of drugs</t>
  </si>
  <si>
    <t>Electrolytes like Potassium chloride, Hydrocortisone,  Phenobarbitone etc. as applicable</t>
  </si>
  <si>
    <t>Value for maximum doses as per age, weight and diagnosis are available with nurses and doctor. A system of independent double check before administration, Error prone medical abbreviations are avoided</t>
  </si>
  <si>
    <t xml:space="preserve">Verify case sheets of sample basis </t>
  </si>
  <si>
    <t>Check for any open single dose vial with leftover content intended to be used later on .In multi dose vials, needle is not left in the septum</t>
  </si>
  <si>
    <t>Check if adverse drug reaction form is available in SNCU and its reporting is in practice.</t>
  </si>
  <si>
    <t>Fluid, drug &amp; dosages are calculated according to body weight</t>
  </si>
  <si>
    <t>Drip rate and volume is calculated and monitored</t>
  </si>
  <si>
    <t xml:space="preserve">Check Nursing staff  is aware 7 R's of Medication and follows them  </t>
  </si>
  <si>
    <t xml:space="preserve">Administration of medicines done after ensuring right patient, right drugs , right route, right time, Right dose , Right Reason and Right Documentation </t>
  </si>
  <si>
    <t xml:space="preserve">Safe keeping of  patient records </t>
  </si>
  <si>
    <t>(1) Records of discharged cases are kept in MRD/ department sub store
(2) Check records are retrieval in case of re admission
 (3) Copy of records is given to next kin only with permission from authorised staff only</t>
  </si>
  <si>
    <t>General order book (GOB), report book, Admission register, lab register, Admission sheet/ bed head ticket, discharge slip, referral slip, referral in/referral out register, Diet register, Linen register, Drug indent register etc</t>
  </si>
  <si>
    <t xml:space="preserve">Check records are numbered and labelled legibly </t>
  </si>
  <si>
    <t>Resuscitation, suctioning, phototherapy   etc</t>
  </si>
  <si>
    <t>Treatment given is recorded in treatment chart</t>
  </si>
  <si>
    <t>Check BHT is updated following each reassessment</t>
  </si>
  <si>
    <t xml:space="preserve">Check the nursing staff is competent for fluid calculation. </t>
  </si>
  <si>
    <t xml:space="preserve">Staff is competent of management protocols of babies &lt; 1800 gm (34 weeks) </t>
  </si>
  <si>
    <t xml:space="preserve">Staff is competent of frequency &amp; type  of feeding to LBW </t>
  </si>
  <si>
    <t>Staff is competent to manage apnoea in very small babies</t>
  </si>
  <si>
    <t>Staff is competent to identify  when to refer the baby to higher centre</t>
  </si>
  <si>
    <t>Staff is competent to identify the   signs of neonatal sepsis</t>
  </si>
  <si>
    <t>Staff is competent to identify clinical manifestation of meningitis</t>
  </si>
  <si>
    <t>Check staff is competent in  treatment of local bacterial infections</t>
  </si>
  <si>
    <t xml:space="preserve">Declaration is taken from parent's/ guardian of the LAMA patient </t>
  </si>
  <si>
    <t xml:space="preserve">Parent/attendants are trained &amp; confident to  provide care after discharge </t>
  </si>
  <si>
    <t xml:space="preserve">Discharge summary adequately mentions patient clinical condition, treatment given and follow up </t>
  </si>
  <si>
    <t>Discharge summary is give to patients going in LAMA/Referral patient</t>
  </si>
  <si>
    <t>There is procedure for clinical follow up of the new born by local CHW  (Community health care worker)/ASHA</t>
  </si>
  <si>
    <t xml:space="preserve">NBSU has established criteria for discharge of the new-born </t>
  </si>
  <si>
    <t xml:space="preserve"> Time of discharge is communicated to patient in prior    </t>
  </si>
  <si>
    <t>Complete assessment of baby's condition is done before the discharge</t>
  </si>
  <si>
    <t xml:space="preserve">(1)Preferably Paediatrician. Or Doctor on duty in consultation with paediatrician
(2) Treating doctor is consulted/ informed  before discharge of patients </t>
  </si>
  <si>
    <t xml:space="preserve">Training has been given for nutrition, immunisation, understanding baby cues and danger signs. Ask parent /attendant if they have been  trained </t>
  </si>
  <si>
    <t xml:space="preserve">(1) Check Birth weight, discharge weight, length and head circumference are mentioned in the discharge summary.
(2)Check  Baby have received the following vaccines- BCG, zero dose OPV (can be given till 14th day
of life) and birth dose of hepatitis B (within 24 hours of birth). </t>
  </si>
  <si>
    <t>Check with mother/attendent the key points explained during counselling</t>
  </si>
  <si>
    <t xml:space="preserve"> Breastfeed infant exclusively, keep infant warm, keep cord clean and dry, importance and correct method of handwashing &amp; danger signs*.
(*Danger signs: Refusal to feed; Fast or difficult breathing, Cold or Hot to touch, jaundice involving palms and soles Pallor/Cyanosis, Abdominal distension, Abnormal movements, Bleeding from any site or Diarrhoea with blood in stool)</t>
  </si>
  <si>
    <t xml:space="preserve">for antibiotic completion &amp; assisted feeding </t>
  </si>
  <si>
    <t xml:space="preserve">Check continuity of care is maintained for referred in neonates </t>
  </si>
  <si>
    <t xml:space="preserve">There is established process to transfer in the new born after treatment from SNCU </t>
  </si>
  <si>
    <t xml:space="preserve">Ambulance has provision/ method for maintenance of Warm chain while referring baby to higher centre </t>
  </si>
  <si>
    <t>Transfer of patient in Ambulance /patient transport vehicle is accompanied by trained medical Practitioner</t>
  </si>
  <si>
    <t>Check Constant vigilance (maintaining TOPS_ temp. oxygen, perfusion &amp; sugar) during journey.</t>
  </si>
  <si>
    <t>NBSU has provision of Ambulances to refer the case to higher centre</t>
  </si>
  <si>
    <t xml:space="preserve">(1) Check NBSU staff facilitates arrangement of ambulance for transferring the patient to higher centre . 
(2) Patient attendant are not asked to arrange vehicle by their own 
</t>
  </si>
  <si>
    <t xml:space="preserve">Check if NBSU staff checks ambulance preparedness in terms of necessary equipment, drugs that may be required in transit </t>
  </si>
  <si>
    <t>Ambulance/transport vehicle have adequate arrangement for :
(1) Suction pump- manual/electric(2) Flow-meter with humidifier(3) Oxygen cylinder (4)Stethoscope
(5)Laryngoscope&amp; ET Tubes (2.5,3 &amp; 3.5)
(6)IV fluid stand/hook(7) Glucometer (8) Pulse oximeter with neonatal probes (9) Gloves, surgical masks, hand rub (10) Self-inflating silicone bags ( 250 and 500mL)
(11) Ventilation mask (12)Mucous sucker (13) 5-10 mL Syringes, needles (14) Intracath- 24 G (15) Thermometer
(16) Naso-gastric tube (17) Adhesive plaster</t>
  </si>
  <si>
    <t>Check staff receiving the newborn are aware of Emergency clinical signs</t>
  </si>
  <si>
    <t>(1) Low body temperature (Temp.&lt;35.5°C)
(2)Not breathing at all "OR" gasping respiration
(3) Severe respiratory distress
(4) Central cyanosis
(5) Shock
(6) Convulsions/Unconsciousness</t>
  </si>
  <si>
    <t>Staff is aware of Management of emergency conditions</t>
  </si>
  <si>
    <t>(1) Place the newborn on a firm, flat surface with head in the neutral position and place the face mask covering
the chin, mouth and nose, but not the eyes.
(2) Stand at the head end of the newborn and squeeze the bag 40- 60 times per minute using the dominant hand.
(3) Look for chest rise and check for effective PPV.</t>
  </si>
  <si>
    <t>Staff is aware of indications of Effective PPV</t>
  </si>
  <si>
    <t xml:space="preserve">Patient's identification is confirmed &amp; Consent is taken before transfusion </t>
  </si>
  <si>
    <t>Protocol of blood transfusion is monitored &amp; regulated</t>
  </si>
  <si>
    <t xml:space="preserve">Blood is kept on optimum temperature before transfusion. Blood transfusion is monitored and regulated by qualified person </t>
  </si>
  <si>
    <t>Blood transfusion note is written in patient records</t>
  </si>
  <si>
    <t>Blood bag details sticker is pasted in case file, patient monitoring status is recorded in case sheet</t>
  </si>
  <si>
    <t xml:space="preserve">Any major or minor transfusion reaction is recorded and reported to responsible person </t>
  </si>
  <si>
    <t xml:space="preserve">Check -  
 Staff is aware of the protocol to be followed in case of any transfusion reaction 
</t>
  </si>
  <si>
    <t>SNCU has system for conducting grievance counselling of parents in case of newborns' mortality</t>
  </si>
  <si>
    <t>Bad news/adverse event/ poor prognosis are disclosed in quite &amp; private setting</t>
  </si>
  <si>
    <t xml:space="preserve">Death note is written as per new born death review guidelines </t>
  </si>
  <si>
    <t xml:space="preserve">New born death are recorded as per CDR guideline. Death note including efforts done for resuscitation is noted in patient record.
 Death summary is given to patient attendant quoting the immediate cause and underlying cause if possible </t>
  </si>
  <si>
    <t xml:space="preserve">(1) Provide clear &amp; honest information in supporting &amp; caring manner 
(2) Avoid negative comments about parents, referring physician. 
(3) There is a procedure to allow parents to observe patient in last hours </t>
  </si>
  <si>
    <t xml:space="preserve">Check staff is able to identify the signs of overhydration </t>
  </si>
  <si>
    <t>(1) Puffiness of eyes (2)Weight gain (3) Increasing liver size on per abdomen examination</t>
  </si>
  <si>
    <t>Maintain temperature, airway, oxygen saturation (91-95%), and glucose level.
(1) Check glucose levels; if blood glucose &lt;45mg/dl, then treat with 10% dextrose .
(2)  Give IV 10% Calcium gluconate at 2ml/kg (in equal dilution with distilled water), slowly over 5-10
minutes under cardiac monitoring.
(3) If seizure persists, start Injection Phenobarbitone 20mg/kg loading dose (diluted with normal saline)
over 20 minutes prior to referral.
(4)  For newborns with signs of serious bacterial infection or sepsis, give first dose of antibiotic before
referral.</t>
  </si>
  <si>
    <t xml:space="preserve">Check staff is competent to  manage new born presenting with  Convulsions/Unconsciousness </t>
  </si>
  <si>
    <t>Check staff is competent to manage newborn presenting with hypoglycaemia</t>
  </si>
  <si>
    <r>
      <rPr>
        <b/>
        <sz val="11"/>
        <rFont val="Calibri"/>
        <family val="2"/>
        <scheme val="minor"/>
      </rPr>
      <t>a. If blood Sugar &gt;45mg</t>
    </r>
    <r>
      <rPr>
        <sz val="11"/>
        <rFont val="Calibri"/>
        <family val="2"/>
        <scheme val="minor"/>
      </rPr>
      <t xml:space="preserve">: Give breastfeed/20-30ml EBM/top feed, continue feeding and ensure 6 hourly
blood sugar estimation.
</t>
    </r>
    <r>
      <rPr>
        <b/>
        <sz val="11"/>
        <rFont val="Calibri"/>
        <family val="2"/>
        <scheme val="minor"/>
      </rPr>
      <t>b. If blood glucose &lt;45mg/dl</t>
    </r>
    <r>
      <rPr>
        <sz val="11"/>
        <rFont val="Calibri"/>
        <family val="2"/>
        <scheme val="minor"/>
      </rPr>
      <t xml:space="preserve"> by glucometer (if possible get confirmation done by plasma blood sugar
levels), give treatment.
-</t>
    </r>
    <r>
      <rPr>
        <b/>
        <sz val="11"/>
        <rFont val="Calibri"/>
        <family val="2"/>
        <scheme val="minor"/>
      </rPr>
      <t>Asymptomatic newborn</t>
    </r>
    <r>
      <rPr>
        <sz val="11"/>
        <rFont val="Calibri"/>
        <family val="2"/>
        <scheme val="minor"/>
      </rPr>
      <t>: Provide one oral feed (direct breastfeed or EBM 20ml by spoon).
Assess blood sugar after an hour, if blood sugar remains below 45mg/dl, treat with IV dextrose as for
symptomatic newborn 
-</t>
    </r>
    <r>
      <rPr>
        <b/>
        <sz val="11"/>
        <rFont val="Calibri"/>
        <family val="2"/>
        <scheme val="minor"/>
      </rPr>
      <t>Symptomatic newborn</t>
    </r>
    <r>
      <rPr>
        <sz val="11"/>
        <rFont val="Calibri"/>
        <family val="2"/>
        <scheme val="minor"/>
      </rPr>
      <t xml:space="preserve"> (lethargy, limpness, sweating, respiratory distress, apnoea etc.): Give a bolus
of 10% Dextrose @2ml/kg slowly over a minute (If IV access is difficult, give the same amount through
OG tube) and follow by Dextrose infusion @6mg/kg/min. 
Start infusion of dextrose containing fluid
at the daily maintenance volume according to the baby's age so as to provide a glucose infusion rate
(GIR) of 6 mg/kg/min.
- Repeat blood glucose after half an hour. Refer to SNCU</t>
    </r>
  </si>
  <si>
    <t>Facility has a standard procedure which respects sensitivities &amp; sentiments to communicate death to parents/guardian</t>
  </si>
  <si>
    <t>ME F1.2</t>
  </si>
  <si>
    <t>The facility  has provision for Passive  and active culture surveillance of critical &amp; high risk areas</t>
  </si>
  <si>
    <t>Surface and environment samples are taken for microbiological surveillance</t>
  </si>
  <si>
    <t xml:space="preserve">Swab are taken from infection prone surfaces </t>
  </si>
  <si>
    <t>ME F1.3</t>
  </si>
  <si>
    <t xml:space="preserve">The facility measures hospital associated infection rates </t>
  </si>
  <si>
    <t>There is procedure to report cases of Hospital acquired infection</t>
  </si>
  <si>
    <t>Patients are observed for any sign and symptoms of HAI. HAI reporting formats are available. Staff Know whom to report &amp; action are taken on feed back.</t>
  </si>
  <si>
    <t>There is procedure for immunization &amp; periodic check-up  of the staff</t>
  </si>
  <si>
    <t>Hepatitis B, Tetanus Toxoid etc</t>
  </si>
  <si>
    <t xml:space="preserve">Hand washing and infection control audits done at periodic intervals for Staff as well as mothers/care givers visiting regularly </t>
  </si>
  <si>
    <t>Check each person enter NBSU after hand washing &amp; gowning</t>
  </si>
  <si>
    <t xml:space="preserve">Availability of hand washing  with running Water Facility at Point of Use </t>
  </si>
  <si>
    <t>At least 1 wash basin for every 5 beds</t>
  </si>
  <si>
    <t xml:space="preserve">Availability of elbow operated taps </t>
  </si>
  <si>
    <t xml:space="preserve"> Hand washing sink is wide and deep enough to prevent splashing and retention of water</t>
  </si>
  <si>
    <t xml:space="preserve">Separate Handwashing  facilities are available for parent/ attendant </t>
  </si>
  <si>
    <t>Only parents who follow the hygiene practices are allowed to provide care to their sick newborn</t>
  </si>
  <si>
    <t>OB/ PI</t>
  </si>
  <si>
    <t xml:space="preserve">Mothers/care giver adhere to hand washing  practices with soap </t>
  </si>
  <si>
    <t>Mothers are aware of importance of washing hands .Washing hands after  using the toilet/ changing diapers and  before feeding children.</t>
  </si>
  <si>
    <t>Handwashing b/w each patient &amp; change of gloves</t>
  </si>
  <si>
    <t>Availability of Mask  caps &amp; shoe cover</t>
  </si>
  <si>
    <t xml:space="preserve">Availability of gown/ Apron &amp; mask </t>
  </si>
  <si>
    <t>Staff, visitors and parent/attendants</t>
  </si>
  <si>
    <t>Compliance to correct method of wearing and removing the gloves  &amp; other PPEs</t>
  </si>
  <si>
    <t xml:space="preserve">Ask for demonstration. </t>
  </si>
  <si>
    <t>Decontamination of operating &amp; Procedure surfaces</t>
  </si>
  <si>
    <t>Ask staff  about how they decontaminate the procedure surface like Examination table , Patients Beds Stretcher/Trolleys  etc. 
(Wiping with 1% Chlorine solution</t>
  </si>
  <si>
    <t>Staff know how to make chlorine solution</t>
  </si>
  <si>
    <t>Disinfection of instruments is done as per protocols</t>
  </si>
  <si>
    <t>Achieve within 20 min contact period with 2% glutaraldehyde</t>
  </si>
  <si>
    <t>Autoclaving/Chemical  Sterilization</t>
  </si>
  <si>
    <t>Ask staff about method, concentration and contact time  required for chemical sterilization(4hrs contact period), also how long the glutaraldehyde is active once prepared</t>
  </si>
  <si>
    <t>Staff is aware of storage time for autoclaved items</t>
  </si>
  <si>
    <t xml:space="preserve">Check staff is aware of how long autoclaved items can be stored. 
Also, autoclaved items are stored in dry, clean, dust free, moist free environment </t>
  </si>
  <si>
    <t>Autoclaved dressing material &amp; linen are used for NBSU</t>
  </si>
  <si>
    <t>Disinfection of individual items &amp; utensils is done before use</t>
  </si>
  <si>
    <t>(1) Individual item like stethoscope, thermometer, measuring taps, probe should be done with 70% isopropyl alcohol daily or whenever used for another baby.
(2) Cup spoon and paladai are boiled for at least 15 min before use /after every feed</t>
  </si>
  <si>
    <t>Hospital grade phenyl, disinfectant, detergent solution, Lysol 5% or 3% phenol</t>
  </si>
  <si>
    <t>Spill management protocols are implemented</t>
  </si>
  <si>
    <t xml:space="preserve">Unidirectional mopping from inside out. Use of three bucket system for mopping.
</t>
  </si>
  <si>
    <t>Any cleaning equipment or activity leading to dispersion of dust particles in air should be avoided</t>
  </si>
  <si>
    <t>Check foot ware are changed before entry in NBSU</t>
  </si>
  <si>
    <t>Check babies with diarrhoea, pyoderma, or any other contagious disease should not be admitted inside NBSU</t>
  </si>
  <si>
    <t xml:space="preserve">Availability of Non chlorinated plastic colour coded plastic bags </t>
  </si>
  <si>
    <t xml:space="preserve">Segregation of Anatomical and soiled waste in Yellow Bin </t>
  </si>
  <si>
    <t>Pictorial and in local language</t>
  </si>
  <si>
    <t>Availability of functional needle cutter &amp; Puncture proof container</t>
  </si>
  <si>
    <t xml:space="preserve">(1) Check if needle cutter has been used or just lying idle. (2)  it should be available near the point of generation like nursing station </t>
  </si>
  <si>
    <t xml:space="preserve">1. Staff knows what to do in case  of needle stick injury. 
2. Staff is aware of whom to report 
3. Check if any reporting has been done
4. Also check PEP issuance register </t>
  </si>
  <si>
    <t xml:space="preserve">Glass sharps and metallic implants are disposed in Blue colour  coded puncture proof box </t>
  </si>
  <si>
    <t xml:space="preserve">Check minutes of meeting  and monthly measurement &amp; reporting of indicators </t>
  </si>
  <si>
    <t>The facility has established system for patient and employee satisfaction</t>
  </si>
  <si>
    <t>Patient satisfaction surveys are conducted at periodic intervals</t>
  </si>
  <si>
    <t xml:space="preserve">Patient  relative satisfaction survey done on monthly basis </t>
  </si>
  <si>
    <t xml:space="preserve">The facility analyses the patient feed back, and root-cause analysis </t>
  </si>
  <si>
    <t xml:space="preserve">The facility prepares the action plans for the areas, contributing to low satisfaction of patients </t>
  </si>
  <si>
    <t xml:space="preserve">The facility has established internal quality assurance programme in key departments </t>
  </si>
  <si>
    <t xml:space="preserve">Findings /instructions  during the visit are recorded </t>
  </si>
  <si>
    <t>The facility has established system for use of check lists in different departments and services</t>
  </si>
  <si>
    <t>1.Daily checklist has been prepared and is filled daily to monitor the preparedness and cleanliness  
2. Staff is designated and trained for filling and monitoring of this checklist.</t>
  </si>
  <si>
    <t xml:space="preserve">Check that SOP for management of services has been prepared and is formally approved </t>
  </si>
  <si>
    <t>Check current version is available</t>
  </si>
  <si>
    <t xml:space="preserve">Review the SOP has adequately cover  procedure for  taking consent, maintenance of privacy, confidentiality &amp; entitlements </t>
  </si>
  <si>
    <t>Review the SOP has adequately explaining implementation of 10 steps of breastfeeding</t>
  </si>
  <si>
    <t>Check availability of risk management record/register to identify risk &amp; action taken to address them</t>
  </si>
  <si>
    <t>Check availability  of  documented procedure for infection control practices&amp; BMW</t>
  </si>
  <si>
    <t xml:space="preserve">Check availability of documented procedure  for departmental quality activities viz: nomination of department Nodal officer, internal assessments, audits, patient satisfaction survey,  internal &amp; external quality assurance processes, </t>
  </si>
  <si>
    <t>NBSU has documented breastfeeding policy</t>
  </si>
  <si>
    <t>NBSU has documented procedure for support services &amp; facility management.</t>
  </si>
  <si>
    <t>NBSU has documented procedure for general patient care processes</t>
  </si>
  <si>
    <t>NBSU has documented procedure for specific processes to the department</t>
  </si>
  <si>
    <t>SNCU has documented procedure for key clinical processes including resuscitation, thermoregulation of new born, ,drugs,intravenous,and fluid management  of new born</t>
  </si>
  <si>
    <t>NBSU has documented procedure for infection control &amp; bio medical waste management</t>
  </si>
  <si>
    <t>NBSU has documented procedure for quality management &amp; improvement</t>
  </si>
  <si>
    <t>NBSU has documented procedure for data collection, analysis &amp; use for improvement</t>
  </si>
  <si>
    <t xml:space="preserve">Documented procedure for preventive- break down maintenance and calibration  of equipment, Maintenance of infrastructure, inventory management &amp; storage, retaining ,retrieval  of  NBSU records  </t>
  </si>
  <si>
    <t>Work instruction/clinical  protocols are displayed &amp; used</t>
  </si>
  <si>
    <t xml:space="preserve">Check for assessment records such as circular, assessment plan and
filled checklists. Internal assessment is done at least quarterly </t>
  </si>
  <si>
    <t xml:space="preserve">New born/Child Death audit is conducted </t>
  </si>
  <si>
    <t xml:space="preserve"> Medical audit is conducted </t>
  </si>
  <si>
    <t>Referral audit is conducted</t>
  </si>
  <si>
    <t xml:space="preserve">Check correction &amp; corrective actions are taken </t>
  </si>
  <si>
    <t xml:space="preserve">Check actions have been taken to close the gap. Can be in form of Action
taken report or Quality Improvement (PDCA) project report </t>
  </si>
  <si>
    <t xml:space="preserve">Check of staff is aware of  Quality Policy and objectives </t>
  </si>
  <si>
    <t>Advance quality improvement method</t>
  </si>
  <si>
    <t>Six sigma, lean.</t>
  </si>
  <si>
    <r>
      <rPr>
        <sz val="11"/>
        <color theme="1"/>
        <rFont val="Calibri (Body)"/>
      </rPr>
      <t>7</t>
    </r>
    <r>
      <rPr>
        <sz val="11"/>
        <color theme="1"/>
        <rFont val="Calibri"/>
        <family val="2"/>
        <scheme val="minor"/>
      </rPr>
      <t xml:space="preserve"> </t>
    </r>
    <r>
      <rPr>
        <sz val="11"/>
        <color theme="1"/>
        <rFont val="Calibri (Body)"/>
      </rPr>
      <t>basic tools of Quality</t>
    </r>
  </si>
  <si>
    <t>Minimum 2 applicable tools are used</t>
  </si>
  <si>
    <t>Process mapping</t>
  </si>
  <si>
    <t xml:space="preserve">Parent/ care giver  Satisfaction Score </t>
  </si>
  <si>
    <t>Percentage of  low birth weight babies</t>
  </si>
  <si>
    <t>No. of FPC sessions conducted in a month</t>
  </si>
  <si>
    <t>FPC register</t>
  </si>
  <si>
    <t>Percentage of very low birth weight babies survived</t>
  </si>
  <si>
    <t>No. of very low birth weight babies (&lt; 1200 gm)/No. of Low birth+ Very low birth babies</t>
  </si>
  <si>
    <t xml:space="preserve">Down time Critical Equipment </t>
  </si>
  <si>
    <t>Discharge rate</t>
  </si>
  <si>
    <t xml:space="preserve">Percentage  of newborn deaths among inborn weighting 2500gm or more
</t>
  </si>
  <si>
    <t>Recovery rate</t>
  </si>
  <si>
    <t xml:space="preserve">Antibiotic use rate </t>
  </si>
  <si>
    <t>Average waiting time for initiation of treatment</t>
  </si>
  <si>
    <t xml:space="preserve">Percentage of newborn survived following Resuscitation </t>
  </si>
  <si>
    <t>Parents/family attendants are educated for providing care to their admitted sick newborn</t>
  </si>
  <si>
    <t>SI/OB/RR</t>
  </si>
  <si>
    <t>SI/ OB/ RR</t>
  </si>
  <si>
    <t>The floor of the NBSU complex is made of  anti-skid material.</t>
  </si>
  <si>
    <t xml:space="preserve">(1) NBSU has  three phased stabilized power supply to protect the equipment from electrical damage.
(2)  Earth resistance should be measured twice in a year and logged. </t>
  </si>
  <si>
    <t>PI/ RR/ SI</t>
  </si>
  <si>
    <t xml:space="preserve">PI/RR </t>
  </si>
  <si>
    <t>OB/SI/RR</t>
  </si>
  <si>
    <t>OB/ SI/ RR</t>
  </si>
  <si>
    <r>
      <t>Temperature inside main NBSU should be maintained at (22-26</t>
    </r>
    <r>
      <rPr>
        <vertAlign val="superscript"/>
        <sz val="11"/>
        <rFont val="Calibri"/>
        <family val="2"/>
        <scheme val="minor"/>
      </rPr>
      <t>O</t>
    </r>
    <r>
      <rPr>
        <sz val="11"/>
        <rFont val="Calibri"/>
        <family val="2"/>
        <scheme val="minor"/>
      </rPr>
      <t>C), round the clock preferably by thermostatic control. Relative humidity of 30-60% should be maintained</t>
    </r>
  </si>
  <si>
    <t>SI/RR/ OB</t>
  </si>
  <si>
    <t>OB/RR/ SI</t>
  </si>
  <si>
    <t>OB/RR/ PI</t>
  </si>
  <si>
    <t>Assess the sick baby before doing any of the usual administrative procedures to admit the
newborn.</t>
  </si>
  <si>
    <t>RR/SI/ OB</t>
  </si>
  <si>
    <t>RR/ SI</t>
  </si>
  <si>
    <t>SI/RR/PI</t>
  </si>
  <si>
    <t xml:space="preserve">
(1) Assess and stabilize the cases referred in from SNCU
(2) Current weight of the baby is recorded
(3) Diagnosis and treatment received at SNCU is recorded
(4) Plan for  completion of antibiotics, (if required), as mentioned on referral note from SNCU
(5) Encourage breastfeeding and support assisted feeding, if necessary
(6) Communicate with the referring doctor, for any clarification, on treatment to be continued.
(7) Communicate with the family about progress and treatment plan of the baby
</t>
  </si>
  <si>
    <t>NBSU has system in place to send communication to CHW/ASHA regarding discharge of baby from NBSU</t>
  </si>
  <si>
    <t>SI/ PI/OB</t>
  </si>
  <si>
    <t>SI/RR/ PI</t>
  </si>
  <si>
    <t>Check staff is competent to manage  newborn  presenting with shock</t>
  </si>
  <si>
    <t>Check algorithm &amp; treatment charts for management of neonatal sepsis is available &amp; practices</t>
  </si>
  <si>
    <t>OB/SI / RR</t>
  </si>
  <si>
    <t>There is system of daily round by matron/hospital manager/ hospital superintendent/ Hospital Manager/ Matron in charge for monitoring of services</t>
  </si>
  <si>
    <t xml:space="preserve">Availability of documented criteria &amp; procedure  for  triage,  admission, training and engagement of parent-attendants in care provision, assessment &amp; re assessment, follow up, referral  &amp; discharge of the patient </t>
  </si>
  <si>
    <t xml:space="preserve">Emergency Management of Newborn Illnesses </t>
  </si>
  <si>
    <t xml:space="preserve"> 24x7 linkage with outside laboratory for critical tests like Complete Blood Count, Platelets, Plasma glucose, Serum creatinine, Blood count, Platelet, C reactive protein, Prothrombin time, etc.</t>
  </si>
  <si>
    <t xml:space="preserve">Neural tube defects, down's syndrome, cleft lip &amp; palate, developmental dysplasia of hip,congential cataract, deafness, heart diseases, Club foot - Referral linkage with functional DEIC
</t>
  </si>
  <si>
    <t>Display of pictorial  information/ chart regarding expression of milk/ techniques for assisted, feeding , KMC, complimentary feeding, Nutrition requirement of children   ,  hand washing &amp; Breastfeeding policy etc.</t>
  </si>
  <si>
    <t xml:space="preserve">Check all services including  drugs, consumables  &amp; diagnostics are  provided free of cost </t>
  </si>
  <si>
    <t>Approximately 200 square feet space for setting up  4 bedded Stabilization unit</t>
  </si>
  <si>
    <t xml:space="preserve">Waiting areas are along with toilet, Drinking water, seating arrangement, TV for entertainment &amp; Health Promotion activities , Tea/coffee vending machine </t>
  </si>
  <si>
    <t>Nursing staff is skilled for operation of equipment &amp; maintenance of clinical records</t>
  </si>
  <si>
    <t>Infusion pumps, Oxygen cylinder/central line/Oxygen concentrator, oxygen hood, Self inflating Bag and masks (Size 00, 0 &amp; 1) 250 ml &amp;500 ml, laryngoscope ( with 0 &amp;1 size straight blades) , ET tubes,  suction machine</t>
  </si>
  <si>
    <t>Radiant warmer, phototherapy units, suction machine, Oxygen concentrator, pulse oximeter/ Multipara monitor</t>
  </si>
  <si>
    <t>Check the skill of staff for maintenance &amp; trouble shooting of phototherapy units</t>
  </si>
  <si>
    <t>Background sound should not be more than 45 db. and peak intensity should not be more than 80db.</t>
  </si>
  <si>
    <r>
      <t>1. Newborns presenting  with emergency signs
2. Newborns not having emergency signs, weight above 1800 gm and any of the following signs of sickness:
Feeding problem, Breathing Rate 60-70/min, Hyperthermia (axillary temperature &gt;37.5</t>
    </r>
    <r>
      <rPr>
        <vertAlign val="superscript"/>
        <sz val="11"/>
        <rFont val="Calibri"/>
        <family val="2"/>
        <scheme val="minor"/>
      </rPr>
      <t>o</t>
    </r>
    <r>
      <rPr>
        <sz val="11"/>
        <rFont val="Calibri"/>
        <family val="2"/>
        <scheme val="minor"/>
      </rPr>
      <t>C), Hypothermia (35.5</t>
    </r>
    <r>
      <rPr>
        <vertAlign val="superscript"/>
        <sz val="11"/>
        <rFont val="Calibri"/>
        <family val="2"/>
        <scheme val="minor"/>
      </rPr>
      <t>o</t>
    </r>
    <r>
      <rPr>
        <sz val="11"/>
        <rFont val="Calibri"/>
        <family val="2"/>
        <scheme val="minor"/>
      </rPr>
      <t>C -36.4</t>
    </r>
    <r>
      <rPr>
        <vertAlign val="superscript"/>
        <sz val="11"/>
        <rFont val="Calibri"/>
        <family val="2"/>
        <scheme val="minor"/>
      </rPr>
      <t>o</t>
    </r>
    <r>
      <rPr>
        <sz val="11"/>
        <rFont val="Calibri"/>
        <family val="2"/>
        <scheme val="minor"/>
      </rPr>
      <t>C). Jaundice requiring only phototherapy, Newborns with suspected sepsis
3. Weight 1500-1800 grams, with no sign of sickness 
4. Newborns who cannot be transferred to SNCU or referral facility due to any reason
5. Newborns back-referred (from SNCU) to NBSU for completion of treatment</t>
    </r>
  </si>
  <si>
    <t>Check the referral slip has following information: 
Case particulars- Chief complaints, Condition on arrival at health facility- Temperature, oxygenation, perfusion, sugar, Management and treatment details provided for stabilization, including antibiotics, Reason for referral, Condition at referral and  Contact details of the referring health personnel</t>
  </si>
  <si>
    <t>(1) Check Medication order, treatment plan, lab investigation &amp; nursing charts are recorded adequately
(2) Check change in treatment plan is also mentioned in case new born condition deteriorate</t>
  </si>
  <si>
    <t xml:space="preserve">Availability of formats for neonatal case record sheet, Treatment continuation sheet,  monitoring sheet, referral form, discharge form, discharge card, normographs, new born examination from head to toe for common birth defects etc.
Check standardized forms &amp; formats are being used </t>
  </si>
  <si>
    <t xml:space="preserve">(1) Baby is maintaining normal body temperature (in room temperature/when cared  by the mother)
(2) Baby not requiring IV fluids/medications
(3) Baby is accepting breastfeeds/assisted feeds well and gaining weight for 3 consecutive days
(4) IV antibiotic therapy has been completed
(5) Baby admitted for neonatal jaundice and has completed treatment with phototherapy.
Check criteria is followed to discharge the baby from NBSU
</t>
  </si>
  <si>
    <t>Staff competent for  sorting&amp; prioritizing the  newborn's  management i.e. 
EPN (Emergency sign, priority sign &amp; non urgent sign)</t>
  </si>
  <si>
    <t>1. Maintain temperature. Keep the newborn under a radiant warmer. Remove cold or wet clothing.
2. Position and clear airway, if required.
3. Oxygen: Check oxygen saturation using pulse oximeter. Maintain SpO2 between 91-95%. Give oxygen
to newborns with saturation value of 90 or less.
4. Prevent and Treat hypoglycaemia: Check blood glucose. If hypoglycaemic (blood glucose &lt;45 mg/
dl), give 2 ml/kg body weight of 10% Dextrose, through IV route and start GIR @6mg/kg/min.
If blood glucose cannot be checked quickly, assume the baby to be hypoglycaemic and administer IV
glucose. If an IV line cannot be established quickly, provide 2 ml/kg body weight of 10% glucose or
expressed breast milk through a nasogastric tube.
5.  Refer all newborns with emergency signs after stabilization.
6. G ive fluids if newborn is not able to feed.
7. Give pre-referral dose of antibiotics before referral i.e. ampicillin and gentamicin</t>
  </si>
  <si>
    <t>The transport vehicle is provided free of cost through the National/State Ambulance Service.</t>
  </si>
  <si>
    <t>Triage, assessment &amp; management of newborns having emergency sign are done as per guidelines</t>
  </si>
  <si>
    <t>Staff is aware of Triage or sorting  categories to prioritize management i.e. EPN (Emergency sign, priority sign &amp; non urgent sign)</t>
  </si>
  <si>
    <t>Staff is aware of non urgent signs  in Sick new born &amp; action required</t>
  </si>
  <si>
    <t xml:space="preserve"> Check for Temp., Airway breathing, circulation, coma or conversation, Severe dehydration &amp; hypoglycaemia
(1) Cold to touch (Abdomen): Re warm under radiant warmer ( Put the baby skin to skin if warmer is not available), assess the temp every half an hour                                                     (2) Apnoea or gasping breathing  : Manage airway, administer Positive pressure ventilation with bag &amp; mask
(3) Central cyanosis or Severe respiratory distress, lower chest drawing, grunting&amp; ,give oxygen, monitor oxygen saturation with pulse oximeter                                                  (3) Capillary filling time &gt;3, weak or fast pulse&gt;160: Give  10ml/kg normal saline over 20- 30 min, repeat the bolus, if circulation does not improve, (4) Convulsion: Manage airway, check &amp; correct hypoglycaemia, if convulsion continue give IV calcium, if convulsion still continue give  anticonvulsant.
(5) Diarrhoea plus any two sign (a) Lethargy (b) Sunken eyes (c) Very slow skin pinch - Insert IV line &amp; began giving fluids rapidly, make sure neonate is warm
Refer after administering pre referral dose of antibiotics IV fluid or oxygen as required</t>
  </si>
  <si>
    <t>Staff is able to demonstrate the steps of positive pressure Ventilation using self inflating bag</t>
  </si>
  <si>
    <r>
      <t xml:space="preserve">Check for heart rate after 30 seconds of effective ventilation:
</t>
    </r>
    <r>
      <rPr>
        <b/>
        <sz val="11"/>
        <rFont val="Calibri"/>
        <family val="2"/>
        <scheme val="minor"/>
      </rPr>
      <t>a. If the heart rate is above 60 beats per minut</t>
    </r>
    <r>
      <rPr>
        <sz val="11"/>
        <rFont val="Calibri"/>
        <family val="2"/>
        <scheme val="minor"/>
      </rPr>
      <t xml:space="preserve">e (bpm), continue PPV.
- Ventilate for 30 seconds and check HR and breathing. If HR is more than 100 bpm, stop PPV and determine if the newborn is breathing spontaneously: (If the respiratory efforts are good and rate is normal (40 to 60 breaths per minute), stop ventilating;_
-If the newborn is gasping or not breathing, or the respiratory rate is less than 20 breaths per minute,
continue ventilating. Monitor heart rate and breathing every 30 seconds during bag and mask ventilation.
- If the newborn is not breathing regularly after 2 minutes of ventilation: ( Insert an Oro-gastric tube to empty the stomach of air and secretions; Continue ventilation with oxygen)
</t>
    </r>
    <r>
      <rPr>
        <b/>
        <sz val="11"/>
        <rFont val="Calibri"/>
        <family val="2"/>
        <scheme val="minor"/>
      </rPr>
      <t>b. If heart rate is less than 60 bpm</t>
    </r>
    <r>
      <rPr>
        <sz val="11"/>
        <rFont val="Calibri"/>
        <family val="2"/>
        <scheme val="minor"/>
      </rPr>
      <t>, initiate chest compressions along with PPV. Rate is 90 chest
compressions, coordinated with 30 breaths per min (ratio 3:1), three compressions and one breath to
be delivered in 2 seconds. After one minute of coordinated chest compression with PPV, monitor HR.
- If HR continues to be less than 60 bpm, administer inj. Adrenaline  and continue chest compression with ventilation.- Arrange for referral</t>
    </r>
  </si>
  <si>
    <t>Maintain temperature, airway, oxygen saturation(91-95%), and glucose levels:
Give IV fluid bolus 10 mL/kg normal saline over 20-30 minutes. Repeat bolus, if circulation does not
improve. 
(1)Administer IV fluids in superficial distal veins over dorsum of hands or feet are preferred.
(2) Fluid  administered using a micro drip set or an infusion pump. Each mL of micro drip set equals
60 micro drops; thus, the amount of fluid required in mL/hour equals number of drops per minute.
Monitor the baby for : Heart rate [decrease in heart rate by at least 10 beats per minute]
• Respiratory Rate (normalization of RR)
• Capillary refill time (Improvement of CRT)
• Oxygen saturation (Improvement in SpO2)</t>
  </si>
  <si>
    <t xml:space="preserve">Check feeding initiation protocol for stable babies is followed </t>
  </si>
  <si>
    <t>Check charts  for daily fluid requirement of neonate (ml/kg/day) _ (based on Birth weight) &amp;days of life is followed</t>
  </si>
  <si>
    <t xml:space="preserve">Check staff is competent in IV fluid administration &amp; fluid requirement  calculation </t>
  </si>
  <si>
    <t xml:space="preserve">For new born &lt;35 week.
Check the availability of comparative charts reflecting body weight, Serum bilirubin level (to state phototherapy) &amp; Serum bilirubin Level (to refer the baby for exchange transfusion)
</t>
  </si>
  <si>
    <t>Check baby is monitored through out the phototherapy</t>
  </si>
  <si>
    <t>Staff is aware of common side effects of phototherapy</t>
  </si>
  <si>
    <t xml:space="preserve">Staff administer antibiotic as per protocols for confirmed Sepsis </t>
  </si>
  <si>
    <t>1. Give Injection ampicillin and gentamicin, as first line of treatment.
2. Give cloxacillin (if available) instead of ampicillin, if there are extensive skin pustules or abscesses, as
these might be signs of Staphylococcus infection.
3. Antibiotics should be given slowly, after dissolving in 5-10 ml fluid using a micro drip set or infusion
pump.
4. Never mix two antibiotics in same syringe.
5. Baby who is being treated with antibiotics but fails to improve by 48-72 hours of admission :Refer to SNCU</t>
  </si>
  <si>
    <t>Antibiotic schedule &amp; dosage including frequency, route and duration is available for neonatal sepsis  &amp; used</t>
  </si>
  <si>
    <t xml:space="preserve">Check availability charts for prescribing antibiotics for meningitis.
Check charts reflect following information:
 Weight &lt;2kg 
Inj Cefotaxime- 12 hrly ( 0-7 days of age) or 8 hrly (&gt;7days of age), IV, for 3 weeks
Inj Amikacin-24hrly ( 0-7 days of age) or 24 hrly (&gt;7days of age), IV, for 3 weeks
Weight &gt;2kg 
Inj Cefotaxime- 8 hrly ( 0-7 days of age) or 6 hrly (&gt;7days of age), IV, for 3 weeks
Inj Amikacin-24hrly ( 0-7 days of age) or 24 hrly (&gt;7days of age), IV, for 3 weeks.
</t>
  </si>
  <si>
    <t>(1) Inverted/flat nipples - Treatment- A 20ml plastic syringe can be used to draw out nipple gently
(2) Sore nipple, due to incorrect attachment  or frequent washing with soap &amp; water or pulling the baby off while he is still sucking- Treatment- Correct positioning &amp; attachement.Apply hind milk after feed &amp; nipple should be aired, to allow healing in between feeds. In case of fungal infection suspected- refer to specialist or provide anti fungal medication
(3) Breast engorgement- Treatment - Ensuring early &amp; frequent feeding &amp; correct attachment. Apply local warm water packs &amp; analgesics (paracetamol) . Milk should be gently expressed to soften the breast.
(4) Breast abscess- treatment- treated with analgesics &amp; antibiotics. The abscess is to incised &amp; drained.
(5) Reduced milk supply: if baby is not gaining weight- Ask mother to feed more frequently especially during night. Make sure proper attachment &amp; back massage is useful for stimulating lactation</t>
  </si>
  <si>
    <t>Check Bed head tickets whether mother milk  or milk substitute  is prescribed for admitted new born. Give non compliance if milk substitute is prescribed (until clinically indicated)</t>
  </si>
  <si>
    <t>(1) Cleaning is done with detergent and running water after decontamination
(2) Cleaning of nasal prongs (used on newborn for oxygen therapy) twice daily with saline water ( to avoid plugging by mucous or secretions)</t>
  </si>
  <si>
    <t>Check availability of Spill management kit ,staff is trained for managing small &amp; large spills , check protocols are displayed</t>
  </si>
  <si>
    <t>Grading and management of hypothermia, Expression of milk, Monitoring of babies receiving I/V, Precaution for phototherapy, Management of Hypoglycaemia, housekeeping protocols, Administration of commonly used drugs ( pre referral dose of antibiotics, preparation of glucose infusions @6mg/kg/min for neonate &gt;/-1500gm using mixture of D10&amp; D25 vol (ml.kg.d),doses of phenobarbitone etc), assessment of neonatal sepsis, Assessment of Jaundice, Temperature maintenance etc.</t>
  </si>
  <si>
    <t>Emergency Drug Tray is maintained at injection cum treatment room in OPD</t>
  </si>
  <si>
    <t>Normal Saline (NS),Glucose 25%,Ringer Lactate (RL),Dextrose 5%,Potassium Chloride,Calcium Gluconate,Sodium Bicarbonate,Inj Pheniramine,Inj Hydrocortisone Hemisuccinate/ Hydrocortisone Sodium Succinate ,Inj Phenobarbitone,Inj Phenytoin,Inj Diazepam,Inj Midazolam,Salbutamol Respiratory,Ipratropium Respirator solution for use in nebulizer,Inj Dopamine,I.V Infusion set,I.V Cannula (20G/22G/24G/26G) &amp; Nasal Cannula(Infant, Child, Adult) &amp; oxygen</t>
  </si>
  <si>
    <t xml:space="preserve">Emergency Drug Tray is maintained in immunization room </t>
  </si>
  <si>
    <r>
      <t xml:space="preserve">(1) Functional linkage with SNCU for all newborns (upto 28 days)  
(2)Functional linkage with emergency department  for  paediatric triage - assessment &amp; </t>
    </r>
    <r>
      <rPr>
        <sz val="11"/>
        <rFont val="Calibri"/>
        <family val="2"/>
        <scheme val="minor"/>
      </rPr>
      <t xml:space="preserve">stabilization </t>
    </r>
  </si>
  <si>
    <r>
      <t>Provide first aid services , medical</t>
    </r>
    <r>
      <rPr>
        <sz val="11"/>
        <color theme="5" tint="-0.249977111117893"/>
        <rFont val="Calibri"/>
        <family val="2"/>
        <scheme val="minor"/>
      </rPr>
      <t xml:space="preserve"> </t>
    </r>
    <r>
      <rPr>
        <sz val="11"/>
        <rFont val="Calibri"/>
        <family val="2"/>
        <scheme val="minor"/>
      </rPr>
      <t>treatment</t>
    </r>
    <r>
      <rPr>
        <sz val="11"/>
        <color theme="1"/>
        <rFont val="Calibri"/>
        <family val="2"/>
        <scheme val="minor"/>
      </rPr>
      <t xml:space="preserve"> &amp; inform the police</t>
    </r>
  </si>
  <si>
    <r>
      <t xml:space="preserve">1. List of Available Paediatric OPD Clinic/s 
2. Timing for OPD (opening and closing) 
3. Important  numbers like  ambulance ,blood bank etc 
4. Turn around time for investigation, 
5. </t>
    </r>
    <r>
      <rPr>
        <sz val="11"/>
        <rFont val="Calibri"/>
        <family val="2"/>
        <scheme val="minor"/>
      </rPr>
      <t>grievance</t>
    </r>
    <r>
      <rPr>
        <sz val="11"/>
        <color theme="1"/>
        <rFont val="Calibri"/>
        <family val="2"/>
        <scheme val="minor"/>
      </rPr>
      <t xml:space="preserve"> re addressal 
are displayed</t>
    </r>
  </si>
  <si>
    <t xml:space="preserve">1. Dedicated Clinic  providing consultation services (shared with main OPD)
2. Check records for no. of  paediatric cases seen in past three months </t>
  </si>
  <si>
    <t xml:space="preserve">Dedicated drug dispensing counter for paediatric OPD </t>
  </si>
  <si>
    <r>
      <t>Ask for the specific local health problems/ diseases .i.e.</t>
    </r>
    <r>
      <rPr>
        <sz val="11"/>
        <color theme="1"/>
        <rFont val="Calibri"/>
        <family val="2"/>
        <scheme val="minor"/>
      </rPr>
      <t xml:space="preserve"> arsenic poisoning, endosulfane, haemeophilia,Acute encephalitis Syndrome (AES) in children  etc.</t>
    </r>
  </si>
  <si>
    <r>
      <t xml:space="preserve">1. Numbering, main department and internal sectional signages are placed.
 2. Directional signages are available clearly indicating the paediatric OPD and its ancillary areas vis a vis counselling room, </t>
    </r>
    <r>
      <rPr>
        <sz val="11"/>
        <rFont val="Calibri"/>
        <family val="2"/>
        <scheme val="minor"/>
      </rPr>
      <t>immunization</t>
    </r>
    <r>
      <rPr>
        <sz val="11"/>
        <color theme="1"/>
        <rFont val="Calibri"/>
        <family val="2"/>
        <scheme val="minor"/>
      </rPr>
      <t xml:space="preserve"> room , breastfeeding corner, lab etc.</t>
    </r>
  </si>
  <si>
    <t>Availability  of departmental signages</t>
  </si>
  <si>
    <t xml:space="preserve">1. Due care is taken in examining older female child (she should be examined in the presence of a parents/ relative or a female staff.
2. Examination of mother for lactation support is also provided ensuring complete privacy and dignity </t>
  </si>
  <si>
    <t xml:space="preserve">Safe, secure, clean and calm environment  is available for breastfeeding </t>
  </si>
  <si>
    <t>Check if HIV/leprosy/abuse cases  etc  is not explicitly written on case sheets/slips  and avoiding any means by which they can be identified in public</t>
  </si>
  <si>
    <r>
      <t xml:space="preserve">Patient 's rights &amp; </t>
    </r>
    <r>
      <rPr>
        <sz val="11"/>
        <rFont val="Calibri"/>
        <family val="2"/>
        <scheme val="minor"/>
      </rPr>
      <t>responsibilities</t>
    </r>
    <r>
      <rPr>
        <sz val="11"/>
        <color theme="1"/>
        <rFont val="Calibri"/>
        <family val="2"/>
        <scheme val="minor"/>
      </rPr>
      <t xml:space="preserve"> are dispalyed (may be shared with main hospital)</t>
    </r>
  </si>
  <si>
    <t>Availability of complaint box and display of process for grievance redressal and whom to contact is displayed</t>
  </si>
  <si>
    <r>
      <t xml:space="preserve">a. Waiting area has adequate space and is   adjacent or close to the paediatric clinic
b. check </t>
    </r>
    <r>
      <rPr>
        <sz val="11"/>
        <rFont val="Calibri"/>
        <family val="2"/>
        <scheme val="minor"/>
      </rPr>
      <t>ambience</t>
    </r>
    <r>
      <rPr>
        <sz val="11"/>
        <color theme="1"/>
        <rFont val="Calibri"/>
        <family val="2"/>
        <scheme val="minor"/>
      </rPr>
      <t xml:space="preserve"> of the waiting area is child friendly vis a vis cartoon/animals/flowers painting on the wall, child play zone with safe toys, puzzles, blocks, stacking bottle tops  and swings.</t>
    </r>
  </si>
  <si>
    <t xml:space="preserve">a. As per average OPD at peak time 
b. Separate , movable, safe and comfortable chairs for children are available </t>
  </si>
  <si>
    <t xml:space="preserve">See if it is easily accessible to the visitors </t>
  </si>
  <si>
    <t>Dedicated IYCF Counselling Centre</t>
  </si>
  <si>
    <t xml:space="preserve">Check availability of  IYCF room 
</t>
  </si>
  <si>
    <t>Check paediatric complex/ services are away from isolation and restricted area</t>
  </si>
  <si>
    <t>Demarcated window / counter for drug dispensing of pediatric patients</t>
  </si>
  <si>
    <t xml:space="preserve">a. As per patient load 
b. 1 for every 50-60 cases; 
c. Check specialist are available  at scheduled time </t>
  </si>
  <si>
    <t>Biomedical Waste Management &amp; Infection control and hand hygiene, Patient safety</t>
  </si>
  <si>
    <t xml:space="preserve">Emergency triage, Resuscitation, monitoring &amp; stabilization </t>
  </si>
  <si>
    <t>Check supervisors make periodic rounds of department and monitor that staff is working according to the training imparted. Also staff is provided on job training wherever there are still gaps</t>
  </si>
  <si>
    <t>Check for injection site is not cleaned with spirit before administering vaccine dose</t>
  </si>
  <si>
    <t>Counselling on adverse effects and follow up visits done</t>
  </si>
  <si>
    <t xml:space="preserve">1. Staff manages on the principles of ETAT
2. Check for adherence to clinical protocols also immediate inpatient care is ensured </t>
  </si>
  <si>
    <t>Cough or difficulty in breathing in children with at least one of the following condition : 
(1) Central Cynosis or oxygen saturation &lt;90%
(2) Servere respiratory distress (laboured of very fast breathing (RR&lt;70 per minute) or severe lower chest indrawing or head nodding or stridor or grunting)
(3) Sign of pneumonia with general danger sign (inability to breastfed or lethargy or reduced level of consciousness or convulsions)</t>
  </si>
  <si>
    <t>(1) Sepsis
(2) Envt. too hot for baby
(3) Wrapping the baby in too many layers of clothes, esp. in hot humid climate
(4) Keeping newborn close to heater/hot water bottle
(5) Leaving the under heating devices i.e radiant warmer, incubator, phototherapy that is not functioning properly and/ot not check regularly</t>
  </si>
  <si>
    <t xml:space="preserve">Screening is done and the cases are referred to NRC for appropriate treatment </t>
  </si>
  <si>
    <t xml:space="preserve">Availability of services for Assessment of physical growth &amp; development of children attending OPD </t>
  </si>
  <si>
    <t xml:space="preserve">1. Sterile packs are kept in dry, clean, dust free, moist free environment 
2. Separate from unsterilised items- no mixing with unsteril items
</t>
  </si>
  <si>
    <t>There is a procedure to ensure the traceability of sterilized packs &amp; their storage</t>
  </si>
  <si>
    <t xml:space="preserve">Segregation of Anatomical and solied waste in Yellow Bin </t>
  </si>
  <si>
    <t>Review the SOP for ensuring  Privacy &amp; Confidentiality.</t>
  </si>
  <si>
    <r>
      <t xml:space="preserve">1. Dedicated Clinic  providing consultation services </t>
    </r>
    <r>
      <rPr>
        <sz val="11"/>
        <rFont val="Calibri"/>
        <family val="2"/>
        <scheme val="minor"/>
      </rPr>
      <t xml:space="preserve">accompanied by dispensary </t>
    </r>
    <r>
      <rPr>
        <sz val="11"/>
        <color theme="1"/>
        <rFont val="Calibri"/>
        <family val="2"/>
        <scheme val="minor"/>
      </rPr>
      <t xml:space="preserve">
2. Check records for no. of  paediatric cases seen in past three months </t>
    </r>
  </si>
  <si>
    <t xml:space="preserve">TB clinic Isolation room, radiology deptt. etc. </t>
  </si>
  <si>
    <t xml:space="preserve">Ophthalmic assistant,  Dental technician (As per patient load &amp; Shared with main hospital)
a. Check services are available for paediatric cases ,
b. Check record how many paediatric cases have availed services in last three months </t>
  </si>
  <si>
    <t>All equipments are covered under AMC including preventive maintenance</t>
  </si>
  <si>
    <t xml:space="preserve">1. Check drugs and consumables are kept at allocated space in emergency tray and drugs dispensing counter
2. Drug shelves  are labelled. 
3. Look alike and sound alike drugs are kept separately
4.EARLY EXPIRY FIRST OUT (EEFO) is practised </t>
  </si>
  <si>
    <t xml:space="preserve">(1) No lizard, cockroach, mosquito, flies, rats, bird nest etc.
(2) Anti Termite treatment on wodden items on defined intervals </t>
  </si>
  <si>
    <t>1. Dedicated security guards. 
2. Functional CCTV at all entrances, all exits  and  circulation areas (may be shared with main hospital)</t>
  </si>
  <si>
    <t xml:space="preserve">Check staff is aware of key points of medical examination of sexually assaulted child 
(1) Take written Consent- Either child or parents/guardian
(2) Document the question asked
(3) Ensure adequate privacy
(4) Ask the child whom they would like to accompany them during physical examination
(5) If child resist, examination may be deferred
(6) If the victim is girl child assessment shall be conducted by women doctor
</t>
  </si>
  <si>
    <r>
      <t>Check staff can explain at least</t>
    </r>
    <r>
      <rPr>
        <b/>
        <sz val="11"/>
        <rFont val="Cambria"/>
        <family val="1"/>
      </rPr>
      <t xml:space="preserve"> 3 relevant components of  IMS Act</t>
    </r>
    <r>
      <rPr>
        <sz val="11"/>
        <rFont val="Cambria"/>
        <family val="1"/>
      </rPr>
      <t xml:space="preserve">
(1) Prohibition from any kind of promotion and advertisment of infant milk sustitutes, (2) prohibition of providing free samples and gifts to pregnant women or mother, (3) prohibit donation of free or subsided free samples,  (4) prohibit any contact of manufacturer or distributor with staff
</t>
    </r>
  </si>
  <si>
    <t>1. Referral criteria are defined as per FBNC and state specific guidelines
2. Referral criteria clearly mention the cases referred to the higher and lower centre for treatment/follow up</t>
  </si>
  <si>
    <t xml:space="preserve"> Referral linkage to lower down facility for the compliance of the treatment and further follow up. 
</t>
  </si>
  <si>
    <t xml:space="preserve">ICTC has functiona linkages with ART and state reference Labs </t>
  </si>
  <si>
    <t xml:space="preserve">Patient is adviced by doctor/ Pharmacist /nurse about the dosages and timings . </t>
  </si>
  <si>
    <t>1.Detailed treatment and follow up plan is written and is also explained to the parent-attendant 
2. Check with parent/guardian are able to explain information received from doctor</t>
  </si>
  <si>
    <t>(1)  Facility ensure safe keeping and easy retrieval of the OPD registers, OPD tickets (as per state guidelines). 
(2) Electronic patient recording system is available</t>
  </si>
  <si>
    <t>Emergency &amp; OPD has established &amp; implemented system for sorting of the paediatric patients</t>
  </si>
  <si>
    <t>Emergency protocols for management of paediatric conditions are available</t>
  </si>
  <si>
    <t>(1) Protocols for management of trauma, surgical, orthopedics, poisoning, drowning , dyspnoea, unconscious, shock &amp; burn 
(2) Drug dosage charts are available</t>
  </si>
  <si>
    <t xml:space="preserve">
(1) Ensure vitals are stable and the child is in no immediate danger of deteriorating. 
(2) The paediatrician on call assess the child before the transfer is made to ward/ HDU/referred </t>
  </si>
  <si>
    <t>Check emergency department is conducting initial assessment - provide primary treatment,  not only registering the patient &amp; transfering</t>
  </si>
  <si>
    <t xml:space="preserve">Stabilisation include some or all: 
(1) Securing the airway. 
(2) Establishing secure venous access.
Correcting poor perfusion and acidaemia.
(3) Obtaining a full history.
(4)  Carrying out a full physical examination.
(5) Performing baseline investigations, eg; a chest X-ray, electrolytes or glucose.
(6) Performing acute ‘aetiological’ investigations, eg; blood culture before giving antibiotics.
(7) Initial treatment of the causative pathology, eg; bronchodilators for asthma and antibiotics for sepsis.
(8) Deciding on the location of continuing care.
(9) Arranging transfer to an appropriate unit (like paediatric ward) or health facility.
</t>
  </si>
  <si>
    <t xml:space="preserve">Check availability of protocols /guidelines for collection of forensic evidences in case of sexual assault/rape </t>
  </si>
  <si>
    <t xml:space="preserve">(1) Check staff is aware &amp; follow the  protocols.
(2) Sexual assault forensic evidence kit is available
(3) Check provisioning of ECP (pubertal child)  prophylaxis against STI, HIV etc
(4) Counselling services are available for vicitim </t>
  </si>
  <si>
    <t xml:space="preserve">1. Preferably a personnel has been dedicated for sample collection from Paediatric OPD
2. Labelling is done correctly 
3. Pre testing instructions are given properly to the parent-attendant </t>
  </si>
  <si>
    <t xml:space="preserve">Check for no. of expired, frozen or with VVM beyond the discard point vaccine stored in cold chain </t>
  </si>
  <si>
    <r>
      <t>Examine every hyperthermic baby for infection (1) If temp. is above 39</t>
    </r>
    <r>
      <rPr>
        <vertAlign val="superscript"/>
        <sz val="11"/>
        <color theme="1"/>
        <rFont val="Calibri"/>
        <family val="2"/>
        <scheme val="minor"/>
      </rPr>
      <t>O</t>
    </r>
    <r>
      <rPr>
        <sz val="11"/>
        <color theme="1"/>
        <rFont val="Calibri"/>
        <family val="2"/>
        <scheme val="minor"/>
      </rPr>
      <t>C, the neonate should be undressed and sponged with tepid water at app. 35</t>
    </r>
    <r>
      <rPr>
        <vertAlign val="superscript"/>
        <sz val="11"/>
        <color theme="1"/>
        <rFont val="Calibri"/>
        <family val="2"/>
        <scheme val="minor"/>
      </rPr>
      <t>O</t>
    </r>
    <r>
      <rPr>
        <sz val="11"/>
        <color theme="1"/>
        <rFont val="Calibri"/>
        <family val="2"/>
        <scheme val="minor"/>
      </rPr>
      <t xml:space="preserve">C untill temperature is below is below </t>
    </r>
    <r>
      <rPr>
        <sz val="11"/>
        <rFont val="Calibri"/>
        <family val="2"/>
        <scheme val="minor"/>
      </rPr>
      <t>39 C</t>
    </r>
    <r>
      <rPr>
        <sz val="11"/>
        <color theme="1"/>
        <rFont val="Calibri"/>
        <family val="2"/>
        <scheme val="minor"/>
      </rPr>
      <t xml:space="preserve">
(2) If temp. is 37.5- 39</t>
    </r>
    <r>
      <rPr>
        <vertAlign val="superscript"/>
        <sz val="11"/>
        <color theme="1"/>
        <rFont val="Calibri"/>
        <family val="2"/>
        <scheme val="minor"/>
      </rPr>
      <t>O</t>
    </r>
    <r>
      <rPr>
        <sz val="11"/>
        <color theme="1"/>
        <rFont val="Calibri"/>
        <family val="2"/>
        <scheme val="minor"/>
      </rPr>
      <t>C- Undressiing &amp; exposing to room temp is usually all that is necessary. 
(3) If due to envt. temperature: move baby into colder environment &amp; using loose &amp; light clothes.
(4) If due to device- remove the baby from source of heat
(5) Give frequent breastfeeds to replace fluids. if the baby cannot breastfeed, give EBM. If does not tolerate feeds, IV fluids may be given
(6) Measures the temp. hourly till it becomes normal</t>
    </r>
  </si>
  <si>
    <t>All the clinically suspected  anaemic children  (reported for any illness) undergo Hb estimation
All the children referred from field due to palmer pallor- undergo HB level estimation before initation of treatment.</t>
  </si>
  <si>
    <t xml:space="preserve">Check short term valid quality objectives have been framed addressing key quality issues . Check if  these objectives are Specific, Measurable, Attainable, Relevant and Time Bound. </t>
  </si>
  <si>
    <t xml:space="preserve">No. of cases disease wise </t>
  </si>
  <si>
    <t>Maintenance of Warmth, Breast feeding/feeding support and Kangaroo Mother care (KMC)</t>
  </si>
  <si>
    <t>Provision for treatment completion of newborns referred back from SNCU to NBSU</t>
  </si>
  <si>
    <t>Availability  departmental signages</t>
  </si>
  <si>
    <t xml:space="preserve">(1) Numbering, main department and internal sectional signages are displayed. 
(2) Directional signages are given from the entry of the facility </t>
  </si>
  <si>
    <t>Signages and information  are available in local language</t>
  </si>
  <si>
    <t xml:space="preserve"> Check BHT and Pt file general consent form is taken and signed.</t>
  </si>
  <si>
    <t xml:space="preserve">The Department has adequate space as per new-born care work load  </t>
  </si>
  <si>
    <t xml:space="preserve">The Department has layout and demarcated areas as per functions </t>
  </si>
  <si>
    <t>Availability of adequate waiting area for patient attendant</t>
  </si>
  <si>
    <t>Check NBSU is in  close proximity of maternity complex</t>
  </si>
  <si>
    <t>50%  of each should be 5amp and 50% should be 15 amp to handle equipment</t>
  </si>
  <si>
    <t>NBSU has earthing system available</t>
  </si>
  <si>
    <t>Low irradiance : Due to tubes old, flickering, black ends, bulbs are covered with dust or dirty reflectors )</t>
  </si>
  <si>
    <t xml:space="preserve">Expiry and near expiry drugs are maintained </t>
  </si>
  <si>
    <t>Records for expiry and near expiry drugs are maintained for drugs stored at department</t>
  </si>
  <si>
    <t xml:space="preserve">Rapid Initial assessment of all new-borns is done without any delay
 </t>
  </si>
  <si>
    <t>There is fixed schedule for periodic assessment of new-born</t>
  </si>
  <si>
    <t xml:space="preserve">Referral checklist &amp; Referral in/ Out register is maintained for all referred cases </t>
  </si>
  <si>
    <t>Check treatment chart are updated and drugs given are marked. Co relate it with drugs and doses prescribed.</t>
  </si>
  <si>
    <t xml:space="preserve">Treatment charts are maintained </t>
  </si>
  <si>
    <t xml:space="preserve">There is a process to ensure the accuracy of verbal/telephonic orders  </t>
  </si>
  <si>
    <t xml:space="preserve">Vitals  are monitored for stable &amp; critical patients and recorded periodically </t>
  </si>
  <si>
    <t>There is s process to ensure that right doses of  drugs are  given only.</t>
  </si>
  <si>
    <t xml:space="preserve">Management of Low birth weight new-borns is done as per  guidelines </t>
  </si>
  <si>
    <t>1. Total serum billirubin.  Plotting of values on AAP charts on bilirubin nomogram
2. Look for any associated risk factor like: Sepsis, asphyxia or haemolysis if suspected) - relevant investigations</t>
  </si>
  <si>
    <t xml:space="preserve">(1) Clinical picture is highly variable. Signs &amp; symptoms are minimal, subtle or non specific.
(2) Clinical manifestation of neonatal sepsis : Lethargy, refuse to suckle, poor cry or high pitched cry or excessive cry, comatose, abd. Distension, diarrhoea, vomiting, hypothermia, poor perfusion, sclera, poor weight gain, shock, bleeding, renal failure, cyanosis, tachypnoea, chest retraction, grunt, apnoea, fever, seizures, neck retraction, bulging fontanel etc.   
</t>
  </si>
  <si>
    <t xml:space="preserve">1. If the umbilicus is red or draining pus; or if skin pustules are present, give oral antibiotic to treat at home.
2. Give oral amoxicillin twice daily for 5 days in cases with local bacterial infection </t>
  </si>
  <si>
    <t xml:space="preserve"> (1) Any neonate with emergency signs or sepsis, who is being treated with antibiotics but fails to improve
by 48-72 hours of admission,
(2) Baby require exchange transfusion (&amp; transfusion facility is not available</t>
  </si>
  <si>
    <t xml:space="preserve">
For developmental/ interventional facilities</t>
  </si>
  <si>
    <t xml:space="preserve">(1) Ask for demonstration
(2) Staff aware of when to wash hands. </t>
  </si>
  <si>
    <t xml:space="preserve">Ask for demonstration - mothers/guardian are aware Steps of HW. </t>
  </si>
  <si>
    <t>Mother/parents are allowed to entre NBSU after gowning only</t>
  </si>
  <si>
    <t>NBSU has documented procedure for safety &amp; risk management</t>
  </si>
  <si>
    <t>NBSU has documented procedure for ensuring patient rights including consent, privacy, confidentiality &amp; entitlement</t>
  </si>
  <si>
    <t>Check availability of documented  departmental Data set needs to be measured monthly &amp;  procedure for their collection, analysis &amp; improvement</t>
  </si>
  <si>
    <t xml:space="preserve">Check short term valid quality objectives have been framed addressing key quality issues in each department and cores services. Check if  these objectives are Specific, Measurable, Attainable, Relevant and Time Bound. </t>
  </si>
  <si>
    <t>Assessment Summary</t>
  </si>
  <si>
    <t xml:space="preserve">Name of the Hospital </t>
  </si>
  <si>
    <t>Date of Assessment</t>
  </si>
  <si>
    <t>Names of Assessors</t>
  </si>
  <si>
    <t>Names of Assesses</t>
  </si>
  <si>
    <t>Type of Assessment (Internal/External)</t>
  </si>
  <si>
    <t xml:space="preserve">Action plan Submission Date </t>
  </si>
  <si>
    <t xml:space="preserve">Major Gaps Observed </t>
  </si>
  <si>
    <t xml:space="preserve">Strengths / Good Practices </t>
  </si>
  <si>
    <t xml:space="preserve">Recommendations/ Opportunities for Improvement </t>
  </si>
  <si>
    <t>Signature of Assessors</t>
  </si>
  <si>
    <t>Date</t>
  </si>
  <si>
    <t xml:space="preserve">MusQan NBSU Score </t>
  </si>
  <si>
    <t>Clinical assessment of severity of  Jaundiced neonate  is done as per Kramer's criteria</t>
  </si>
  <si>
    <t>Correct dose and frequency is given as per antibiotic therapy of neonatal sepsis
Antibiotic therapy  should cover the common bacteria viz, E .coli, Staphylococcus aureus and Klebsiella Pneumonia
Every new born unit must have its own antibiotic policy based on profile of pathogen &amp; local sensitivity pattern</t>
  </si>
  <si>
    <t xml:space="preserve">MusQan OPD Score </t>
  </si>
  <si>
    <t xml:space="preserve">OPD Score Card </t>
  </si>
  <si>
    <t>Percent</t>
  </si>
  <si>
    <t xml:space="preserve">H </t>
  </si>
  <si>
    <t xml:space="preserve">Parents/ guardians are informed clearly about the deterioration in health condition of Patients </t>
  </si>
  <si>
    <t>200 Lux at the plane of infant bed, adjustable Ambient lightening at least 50 to more than 600 Lux. Illumination level at nursing station- 150-300 Lux
Light source is glare free or veiling reflections</t>
  </si>
  <si>
    <t>Checklist for New Born Stabilization unit</t>
  </si>
  <si>
    <t>OPD</t>
  </si>
  <si>
    <t>NBSU</t>
  </si>
  <si>
    <t>Hospital Score</t>
  </si>
  <si>
    <t>Patient Rights</t>
  </si>
  <si>
    <t>Inputs</t>
  </si>
  <si>
    <t>Support Services</t>
  </si>
  <si>
    <t>Clinical Services</t>
  </si>
  <si>
    <t>Quality Management</t>
  </si>
  <si>
    <t>Outcome</t>
  </si>
  <si>
    <t xml:space="preserve">Service Provision
</t>
  </si>
  <si>
    <t>Reference No</t>
  </si>
  <si>
    <t>Area of Concern &amp; Standards</t>
  </si>
  <si>
    <t>Standard D8</t>
  </si>
  <si>
    <t>Standard H1</t>
  </si>
  <si>
    <t>Standard H2</t>
  </si>
  <si>
    <t>NQAS Score</t>
  </si>
  <si>
    <t>HOSPITAL SCORE</t>
  </si>
  <si>
    <t>MUSQAN QUALITY SCORE CARD AREA OF CONCERN WISE</t>
  </si>
  <si>
    <t>Hospital Score Card (Department Wise)</t>
  </si>
  <si>
    <t>Facility Provides diagnostic Services</t>
  </si>
  <si>
    <t>Roles &amp; Responsibilities of administrative and clinical staff are determined as per govt. regulations and standards operating procedures.</t>
  </si>
  <si>
    <t xml:space="preserve">Facility follows standard treatment guidelines defined by state/Central government for prescribing the generic drugs &amp; their rational use. </t>
  </si>
  <si>
    <t xml:space="preserve">   </t>
  </si>
  <si>
    <t>MusQan NQAS Score Card - CHC</t>
  </si>
  <si>
    <t>MusQan National Quality Assurance Standards For CHC</t>
  </si>
  <si>
    <t>MusQan National Quality Assurance Standards for CHC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</si>
</sst>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6"/>
      <name val="Calibri"/>
      <family val="2"/>
      <scheme val="minor"/>
    </font>
    <font>
      <b/>
      <sz val="20"/>
      <name val="Calibri"/>
      <family val="2"/>
      <scheme val="minor"/>
    </font>
    <font>
      <b/>
      <sz val="14"/>
      <name val="Calibri"/>
      <family val="2"/>
      <scheme val="minor"/>
    </font>
    <font>
      <sz val="12"/>
      <name val="Calibri"/>
      <family val="2"/>
      <scheme val="minor"/>
    </font>
    <font>
      <b/>
      <sz val="12"/>
      <name val="Calibri"/>
      <family val="2"/>
      <scheme val="minor"/>
    </font>
    <font>
      <b/>
      <sz val="26"/>
      <name val="Calibri"/>
      <family val="2"/>
      <scheme val="minor"/>
    </font>
    <font>
      <vertAlign val="superscript"/>
      <sz val="11"/>
      <name val="Calibri"/>
      <family val="2"/>
      <scheme val="minor"/>
    </font>
    <font>
      <sz val="12"/>
      <color theme="1"/>
      <name val="Calibri"/>
      <family val="2"/>
      <scheme val="minor"/>
    </font>
    <font>
      <sz val="11"/>
      <color theme="1"/>
      <name val="Calibri (Body)_x0000_"/>
    </font>
    <font>
      <sz val="11"/>
      <color rgb="FF000000"/>
      <name val="Calibri"/>
      <family val="2"/>
      <scheme val="minor"/>
    </font>
    <font>
      <b/>
      <sz val="11"/>
      <name val="Cambria"/>
      <family val="1"/>
    </font>
    <font>
      <sz val="11"/>
      <name val="Cambria"/>
      <family val="1"/>
    </font>
    <font>
      <b/>
      <sz val="14"/>
      <color theme="0"/>
      <name val="Calibri"/>
      <family val="2"/>
      <scheme val="minor"/>
    </font>
    <font>
      <b/>
      <sz val="14"/>
      <color theme="1"/>
      <name val="Calibri"/>
      <family val="2"/>
      <scheme val="minor"/>
    </font>
    <font>
      <vertAlign val="superscript"/>
      <sz val="11"/>
      <color theme="1"/>
      <name val="Calibri"/>
      <family val="2"/>
      <scheme val="minor"/>
    </font>
    <font>
      <sz val="8"/>
      <name val="Calibri"/>
      <family val="2"/>
      <scheme val="minor"/>
    </font>
    <font>
      <sz val="11"/>
      <color theme="1"/>
      <name val="Helvetica"/>
      <family val="2"/>
    </font>
    <font>
      <b/>
      <sz val="12"/>
      <color theme="0"/>
      <name val="Calibri"/>
      <family val="2"/>
      <scheme val="minor"/>
    </font>
    <font>
      <sz val="11"/>
      <color theme="1"/>
      <name val="Calibri"/>
      <family val="2"/>
    </font>
    <font>
      <vertAlign val="subscript"/>
      <sz val="11"/>
      <color theme="1"/>
      <name val="Calibri"/>
      <family val="2"/>
      <scheme val="minor"/>
    </font>
    <font>
      <sz val="11"/>
      <color theme="1"/>
      <name val="Calibri (Body)"/>
    </font>
    <font>
      <sz val="11"/>
      <color theme="5" tint="-0.249977111117893"/>
      <name val="Calibri"/>
      <family val="2"/>
      <scheme val="minor"/>
    </font>
    <font>
      <sz val="11"/>
      <color theme="1"/>
      <name val="Calibri"/>
      <family val="2"/>
      <scheme val="minor"/>
    </font>
    <font>
      <b/>
      <sz val="22"/>
      <name val="Calibri"/>
      <family val="2"/>
      <scheme val="minor"/>
    </font>
    <font>
      <b/>
      <sz val="22"/>
      <color theme="0"/>
      <name val="Calibri"/>
      <family val="2"/>
      <scheme val="minor"/>
    </font>
    <font>
      <sz val="16"/>
      <color theme="1"/>
      <name val="Calibri"/>
      <family val="2"/>
      <scheme val="minor"/>
    </font>
    <font>
      <b/>
      <sz val="16"/>
      <name val="Calibri"/>
      <family val="2"/>
      <scheme val="minor"/>
    </font>
    <font>
      <b/>
      <sz val="26"/>
      <color theme="0"/>
      <name val="Calibri"/>
      <family val="2"/>
      <scheme val="minor"/>
    </font>
    <font>
      <b/>
      <sz val="20"/>
      <color theme="1"/>
      <name val="Calibri"/>
      <family val="2"/>
      <scheme val="minor"/>
    </font>
    <font>
      <b/>
      <sz val="26"/>
      <color theme="1"/>
      <name val="Calibri"/>
      <family val="2"/>
      <scheme val="minor"/>
    </font>
    <font>
      <b/>
      <sz val="72"/>
      <color theme="1"/>
      <name val="Calibri"/>
      <family val="2"/>
      <scheme val="minor"/>
    </font>
    <font>
      <b/>
      <sz val="72"/>
      <color theme="0"/>
      <name val="Calibri"/>
      <family val="2"/>
      <scheme val="minor"/>
    </font>
    <font>
      <b/>
      <sz val="20"/>
      <color theme="0"/>
      <name val="Calibri"/>
      <family val="2"/>
      <scheme val="minor"/>
    </font>
    <font>
      <b/>
      <sz val="16"/>
      <color theme="0"/>
      <name val="Calibri"/>
      <family val="2"/>
      <scheme val="minor"/>
    </font>
    <font>
      <sz val="16"/>
      <color theme="0"/>
      <name val="Calibri"/>
      <family val="2"/>
      <scheme val="minor"/>
    </font>
    <font>
      <b/>
      <sz val="12"/>
      <color theme="1"/>
      <name val="Calibri"/>
      <family val="2"/>
      <scheme val="minor"/>
    </font>
    <font>
      <b/>
      <sz val="28"/>
      <color theme="8" tint="-0.249977111117893"/>
      <name val="Calibri"/>
      <family val="2"/>
      <scheme val="minor"/>
    </font>
    <font>
      <b/>
      <sz val="36"/>
      <color theme="8" tint="-0.249977111117893"/>
      <name val="Calibri"/>
      <family val="2"/>
      <scheme val="minor"/>
    </font>
    <font>
      <b/>
      <sz val="18"/>
      <color theme="1"/>
      <name val="Calibri"/>
      <family val="2"/>
      <scheme val="minor"/>
    </font>
    <font>
      <b/>
      <sz val="36"/>
      <color theme="1"/>
      <name val="Calibri"/>
      <family val="2"/>
      <scheme val="minor"/>
    </font>
    <font>
      <b/>
      <sz val="28"/>
      <color rgb="FF0070C0"/>
      <name val="Calibri"/>
      <family val="2"/>
      <scheme val="minor"/>
    </font>
    <font>
      <b/>
      <sz val="16"/>
      <color theme="1"/>
      <name val="Calibri"/>
      <family val="2"/>
      <scheme val="minor"/>
    </font>
    <font>
      <sz val="14"/>
      <color theme="0"/>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rgb="FFFFCC00"/>
        <bgColor indexed="64"/>
      </patternFill>
    </fill>
    <fill>
      <patternFill patternType="solid">
        <fgColor theme="8" tint="0.39997558519241921"/>
        <bgColor indexed="64"/>
      </patternFill>
    </fill>
  </fills>
  <borders count="47">
    <border>
      <left/>
      <right/>
      <top/>
      <bottom/>
      <diagonal/>
    </border>
    <border>
      <left/>
      <right style="medium">
        <color auto="1"/>
      </right>
      <top/>
      <bottom style="medium">
        <color auto="1"/>
      </bottom>
      <diagonal/>
    </border>
    <border>
      <left/>
      <right style="medium">
        <color indexed="64"/>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auto="1"/>
      </left>
      <right/>
      <top style="thin">
        <color auto="1"/>
      </top>
      <bottom style="thin">
        <color auto="1"/>
      </bottom>
      <diagonal/>
    </border>
    <border>
      <left style="medium">
        <color indexed="64"/>
      </left>
      <right/>
      <top/>
      <bottom/>
      <diagonal/>
    </border>
    <border>
      <left style="thin">
        <color auto="1"/>
      </left>
      <right style="medium">
        <color indexed="64"/>
      </right>
      <top style="thin">
        <color auto="1"/>
      </top>
      <bottom style="thin">
        <color auto="1"/>
      </bottom>
      <diagonal/>
    </border>
    <border>
      <left style="thin">
        <color auto="1"/>
      </left>
      <right style="thin">
        <color auto="1"/>
      </right>
      <top/>
      <bottom style="thin">
        <color auto="1"/>
      </bottom>
      <diagonal/>
    </border>
    <border>
      <left/>
      <right style="medium">
        <color indexed="64"/>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indexed="64"/>
      </right>
      <top/>
      <bottom style="thin">
        <color auto="1"/>
      </bottom>
      <diagonal/>
    </border>
    <border>
      <left/>
      <right/>
      <top/>
      <bottom style="thin">
        <color auto="1"/>
      </bottom>
      <diagonal/>
    </border>
    <border>
      <left style="medium">
        <color indexed="64"/>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medium">
        <color indexed="64"/>
      </right>
      <top style="thin">
        <color auto="1"/>
      </top>
      <bottom/>
      <diagonal/>
    </border>
    <border>
      <left/>
      <right style="medium">
        <color indexed="64"/>
      </right>
      <top style="medium">
        <color indexed="64"/>
      </top>
      <bottom style="thin">
        <color auto="1"/>
      </bottom>
      <diagonal/>
    </border>
    <border>
      <left/>
      <right/>
      <top style="medium">
        <color indexed="64"/>
      </top>
      <bottom style="thin">
        <color auto="1"/>
      </bottom>
      <diagonal/>
    </border>
    <border>
      <left style="medium">
        <color indexed="64"/>
      </left>
      <right/>
      <top style="medium">
        <color indexed="64"/>
      </top>
      <bottom style="thin">
        <color auto="1"/>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s>
  <cellStyleXfs count="2">
    <xf numFmtId="0" fontId="0" fillId="0" borderId="0"/>
    <xf numFmtId="9" fontId="29" fillId="0" borderId="0" applyFont="0" applyFill="0" applyBorder="0" applyAlignment="0" applyProtection="0"/>
  </cellStyleXfs>
  <cellXfs count="504">
    <xf numFmtId="0" fontId="0" fillId="0" borderId="0" xfId="0"/>
    <xf numFmtId="0" fontId="5" fillId="0" borderId="0" xfId="0" applyFont="1"/>
    <xf numFmtId="0" fontId="4" fillId="0" borderId="0" xfId="0" applyFont="1"/>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horizontal="center" vertical="top" wrapText="1"/>
    </xf>
    <xf numFmtId="0" fontId="5" fillId="0" borderId="2" xfId="0" applyFont="1" applyBorder="1" applyAlignment="1">
      <alignment vertical="top" wrapText="1"/>
    </xf>
    <xf numFmtId="0" fontId="6" fillId="0" borderId="3" xfId="0" applyFont="1" applyBorder="1" applyAlignment="1">
      <alignment horizontal="center" vertical="center" wrapText="1"/>
    </xf>
    <xf numFmtId="0" fontId="6" fillId="3" borderId="4" xfId="0" applyFont="1" applyFill="1" applyBorder="1" applyAlignment="1">
      <alignment horizontal="left" vertical="top" wrapText="1"/>
    </xf>
    <xf numFmtId="0" fontId="5" fillId="0" borderId="9" xfId="0" applyFont="1" applyBorder="1" applyAlignment="1">
      <alignment vertical="top" wrapText="1"/>
    </xf>
    <xf numFmtId="0" fontId="5" fillId="0" borderId="10" xfId="0" applyFont="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horizontal="left" vertical="top" wrapText="1"/>
    </xf>
    <xf numFmtId="0" fontId="5" fillId="0" borderId="11" xfId="0" applyFont="1" applyBorder="1" applyAlignment="1">
      <alignment horizontal="left" vertical="top" wrapText="1"/>
    </xf>
    <xf numFmtId="0" fontId="6" fillId="3" borderId="9" xfId="0" applyFont="1" applyFill="1" applyBorder="1" applyAlignment="1">
      <alignment horizontal="left" vertical="top" wrapText="1"/>
    </xf>
    <xf numFmtId="0" fontId="5" fillId="0" borderId="10" xfId="0" applyFont="1" applyBorder="1" applyAlignment="1">
      <alignment horizontal="left" vertical="top" wrapText="1"/>
    </xf>
    <xf numFmtId="0" fontId="5" fillId="0" borderId="13" xfId="0" applyFont="1" applyBorder="1" applyAlignment="1">
      <alignment horizontal="left" vertical="top" wrapText="1"/>
    </xf>
    <xf numFmtId="0" fontId="10" fillId="0" borderId="3" xfId="0" applyFont="1" applyBorder="1" applyAlignment="1">
      <alignment vertical="top" wrapText="1"/>
    </xf>
    <xf numFmtId="0" fontId="10" fillId="0" borderId="3" xfId="0" applyFont="1" applyBorder="1" applyAlignment="1">
      <alignment horizontal="left" vertical="top" wrapText="1"/>
    </xf>
    <xf numFmtId="0" fontId="5" fillId="0" borderId="0" xfId="0" applyFont="1" applyAlignment="1">
      <alignment horizontal="left" vertical="top" wrapText="1"/>
    </xf>
    <xf numFmtId="0" fontId="10" fillId="2" borderId="3" xfId="0" applyFont="1" applyFill="1" applyBorder="1" applyAlignment="1">
      <alignment horizontal="left" vertical="top" wrapText="1"/>
    </xf>
    <xf numFmtId="0" fontId="6" fillId="3" borderId="4" xfId="0" applyFont="1" applyFill="1" applyBorder="1" applyAlignment="1">
      <alignment vertical="top" wrapText="1"/>
    </xf>
    <xf numFmtId="0" fontId="5" fillId="2" borderId="3" xfId="0" applyFont="1" applyFill="1" applyBorder="1" applyAlignment="1">
      <alignment horizontal="left" vertical="top" wrapText="1"/>
    </xf>
    <xf numFmtId="0" fontId="5" fillId="0" borderId="11" xfId="0" applyFont="1" applyBorder="1" applyAlignment="1">
      <alignment horizontal="center" vertical="top" wrapText="1"/>
    </xf>
    <xf numFmtId="0" fontId="10" fillId="0" borderId="14" xfId="0" applyFont="1" applyBorder="1" applyAlignment="1">
      <alignment horizontal="left" vertical="top" wrapText="1"/>
    </xf>
    <xf numFmtId="0" fontId="5" fillId="0" borderId="3" xfId="0" applyFont="1" applyBorder="1" applyAlignment="1">
      <alignment wrapText="1"/>
    </xf>
    <xf numFmtId="0" fontId="5" fillId="2" borderId="3" xfId="0" applyFont="1" applyFill="1" applyBorder="1" applyAlignment="1">
      <alignment horizontal="center" vertical="top" wrapText="1"/>
    </xf>
    <xf numFmtId="0" fontId="4" fillId="2" borderId="0" xfId="0" applyFont="1" applyFill="1" applyAlignment="1">
      <alignment vertical="top"/>
    </xf>
    <xf numFmtId="0" fontId="10" fillId="0" borderId="11" xfId="0" applyFont="1" applyBorder="1" applyAlignment="1">
      <alignment vertical="top" wrapText="1"/>
    </xf>
    <xf numFmtId="0" fontId="5" fillId="0" borderId="14" xfId="0" applyFont="1" applyBorder="1" applyAlignment="1">
      <alignment horizontal="left" vertical="top" wrapText="1"/>
    </xf>
    <xf numFmtId="0" fontId="5" fillId="0" borderId="8" xfId="0" applyFont="1" applyBorder="1" applyAlignment="1">
      <alignment horizontal="left" vertical="top" wrapText="1"/>
    </xf>
    <xf numFmtId="0" fontId="5" fillId="0" borderId="14" xfId="0" applyFont="1" applyBorder="1" applyAlignment="1">
      <alignment horizontal="center" vertical="top" wrapText="1"/>
    </xf>
    <xf numFmtId="0" fontId="10" fillId="0" borderId="8" xfId="0" applyFont="1" applyBorder="1" applyAlignment="1">
      <alignment horizontal="left" vertical="top" wrapText="1"/>
    </xf>
    <xf numFmtId="0" fontId="10" fillId="2" borderId="8" xfId="0" applyFont="1" applyFill="1" applyBorder="1" applyAlignment="1">
      <alignment horizontal="left" vertical="top" wrapText="1"/>
    </xf>
    <xf numFmtId="0" fontId="10" fillId="2" borderId="18" xfId="0" applyFont="1" applyFill="1" applyBorder="1" applyAlignment="1">
      <alignment horizontal="left" vertical="top" wrapText="1"/>
    </xf>
    <xf numFmtId="0" fontId="10" fillId="2" borderId="19" xfId="0" applyFont="1" applyFill="1" applyBorder="1" applyAlignment="1">
      <alignment horizontal="left" vertical="top" wrapText="1"/>
    </xf>
    <xf numFmtId="0" fontId="10" fillId="0" borderId="19" xfId="0" applyFont="1" applyBorder="1" applyAlignment="1">
      <alignment horizontal="left" vertical="top" wrapText="1"/>
    </xf>
    <xf numFmtId="0" fontId="5" fillId="3" borderId="9" xfId="0" applyFont="1" applyFill="1" applyBorder="1" applyAlignment="1">
      <alignment horizontal="left" vertical="top" wrapText="1"/>
    </xf>
    <xf numFmtId="0" fontId="5" fillId="0" borderId="8" xfId="0" applyFont="1" applyBorder="1" applyAlignment="1">
      <alignment vertical="top" wrapText="1"/>
    </xf>
    <xf numFmtId="0" fontId="10" fillId="0" borderId="0" xfId="0" applyFont="1" applyAlignment="1">
      <alignment vertical="top" wrapText="1"/>
    </xf>
    <xf numFmtId="0" fontId="10" fillId="2" borderId="3" xfId="0" applyFont="1" applyFill="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11" fillId="0" borderId="3" xfId="0" applyFont="1" applyBorder="1" applyAlignment="1">
      <alignment horizontal="left" vertical="top" wrapText="1"/>
    </xf>
    <xf numFmtId="0" fontId="6" fillId="0" borderId="4" xfId="0" applyFont="1" applyBorder="1" applyAlignment="1">
      <alignment horizontal="left" vertical="top" wrapText="1"/>
    </xf>
    <xf numFmtId="0" fontId="5" fillId="0" borderId="0" xfId="0" applyFont="1" applyAlignment="1">
      <alignment horizontal="left" vertical="top"/>
    </xf>
    <xf numFmtId="0" fontId="6" fillId="3" borderId="3" xfId="0" applyFont="1" applyFill="1" applyBorder="1" applyAlignment="1">
      <alignment horizontal="left" vertical="top" wrapText="1"/>
    </xf>
    <xf numFmtId="0" fontId="5" fillId="3" borderId="0" xfId="0" applyFont="1" applyFill="1" applyAlignment="1">
      <alignment horizontal="left" vertical="top" wrapText="1"/>
    </xf>
    <xf numFmtId="0" fontId="5" fillId="0" borderId="3" xfId="0" applyFont="1" applyBorder="1" applyAlignment="1">
      <alignment vertical="top"/>
    </xf>
    <xf numFmtId="0" fontId="5" fillId="2" borderId="3" xfId="0" applyFont="1" applyFill="1" applyBorder="1" applyAlignment="1">
      <alignment vertical="top" wrapText="1"/>
    </xf>
    <xf numFmtId="0" fontId="5" fillId="3" borderId="3" xfId="0" applyFont="1" applyFill="1" applyBorder="1" applyAlignment="1">
      <alignment horizontal="left" vertical="top" wrapText="1"/>
    </xf>
    <xf numFmtId="0" fontId="4" fillId="2" borderId="0" xfId="0" applyFont="1" applyFill="1"/>
    <xf numFmtId="0" fontId="5" fillId="0" borderId="3" xfId="0" applyFont="1" applyBorder="1" applyAlignment="1">
      <alignment horizontal="left" vertical="top"/>
    </xf>
    <xf numFmtId="0" fontId="6" fillId="3" borderId="3" xfId="0" applyFont="1" applyFill="1" applyBorder="1" applyAlignment="1">
      <alignment vertical="top" wrapText="1"/>
    </xf>
    <xf numFmtId="0" fontId="5" fillId="0" borderId="0" xfId="0" applyFont="1" applyAlignment="1">
      <alignment vertical="top"/>
    </xf>
    <xf numFmtId="0" fontId="5" fillId="2" borderId="3" xfId="0" applyFont="1" applyFill="1" applyBorder="1" applyAlignment="1">
      <alignment horizontal="left" vertical="top"/>
    </xf>
    <xf numFmtId="0" fontId="5" fillId="0" borderId="14" xfId="0" applyFont="1" applyBorder="1" applyAlignment="1">
      <alignment vertical="top" wrapText="1"/>
    </xf>
    <xf numFmtId="0" fontId="10" fillId="0" borderId="13" xfId="0" applyFont="1" applyBorder="1" applyAlignment="1">
      <alignment horizontal="left" vertical="top" wrapText="1"/>
    </xf>
    <xf numFmtId="0" fontId="5" fillId="0" borderId="13" xfId="0" applyFont="1" applyBorder="1" applyAlignment="1">
      <alignment horizontal="left" vertical="top"/>
    </xf>
    <xf numFmtId="0" fontId="5" fillId="0" borderId="13" xfId="0" applyFont="1" applyBorder="1" applyAlignment="1">
      <alignment vertical="top" wrapText="1"/>
    </xf>
    <xf numFmtId="0" fontId="6" fillId="3" borderId="13" xfId="0" applyFont="1" applyFill="1" applyBorder="1" applyAlignment="1">
      <alignment horizontal="left" vertical="top" wrapText="1"/>
    </xf>
    <xf numFmtId="0" fontId="10" fillId="2" borderId="11" xfId="0" applyFont="1" applyFill="1" applyBorder="1" applyAlignment="1">
      <alignment horizontal="left" vertical="top" wrapText="1"/>
    </xf>
    <xf numFmtId="0" fontId="10" fillId="2" borderId="13" xfId="0" applyFont="1" applyFill="1" applyBorder="1" applyAlignment="1">
      <alignment horizontal="left" vertical="top" wrapText="1"/>
    </xf>
    <xf numFmtId="0" fontId="6" fillId="0" borderId="3" xfId="0" applyFont="1" applyBorder="1" applyAlignment="1">
      <alignment horizontal="left" vertical="top"/>
    </xf>
    <xf numFmtId="0" fontId="11" fillId="0" borderId="3" xfId="0" applyFont="1" applyBorder="1" applyAlignment="1">
      <alignment horizontal="center" vertical="top" wrapText="1"/>
    </xf>
    <xf numFmtId="0" fontId="6" fillId="7" borderId="4" xfId="0" applyFont="1" applyFill="1"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1" fillId="3" borderId="3" xfId="0" applyFont="1" applyFill="1" applyBorder="1" applyAlignment="1">
      <alignment horizontal="left" vertical="top"/>
    </xf>
    <xf numFmtId="0" fontId="14" fillId="0" borderId="3" xfId="0" applyFont="1" applyBorder="1" applyAlignment="1">
      <alignment horizontal="left" vertical="top" wrapText="1"/>
    </xf>
    <xf numFmtId="0" fontId="5" fillId="0" borderId="3" xfId="0" applyFont="1" applyBorder="1" applyAlignment="1">
      <alignment horizontal="center" wrapText="1"/>
    </xf>
    <xf numFmtId="0" fontId="0" fillId="0" borderId="3" xfId="0" applyBorder="1" applyAlignment="1">
      <alignment vertical="top" wrapText="1"/>
    </xf>
    <xf numFmtId="0" fontId="1" fillId="3" borderId="4" xfId="0" applyFont="1" applyFill="1" applyBorder="1" applyAlignment="1">
      <alignment horizontal="left" vertical="top" wrapText="1"/>
    </xf>
    <xf numFmtId="0" fontId="5" fillId="8" borderId="10" xfId="0" applyFont="1" applyFill="1" applyBorder="1" applyAlignment="1">
      <alignment horizontal="left" vertical="top" wrapText="1"/>
    </xf>
    <xf numFmtId="0" fontId="1" fillId="7" borderId="4" xfId="0" applyFont="1" applyFill="1" applyBorder="1" applyAlignment="1">
      <alignment horizontal="left" vertical="top" wrapText="1"/>
    </xf>
    <xf numFmtId="0" fontId="4" fillId="3" borderId="9" xfId="0" applyFont="1" applyFill="1" applyBorder="1" applyAlignment="1">
      <alignment horizontal="left" vertical="top" wrapText="1"/>
    </xf>
    <xf numFmtId="0" fontId="0" fillId="0" borderId="0" xfId="0" applyAlignment="1">
      <alignment horizontal="left" vertical="top" wrapText="1"/>
    </xf>
    <xf numFmtId="0" fontId="1" fillId="3" borderId="9" xfId="0" applyFont="1" applyFill="1" applyBorder="1" applyAlignment="1">
      <alignment horizontal="left" vertical="top" wrapText="1"/>
    </xf>
    <xf numFmtId="0" fontId="0" fillId="0" borderId="5" xfId="0" applyBorder="1" applyAlignment="1">
      <alignment vertical="top" wrapText="1"/>
    </xf>
    <xf numFmtId="0" fontId="16" fillId="0" borderId="3" xfId="0" applyFont="1" applyBorder="1" applyAlignment="1">
      <alignment vertical="top" wrapText="1"/>
    </xf>
    <xf numFmtId="0" fontId="0" fillId="0" borderId="11" xfId="0" applyBorder="1" applyAlignment="1">
      <alignment horizontal="left" vertical="top" wrapText="1"/>
    </xf>
    <xf numFmtId="0" fontId="14" fillId="2" borderId="3"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0" borderId="14" xfId="0" applyBorder="1" applyAlignment="1">
      <alignment vertical="top" wrapText="1"/>
    </xf>
    <xf numFmtId="0" fontId="10" fillId="0" borderId="8" xfId="0" applyFont="1" applyBorder="1" applyAlignment="1">
      <alignment vertical="top" wrapText="1"/>
    </xf>
    <xf numFmtId="0" fontId="0" fillId="0" borderId="3" xfId="0" applyBorder="1" applyAlignment="1" applyProtection="1">
      <alignment horizontal="left" vertical="top" wrapText="1"/>
      <protection locked="0"/>
    </xf>
    <xf numFmtId="0" fontId="5" fillId="2" borderId="13" xfId="0" applyFont="1" applyFill="1" applyBorder="1" applyAlignment="1">
      <alignment horizontal="left" vertical="top" wrapText="1"/>
    </xf>
    <xf numFmtId="0" fontId="6" fillId="7" borderId="4" xfId="0" applyFont="1" applyFill="1" applyBorder="1" applyAlignment="1">
      <alignment vertical="top" wrapText="1"/>
    </xf>
    <xf numFmtId="0" fontId="1" fillId="3" borderId="4" xfId="0" applyFont="1" applyFill="1" applyBorder="1" applyAlignment="1">
      <alignment vertical="top" wrapText="1"/>
    </xf>
    <xf numFmtId="0" fontId="1" fillId="7" borderId="4" xfId="0" applyFont="1" applyFill="1" applyBorder="1" applyAlignment="1">
      <alignment vertical="top" wrapText="1"/>
    </xf>
    <xf numFmtId="0" fontId="1" fillId="3" borderId="3" xfId="0" applyFont="1" applyFill="1" applyBorder="1" applyAlignment="1">
      <alignment vertical="top" wrapText="1"/>
    </xf>
    <xf numFmtId="0" fontId="1" fillId="7" borderId="3" xfId="0" applyFont="1" applyFill="1" applyBorder="1" applyAlignment="1">
      <alignment vertical="top" wrapText="1"/>
    </xf>
    <xf numFmtId="0" fontId="14" fillId="0" borderId="3" xfId="0" applyFont="1" applyBorder="1" applyAlignment="1">
      <alignment vertical="top" wrapText="1"/>
    </xf>
    <xf numFmtId="0" fontId="19" fillId="3" borderId="4" xfId="0" applyFont="1" applyFill="1" applyBorder="1" applyAlignment="1">
      <alignment horizontal="left" vertical="top" wrapText="1"/>
    </xf>
    <xf numFmtId="0" fontId="0" fillId="0" borderId="3" xfId="0" applyBorder="1" applyAlignment="1">
      <alignment vertical="top"/>
    </xf>
    <xf numFmtId="0" fontId="0" fillId="0" borderId="3" xfId="0" applyFill="1" applyBorder="1" applyAlignment="1">
      <alignment horizontal="left" vertical="top" wrapText="1"/>
    </xf>
    <xf numFmtId="0" fontId="5" fillId="0" borderId="3" xfId="0" applyFont="1" applyFill="1" applyBorder="1" applyAlignment="1">
      <alignment horizontal="left" vertical="top" wrapText="1"/>
    </xf>
    <xf numFmtId="0" fontId="0" fillId="0" borderId="10" xfId="0" applyFont="1" applyFill="1" applyBorder="1" applyAlignment="1">
      <alignment horizontal="left" vertical="top" wrapText="1"/>
    </xf>
    <xf numFmtId="0" fontId="14"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3" xfId="0" applyFont="1" applyFill="1" applyBorder="1" applyAlignment="1">
      <alignment horizontal="left" vertical="center"/>
    </xf>
    <xf numFmtId="0" fontId="0" fillId="0" borderId="3" xfId="0" applyFill="1" applyBorder="1" applyAlignment="1" applyProtection="1">
      <alignment horizontal="center" vertical="center"/>
      <protection locked="0"/>
    </xf>
    <xf numFmtId="0" fontId="5" fillId="0" borderId="3" xfId="0" applyFont="1" applyBorder="1" applyAlignment="1">
      <alignment vertical="center" wrapText="1"/>
    </xf>
    <xf numFmtId="0" fontId="0" fillId="0" borderId="3" xfId="0" applyBorder="1" applyAlignment="1" applyProtection="1">
      <alignment horizontal="center" vertical="center"/>
      <protection locked="0"/>
    </xf>
    <xf numFmtId="0" fontId="5" fillId="0" borderId="3" xfId="0" applyFont="1" applyBorder="1" applyAlignment="1">
      <alignment horizontal="center" vertical="center"/>
    </xf>
    <xf numFmtId="0" fontId="0" fillId="0" borderId="3" xfId="0" applyBorder="1" applyAlignment="1">
      <alignment horizontal="center" vertical="center"/>
    </xf>
    <xf numFmtId="0" fontId="5" fillId="0" borderId="3" xfId="0" applyFont="1" applyBorder="1" applyAlignment="1">
      <alignment horizontal="left" vertical="center"/>
    </xf>
    <xf numFmtId="0" fontId="5" fillId="0" borderId="0" xfId="0" applyFont="1" applyAlignment="1">
      <alignment vertical="center"/>
    </xf>
    <xf numFmtId="0" fontId="5" fillId="0" borderId="6" xfId="0" applyFont="1" applyBorder="1" applyAlignment="1">
      <alignment horizontal="center" vertical="center" wrapText="1"/>
    </xf>
    <xf numFmtId="0" fontId="5" fillId="0" borderId="0" xfId="0" applyFont="1" applyAlignment="1">
      <alignment horizontal="center" vertical="center" wrapText="1"/>
    </xf>
    <xf numFmtId="0" fontId="5" fillId="0" borderId="13" xfId="0" applyFont="1" applyBorder="1" applyAlignment="1">
      <alignment horizontal="left"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xf>
    <xf numFmtId="0" fontId="5" fillId="0" borderId="3" xfId="0" applyFont="1" applyBorder="1" applyAlignment="1" applyProtection="1">
      <alignment horizontal="center" vertical="center" wrapText="1"/>
      <protection locked="0"/>
    </xf>
    <xf numFmtId="0" fontId="5" fillId="0" borderId="3" xfId="0" applyFont="1" applyBorder="1" applyAlignment="1" applyProtection="1">
      <alignment horizontal="center" vertical="center"/>
      <protection locked="0"/>
    </xf>
    <xf numFmtId="0" fontId="0" fillId="0" borderId="13" xfId="0" applyBorder="1" applyAlignment="1">
      <alignment vertical="top" wrapText="1"/>
    </xf>
    <xf numFmtId="0" fontId="16" fillId="0" borderId="0" xfId="0" applyFont="1" applyAlignment="1">
      <alignment vertical="top" wrapText="1"/>
    </xf>
    <xf numFmtId="0" fontId="5" fillId="2" borderId="0" xfId="0" applyFont="1" applyFill="1" applyAlignment="1">
      <alignment horizontal="left" vertical="top" wrapText="1"/>
    </xf>
    <xf numFmtId="0" fontId="23" fillId="0" borderId="3" xfId="0" applyFont="1" applyBorder="1" applyAlignment="1">
      <alignment vertical="top" wrapText="1"/>
    </xf>
    <xf numFmtId="0" fontId="5" fillId="0" borderId="0" xfId="0" applyFont="1" applyAlignment="1">
      <alignment vertical="center" wrapText="1"/>
    </xf>
    <xf numFmtId="0" fontId="0" fillId="0" borderId="3" xfId="0" applyFill="1" applyBorder="1" applyAlignment="1">
      <alignment vertical="top" wrapText="1"/>
    </xf>
    <xf numFmtId="0" fontId="5" fillId="0" borderId="8" xfId="0" applyFont="1" applyFill="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applyAlignment="1">
      <alignment vertical="top" wrapText="1"/>
    </xf>
    <xf numFmtId="0" fontId="0" fillId="0" borderId="0" xfId="0" applyFill="1" applyAlignment="1">
      <alignment horizontal="left" vertical="top" wrapText="1"/>
    </xf>
    <xf numFmtId="0" fontId="16" fillId="0" borderId="3" xfId="0" applyFont="1" applyFill="1" applyBorder="1" applyAlignment="1">
      <alignment vertical="top" wrapText="1"/>
    </xf>
    <xf numFmtId="0" fontId="5" fillId="0" borderId="0" xfId="0" applyFont="1" applyFill="1" applyAlignment="1">
      <alignment horizontal="center" vertical="center" wrapText="1"/>
    </xf>
    <xf numFmtId="0" fontId="5" fillId="0" borderId="3" xfId="0" applyFont="1" applyFill="1" applyBorder="1" applyAlignment="1">
      <alignmen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center" vertical="center" wrapText="1"/>
    </xf>
    <xf numFmtId="0" fontId="0" fillId="0" borderId="0" xfId="0" applyFont="1" applyFill="1" applyAlignment="1">
      <alignment vertical="top" wrapText="1"/>
    </xf>
    <xf numFmtId="0" fontId="0" fillId="0" borderId="3" xfId="0" applyFont="1" applyFill="1" applyBorder="1" applyAlignment="1">
      <alignment vertical="top" wrapText="1"/>
    </xf>
    <xf numFmtId="0" fontId="0" fillId="0" borderId="3" xfId="0" applyFont="1" applyFill="1" applyBorder="1" applyAlignment="1">
      <alignment vertical="center" wrapText="1"/>
    </xf>
    <xf numFmtId="0" fontId="0" fillId="0" borderId="13" xfId="0" applyFont="1" applyFill="1" applyBorder="1" applyAlignment="1">
      <alignment horizontal="left" vertical="top" wrapText="1"/>
    </xf>
    <xf numFmtId="0" fontId="0" fillId="0" borderId="13"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14" fillId="0" borderId="8" xfId="0" applyFont="1" applyFill="1" applyBorder="1" applyAlignment="1">
      <alignment horizontal="left" vertical="top" wrapText="1"/>
    </xf>
    <xf numFmtId="0" fontId="4" fillId="0" borderId="3" xfId="0" applyFont="1" applyFill="1" applyBorder="1" applyAlignment="1">
      <alignment horizontal="left" vertical="top" wrapText="1"/>
    </xf>
    <xf numFmtId="0" fontId="5" fillId="0" borderId="0" xfId="0" applyFont="1" applyFill="1" applyAlignment="1">
      <alignment vertical="top" wrapText="1"/>
    </xf>
    <xf numFmtId="0" fontId="0" fillId="0" borderId="3" xfId="0" applyFill="1" applyBorder="1" applyAlignment="1">
      <alignment vertical="top"/>
    </xf>
    <xf numFmtId="0" fontId="10" fillId="0" borderId="3" xfId="0" applyFont="1" applyFill="1" applyBorder="1" applyAlignment="1">
      <alignment vertical="top" wrapText="1"/>
    </xf>
    <xf numFmtId="0" fontId="5" fillId="0" borderId="14" xfId="0" applyFont="1" applyFill="1" applyBorder="1" applyAlignment="1">
      <alignment horizontal="left" vertical="top" wrapText="1"/>
    </xf>
    <xf numFmtId="0" fontId="0" fillId="0" borderId="5" xfId="0" applyFill="1" applyBorder="1" applyAlignment="1">
      <alignment vertical="top" wrapText="1"/>
    </xf>
    <xf numFmtId="0" fontId="5" fillId="0" borderId="5" xfId="0" applyFont="1" applyBorder="1" applyAlignment="1">
      <alignment horizontal="center" vertical="center"/>
    </xf>
    <xf numFmtId="0" fontId="0" fillId="0" borderId="3" xfId="0" applyBorder="1" applyAlignment="1">
      <alignment horizontal="center" vertical="center" wrapText="1"/>
    </xf>
    <xf numFmtId="0" fontId="0" fillId="0" borderId="0" xfId="0" applyAlignment="1">
      <alignment horizontal="center" vertical="center"/>
    </xf>
    <xf numFmtId="0" fontId="0" fillId="0" borderId="3" xfId="0" applyBorder="1" applyAlignment="1">
      <alignment wrapText="1"/>
    </xf>
    <xf numFmtId="0" fontId="0" fillId="0" borderId="0" xfId="0" applyAlignment="1">
      <alignment horizontal="left" vertical="top"/>
    </xf>
    <xf numFmtId="0" fontId="0" fillId="2" borderId="3" xfId="0" applyFill="1" applyBorder="1" applyAlignment="1">
      <alignment wrapText="1"/>
    </xf>
    <xf numFmtId="0" fontId="5" fillId="2" borderId="3" xfId="0" applyFont="1" applyFill="1" applyBorder="1"/>
    <xf numFmtId="0" fontId="0" fillId="0" borderId="3" xfId="0" applyBorder="1" applyAlignment="1">
      <alignment vertical="center" wrapText="1"/>
    </xf>
    <xf numFmtId="0" fontId="16" fillId="0" borderId="3" xfId="0" applyFont="1" applyBorder="1" applyAlignment="1">
      <alignment vertical="center" wrapText="1"/>
    </xf>
    <xf numFmtId="0" fontId="5" fillId="0" borderId="3" xfId="0" applyFont="1" applyBorder="1" applyAlignment="1">
      <alignment vertical="center"/>
    </xf>
    <xf numFmtId="0" fontId="16" fillId="0" borderId="1" xfId="0" applyFont="1" applyBorder="1" applyAlignment="1">
      <alignment vertical="center" wrapText="1"/>
    </xf>
    <xf numFmtId="0" fontId="0" fillId="0" borderId="3" xfId="0" applyBorder="1" applyAlignment="1">
      <alignment horizontal="left" wrapText="1"/>
    </xf>
    <xf numFmtId="0" fontId="0" fillId="0" borderId="8" xfId="0" applyBorder="1" applyAlignment="1">
      <alignment wrapText="1"/>
    </xf>
    <xf numFmtId="0" fontId="0" fillId="0" borderId="3" xfId="0" applyBorder="1" applyAlignment="1">
      <alignment horizontal="left" vertical="top"/>
    </xf>
    <xf numFmtId="0" fontId="5" fillId="0" borderId="8" xfId="0" applyFont="1" applyBorder="1" applyAlignment="1">
      <alignment horizontal="left" vertical="top"/>
    </xf>
    <xf numFmtId="0" fontId="0" fillId="2" borderId="8" xfId="0" applyFill="1" applyBorder="1" applyAlignment="1">
      <alignment wrapText="1"/>
    </xf>
    <xf numFmtId="0" fontId="4" fillId="3" borderId="3" xfId="0" applyFont="1" applyFill="1" applyBorder="1" applyAlignment="1">
      <alignment horizontal="left" vertical="top" wrapText="1"/>
    </xf>
    <xf numFmtId="0" fontId="5" fillId="0" borderId="0" xfId="0" applyFont="1" applyAlignment="1">
      <alignment wrapText="1"/>
    </xf>
    <xf numFmtId="0" fontId="5" fillId="2" borderId="13" xfId="0" applyFont="1" applyFill="1" applyBorder="1" applyAlignment="1">
      <alignment wrapText="1"/>
    </xf>
    <xf numFmtId="0" fontId="1" fillId="3" borderId="11" xfId="0" applyFont="1" applyFill="1" applyBorder="1" applyAlignment="1">
      <alignment horizontal="left" vertical="top" wrapText="1"/>
    </xf>
    <xf numFmtId="0" fontId="0" fillId="0" borderId="5" xfId="0" applyBorder="1" applyAlignment="1">
      <alignment wrapText="1"/>
    </xf>
    <xf numFmtId="0" fontId="0" fillId="2" borderId="3" xfId="0" applyFill="1" applyBorder="1" applyAlignment="1">
      <alignment horizontal="left" vertical="top" wrapText="1"/>
    </xf>
    <xf numFmtId="0" fontId="5" fillId="0" borderId="14" xfId="0" applyFont="1" applyBorder="1" applyAlignment="1">
      <alignment wrapText="1"/>
    </xf>
    <xf numFmtId="0" fontId="5" fillId="2" borderId="3" xfId="0" applyFont="1" applyFill="1" applyBorder="1" applyAlignment="1">
      <alignment wrapText="1"/>
    </xf>
    <xf numFmtId="0" fontId="24" fillId="3" borderId="3" xfId="0" applyFont="1" applyFill="1" applyBorder="1" applyAlignment="1">
      <alignment horizontal="left" vertical="top" wrapText="1"/>
    </xf>
    <xf numFmtId="0" fontId="9" fillId="2" borderId="3" xfId="0" applyFont="1" applyFill="1" applyBorder="1" applyAlignment="1">
      <alignment horizontal="center" vertical="center" wrapText="1"/>
    </xf>
    <xf numFmtId="0" fontId="5" fillId="2" borderId="0" xfId="0" applyFont="1" applyFill="1"/>
    <xf numFmtId="0" fontId="0" fillId="2" borderId="0" xfId="0" applyFill="1" applyAlignment="1">
      <alignment horizontal="left" vertical="top" wrapText="1"/>
    </xf>
    <xf numFmtId="0" fontId="0" fillId="0" borderId="0" xfId="0" applyAlignment="1">
      <alignment wrapText="1"/>
    </xf>
    <xf numFmtId="0" fontId="10" fillId="0" borderId="3" xfId="0" applyFont="1" applyBorder="1" applyAlignment="1">
      <alignment horizontal="left" vertical="center" wrapText="1"/>
    </xf>
    <xf numFmtId="0" fontId="5" fillId="0" borderId="5" xfId="0" applyFont="1" applyBorder="1" applyAlignment="1">
      <alignment horizontal="left" vertical="top"/>
    </xf>
    <xf numFmtId="0" fontId="5" fillId="0" borderId="3" xfId="0" applyFont="1" applyBorder="1"/>
    <xf numFmtId="0" fontId="5" fillId="0" borderId="8" xfId="0" applyFont="1" applyBorder="1" applyAlignment="1">
      <alignment wrapText="1"/>
    </xf>
    <xf numFmtId="0" fontId="1" fillId="3" borderId="3" xfId="0" applyFont="1" applyFill="1" applyBorder="1"/>
    <xf numFmtId="0" fontId="0" fillId="2" borderId="3" xfId="0" applyFill="1" applyBorder="1"/>
    <xf numFmtId="0" fontId="0" fillId="0" borderId="3" xfId="0" applyBorder="1"/>
    <xf numFmtId="0" fontId="5" fillId="0" borderId="3" xfId="0" applyFont="1" applyBorder="1" applyAlignment="1">
      <alignment horizontal="left" wrapText="1"/>
    </xf>
    <xf numFmtId="0" fontId="5" fillId="0" borderId="11" xfId="0" applyFont="1" applyBorder="1" applyAlignment="1">
      <alignment horizontal="left" wrapText="1"/>
    </xf>
    <xf numFmtId="0" fontId="5" fillId="0" borderId="11" xfId="0" applyFont="1" applyBorder="1"/>
    <xf numFmtId="0" fontId="1" fillId="3" borderId="3" xfId="0" applyFont="1" applyFill="1" applyBorder="1" applyAlignment="1">
      <alignment horizontal="center" vertical="top" wrapText="1"/>
    </xf>
    <xf numFmtId="0" fontId="0" fillId="2" borderId="3" xfId="0" applyFill="1" applyBorder="1" applyAlignment="1">
      <alignment vertical="top" wrapText="1"/>
    </xf>
    <xf numFmtId="0" fontId="5" fillId="0" borderId="13" xfId="0" applyFont="1" applyBorder="1"/>
    <xf numFmtId="0" fontId="1" fillId="3" borderId="3" xfId="0" applyFont="1" applyFill="1" applyBorder="1" applyAlignment="1">
      <alignment horizontal="left" vertical="center" wrapText="1"/>
    </xf>
    <xf numFmtId="0" fontId="5" fillId="2" borderId="3" xfId="0" applyFont="1" applyFill="1" applyBorder="1" applyAlignment="1" applyProtection="1">
      <alignment horizontal="left" vertical="top" wrapText="1"/>
      <protection locked="0"/>
    </xf>
    <xf numFmtId="0" fontId="5" fillId="0" borderId="3" xfId="0" applyFont="1" applyBorder="1" applyAlignment="1"/>
    <xf numFmtId="0" fontId="0" fillId="0" borderId="3" xfId="0" applyFont="1" applyFill="1" applyBorder="1" applyAlignment="1">
      <alignment wrapText="1"/>
    </xf>
    <xf numFmtId="0" fontId="5" fillId="0" borderId="3" xfId="0" applyFont="1" applyFill="1" applyBorder="1" applyAlignment="1">
      <alignment horizontal="left" vertical="top"/>
    </xf>
    <xf numFmtId="0" fontId="0" fillId="0" borderId="0" xfId="0" applyAlignment="1">
      <alignment vertical="top" wrapText="1"/>
    </xf>
    <xf numFmtId="0" fontId="25" fillId="0" borderId="3" xfId="0" applyFont="1" applyBorder="1" applyAlignment="1">
      <alignment vertical="top" wrapText="1"/>
    </xf>
    <xf numFmtId="0" fontId="5" fillId="0" borderId="3" xfId="0" applyFont="1" applyBorder="1"/>
    <xf numFmtId="0" fontId="7" fillId="0" borderId="3" xfId="0" applyFont="1" applyBorder="1" applyAlignment="1" applyProtection="1">
      <alignment horizontal="left" vertical="top" wrapText="1"/>
      <protection hidden="1"/>
    </xf>
    <xf numFmtId="0" fontId="7" fillId="0" borderId="3" xfId="0" applyFont="1" applyBorder="1" applyAlignment="1" applyProtection="1">
      <alignment horizontal="left" vertical="center" wrapText="1"/>
      <protection hidden="1"/>
    </xf>
    <xf numFmtId="0" fontId="8" fillId="0" borderId="3" xfId="0" applyFont="1" applyBorder="1" applyAlignment="1">
      <alignment horizontal="left" vertical="center" wrapText="1"/>
    </xf>
    <xf numFmtId="0" fontId="35" fillId="0" borderId="3" xfId="0" applyFont="1" applyBorder="1" applyAlignment="1">
      <alignment horizontal="left" vertical="top" wrapText="1"/>
    </xf>
    <xf numFmtId="9" fontId="8" fillId="2" borderId="8" xfId="1" applyFont="1" applyFill="1" applyBorder="1" applyAlignment="1">
      <alignment horizontal="center" vertical="center" wrapText="1"/>
    </xf>
    <xf numFmtId="0" fontId="33"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pplyProtection="1">
      <alignment horizontal="left" vertical="top" wrapText="1"/>
      <protection locked="0"/>
    </xf>
    <xf numFmtId="0" fontId="5" fillId="0" borderId="3" xfId="0" applyFont="1" applyFill="1" applyBorder="1"/>
    <xf numFmtId="0" fontId="5" fillId="2" borderId="3" xfId="0" applyFont="1" applyFill="1" applyBorder="1" applyAlignment="1">
      <alignment vertical="top"/>
    </xf>
    <xf numFmtId="0" fontId="33" fillId="0" borderId="5" xfId="0" applyFont="1" applyBorder="1" applyAlignment="1">
      <alignment horizontal="left" vertical="center" wrapText="1"/>
    </xf>
    <xf numFmtId="0" fontId="5" fillId="0" borderId="3" xfId="0" applyFont="1" applyBorder="1"/>
    <xf numFmtId="0" fontId="2" fillId="0" borderId="0" xfId="0" applyFont="1"/>
    <xf numFmtId="0" fontId="2" fillId="2" borderId="0" xfId="0" applyFont="1" applyFill="1"/>
    <xf numFmtId="0" fontId="2" fillId="2" borderId="0" xfId="0" applyFont="1" applyFill="1" applyAlignment="1">
      <alignment horizontal="left" vertical="top" wrapText="1"/>
    </xf>
    <xf numFmtId="0" fontId="2" fillId="2" borderId="0" xfId="0" applyFont="1" applyFill="1" applyAlignment="1">
      <alignment vertical="top" wrapText="1"/>
    </xf>
    <xf numFmtId="0" fontId="5" fillId="2" borderId="3" xfId="0" applyFont="1" applyFill="1" applyBorder="1" applyAlignment="1">
      <alignment horizontal="center" vertical="center"/>
    </xf>
    <xf numFmtId="0" fontId="5" fillId="0" borderId="13" xfId="0" applyFont="1" applyBorder="1" applyAlignment="1">
      <alignment horizontal="center" vertical="center"/>
    </xf>
    <xf numFmtId="0" fontId="2" fillId="2" borderId="0" xfId="0" applyFont="1" applyFill="1" applyAlignment="1">
      <alignment horizontal="center" vertical="center"/>
    </xf>
    <xf numFmtId="0" fontId="5" fillId="0" borderId="3" xfId="0" applyFont="1" applyFill="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7" fillId="0" borderId="3" xfId="0" applyFon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0" fillId="2" borderId="3" xfId="0"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0" fillId="2" borderId="3" xfId="0" applyFill="1" applyBorder="1" applyAlignment="1">
      <alignment horizontal="center" vertical="center"/>
    </xf>
    <xf numFmtId="0" fontId="5" fillId="0" borderId="11" xfId="0" applyFont="1" applyBorder="1" applyAlignment="1" applyProtection="1">
      <alignment horizontal="center" vertical="center"/>
      <protection locked="0"/>
    </xf>
    <xf numFmtId="0" fontId="0" fillId="0" borderId="8" xfId="0" applyBorder="1" applyAlignment="1" applyProtection="1">
      <alignment horizontal="center" vertical="center" wrapText="1"/>
      <protection locked="0"/>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2"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3" xfId="0" applyFont="1" applyBorder="1" applyProtection="1">
      <protection locked="0"/>
    </xf>
    <xf numFmtId="0" fontId="1" fillId="3" borderId="3" xfId="0" applyFont="1" applyFill="1" applyBorder="1" applyAlignment="1">
      <alignment wrapText="1"/>
    </xf>
    <xf numFmtId="0" fontId="3" fillId="2" borderId="34"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4" fillId="7" borderId="0" xfId="0" applyFont="1" applyFill="1"/>
    <xf numFmtId="0" fontId="5" fillId="7" borderId="0" xfId="0" applyFont="1" applyFill="1"/>
    <xf numFmtId="9" fontId="43" fillId="2" borderId="35" xfId="1" applyFont="1" applyFill="1" applyBorder="1" applyAlignment="1">
      <alignment horizontal="center" vertical="center" wrapText="1"/>
    </xf>
    <xf numFmtId="9" fontId="43" fillId="2" borderId="11" xfId="1" applyFont="1" applyFill="1" applyBorder="1" applyAlignment="1">
      <alignment horizontal="center" vertical="center" wrapText="1"/>
    </xf>
    <xf numFmtId="9" fontId="43" fillId="2" borderId="36" xfId="1" applyFont="1" applyFill="1" applyBorder="1" applyAlignment="1">
      <alignment horizontal="center" vertical="center" wrapText="1"/>
    </xf>
    <xf numFmtId="9" fontId="43" fillId="2" borderId="37" xfId="1" applyFont="1" applyFill="1" applyBorder="1" applyAlignment="1">
      <alignment wrapText="1"/>
    </xf>
    <xf numFmtId="9" fontId="43" fillId="2" borderId="38" xfId="1" applyFont="1" applyFill="1" applyBorder="1" applyAlignment="1">
      <alignment wrapText="1"/>
    </xf>
    <xf numFmtId="9" fontId="43" fillId="2" borderId="1" xfId="1" applyFont="1" applyFill="1" applyBorder="1" applyAlignment="1">
      <alignment wrapText="1"/>
    </xf>
    <xf numFmtId="0" fontId="19" fillId="5" borderId="8" xfId="0" applyFont="1" applyFill="1" applyBorder="1" applyAlignment="1">
      <alignment horizontal="center" vertical="top"/>
    </xf>
    <xf numFmtId="0" fontId="41" fillId="0" borderId="3" xfId="0" applyFont="1" applyBorder="1" applyAlignment="1" applyProtection="1">
      <alignment horizontal="left" vertical="top" wrapText="1"/>
      <protection locked="0"/>
    </xf>
    <xf numFmtId="0" fontId="0" fillId="2" borderId="0" xfId="0" applyFill="1" applyAlignment="1">
      <alignment wrapText="1"/>
    </xf>
    <xf numFmtId="0" fontId="0" fillId="2" borderId="0" xfId="0" applyFill="1"/>
    <xf numFmtId="0" fontId="5" fillId="2" borderId="0" xfId="0" applyFont="1" applyFill="1" applyBorder="1"/>
    <xf numFmtId="0" fontId="3" fillId="2" borderId="0" xfId="0" applyFont="1" applyFill="1" applyBorder="1" applyAlignment="1">
      <alignment horizontal="center" vertical="center" wrapText="1"/>
    </xf>
    <xf numFmtId="0" fontId="43" fillId="2" borderId="0" xfId="0" applyFont="1" applyFill="1" applyBorder="1" applyAlignment="1">
      <alignment horizontal="center" vertical="center" wrapText="1"/>
    </xf>
    <xf numFmtId="0" fontId="45" fillId="2" borderId="0" xfId="0" applyFont="1" applyFill="1" applyBorder="1" applyAlignment="1">
      <alignment horizontal="center" vertical="center" wrapText="1"/>
    </xf>
    <xf numFmtId="0" fontId="46" fillId="2" borderId="0" xfId="0" applyFont="1" applyFill="1" applyBorder="1" applyAlignment="1">
      <alignment horizontal="center" vertical="center" wrapText="1"/>
    </xf>
    <xf numFmtId="0" fontId="43" fillId="2" borderId="0" xfId="0" applyFont="1" applyFill="1" applyBorder="1" applyAlignment="1">
      <alignment wrapText="1"/>
    </xf>
    <xf numFmtId="0" fontId="9" fillId="2" borderId="0" xfId="0" applyFont="1" applyFill="1" applyBorder="1" applyAlignment="1">
      <alignment vertical="top" wrapText="1"/>
    </xf>
    <xf numFmtId="0" fontId="5" fillId="2" borderId="0" xfId="0" applyFont="1" applyFill="1" applyBorder="1" applyAlignment="1">
      <alignment horizontal="center" vertical="center"/>
    </xf>
    <xf numFmtId="0" fontId="1" fillId="3" borderId="3" xfId="0" applyFont="1" applyFill="1" applyBorder="1" applyAlignment="1">
      <alignment horizontal="center" vertical="center"/>
    </xf>
    <xf numFmtId="9" fontId="5" fillId="10" borderId="3" xfId="0" applyNumberFormat="1" applyFont="1" applyFill="1" applyBorder="1" applyAlignment="1">
      <alignment horizontal="center" vertical="center"/>
    </xf>
    <xf numFmtId="9" fontId="5" fillId="10" borderId="3" xfId="1" applyFont="1" applyFill="1" applyBorder="1" applyAlignment="1">
      <alignment horizontal="center" vertical="center"/>
    </xf>
    <xf numFmtId="0" fontId="5" fillId="0" borderId="0" xfId="0" applyFont="1" applyFill="1" applyBorder="1" applyAlignment="1">
      <alignment horizontal="center" vertical="center"/>
    </xf>
    <xf numFmtId="0" fontId="39" fillId="7" borderId="3" xfId="0" applyFont="1" applyFill="1" applyBorder="1" applyAlignment="1">
      <alignment horizontal="center"/>
    </xf>
    <xf numFmtId="0" fontId="41" fillId="0" borderId="0" xfId="0" applyFont="1" applyBorder="1" applyAlignment="1" applyProtection="1">
      <alignment horizontal="left" vertical="top" wrapText="1"/>
      <protection locked="0"/>
    </xf>
    <xf numFmtId="0" fontId="1" fillId="0" borderId="3" xfId="0" applyFont="1" applyBorder="1" applyAlignment="1">
      <alignment horizontal="left" vertical="top"/>
    </xf>
    <xf numFmtId="0" fontId="4" fillId="0" borderId="3" xfId="0" applyFont="1" applyBorder="1" applyAlignment="1" applyProtection="1">
      <alignment horizontal="left" vertical="top"/>
      <protection locked="0"/>
    </xf>
    <xf numFmtId="0" fontId="4" fillId="0" borderId="8" xfId="0" applyFont="1" applyBorder="1" applyProtection="1">
      <protection locked="0"/>
    </xf>
    <xf numFmtId="0" fontId="4" fillId="0" borderId="0" xfId="0" applyFont="1" applyProtection="1">
      <protection locked="0"/>
    </xf>
    <xf numFmtId="0" fontId="4" fillId="0" borderId="13" xfId="0" applyFont="1" applyBorder="1" applyAlignment="1" applyProtection="1">
      <alignment horizontal="left" vertical="top"/>
      <protection locked="0"/>
    </xf>
    <xf numFmtId="0" fontId="4" fillId="2" borderId="3" xfId="0" applyFont="1" applyFill="1" applyBorder="1" applyAlignment="1" applyProtection="1">
      <alignment horizontal="left" vertical="top" wrapText="1"/>
      <protection locked="0"/>
    </xf>
    <xf numFmtId="0" fontId="4" fillId="0" borderId="5" xfId="0" applyFont="1" applyBorder="1" applyAlignment="1" applyProtection="1">
      <alignment horizontal="left" vertical="top"/>
      <protection locked="0"/>
    </xf>
    <xf numFmtId="0" fontId="4" fillId="0" borderId="5" xfId="0" applyFont="1" applyBorder="1" applyProtection="1">
      <protection locked="0"/>
    </xf>
    <xf numFmtId="0" fontId="4" fillId="0" borderId="3" xfId="0" applyFont="1" applyBorder="1" applyAlignment="1">
      <alignment horizontal="left" vertical="top"/>
    </xf>
    <xf numFmtId="0" fontId="4" fillId="0" borderId="6" xfId="0" applyFont="1" applyBorder="1" applyAlignment="1" applyProtection="1">
      <alignment horizontal="left" vertical="top"/>
      <protection locked="0"/>
    </xf>
    <xf numFmtId="0" fontId="4" fillId="2" borderId="3" xfId="0" applyFont="1" applyFill="1" applyBorder="1" applyAlignment="1" applyProtection="1">
      <alignment horizontal="left" vertical="top"/>
      <protection locked="0"/>
    </xf>
    <xf numFmtId="0" fontId="19" fillId="5" borderId="6" xfId="0" applyFont="1" applyFill="1" applyBorder="1" applyAlignment="1">
      <alignment vertical="top"/>
    </xf>
    <xf numFmtId="0" fontId="4" fillId="0" borderId="3" xfId="0" applyFont="1" applyBorder="1" applyAlignment="1" applyProtection="1">
      <alignment horizontal="left" vertical="top" wrapText="1"/>
      <protection locked="0"/>
    </xf>
    <xf numFmtId="0" fontId="4" fillId="0" borderId="3" xfId="0" applyFont="1" applyBorder="1" applyAlignment="1" applyProtection="1">
      <alignment horizontal="left" wrapText="1"/>
      <protection locked="0"/>
    </xf>
    <xf numFmtId="0" fontId="4" fillId="0" borderId="0" xfId="0" applyFont="1" applyAlignment="1">
      <alignment horizontal="left" vertical="top"/>
    </xf>
    <xf numFmtId="0" fontId="4" fillId="2" borderId="0" xfId="0" applyFont="1" applyFill="1" applyAlignment="1">
      <alignment horizontal="left" vertical="top"/>
    </xf>
    <xf numFmtId="0" fontId="4" fillId="0" borderId="0" xfId="0" applyFont="1" applyFill="1" applyAlignment="1">
      <alignment vertical="top"/>
    </xf>
    <xf numFmtId="0" fontId="39" fillId="7" borderId="10" xfId="0" applyFont="1" applyFill="1" applyBorder="1" applyAlignment="1">
      <alignment horizontal="center" vertical="top" wrapText="1"/>
    </xf>
    <xf numFmtId="0" fontId="41" fillId="0" borderId="8" xfId="0" applyFont="1" applyBorder="1" applyAlignment="1" applyProtection="1">
      <alignment horizontal="left" vertical="top" wrapText="1"/>
      <protection locked="0"/>
    </xf>
    <xf numFmtId="0" fontId="1" fillId="0" borderId="10" xfId="0" applyFont="1" applyBorder="1" applyAlignment="1">
      <alignment horizontal="center" vertical="top" wrapText="1"/>
    </xf>
    <xf numFmtId="0" fontId="4" fillId="0" borderId="10" xfId="0" applyFont="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4" fillId="0" borderId="10" xfId="0" applyFont="1" applyFill="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0" xfId="0" applyFont="1" applyBorder="1" applyAlignment="1" applyProtection="1">
      <alignment vertical="top" wrapText="1"/>
      <protection locked="0"/>
    </xf>
    <xf numFmtId="0" fontId="4" fillId="0" borderId="3" xfId="0" applyFont="1" applyFill="1" applyBorder="1" applyAlignment="1" applyProtection="1">
      <alignment horizontal="left" vertical="top" wrapText="1"/>
      <protection locked="0"/>
    </xf>
    <xf numFmtId="0" fontId="4" fillId="0" borderId="3" xfId="0" applyFont="1" applyBorder="1" applyAlignment="1" applyProtection="1">
      <alignment vertical="top" wrapText="1"/>
      <protection locked="0"/>
    </xf>
    <xf numFmtId="0" fontId="4" fillId="0" borderId="10" xfId="0" applyFont="1" applyFill="1" applyBorder="1" applyAlignment="1" applyProtection="1">
      <alignment vertical="top" wrapText="1"/>
      <protection locked="0"/>
    </xf>
    <xf numFmtId="0" fontId="4" fillId="0" borderId="20" xfId="0" applyFont="1" applyBorder="1" applyAlignment="1" applyProtection="1">
      <alignment horizontal="left" vertical="top" wrapText="1"/>
      <protection locked="0"/>
    </xf>
    <xf numFmtId="0" fontId="4" fillId="0" borderId="12" xfId="0" applyFont="1" applyFill="1" applyBorder="1" applyAlignment="1" applyProtection="1">
      <alignment horizontal="left" vertical="top" wrapText="1"/>
      <protection locked="0"/>
    </xf>
    <xf numFmtId="0" fontId="4" fillId="0" borderId="12" xfId="0" applyFont="1" applyFill="1" applyBorder="1" applyAlignment="1" applyProtection="1">
      <alignment vertical="top" wrapText="1"/>
      <protection locked="0"/>
    </xf>
    <xf numFmtId="0" fontId="4" fillId="0" borderId="12" xfId="0" applyFont="1" applyBorder="1" applyAlignment="1" applyProtection="1">
      <alignment vertical="top" wrapText="1"/>
      <protection locked="0"/>
    </xf>
    <xf numFmtId="0" fontId="4" fillId="0" borderId="10" xfId="0" applyFont="1" applyBorder="1" applyAlignment="1" applyProtection="1">
      <alignment horizontal="left" vertical="top"/>
      <protection locked="0"/>
    </xf>
    <xf numFmtId="0" fontId="4" fillId="0" borderId="2" xfId="0" applyFont="1" applyBorder="1" applyAlignment="1">
      <alignment vertical="top" wrapText="1"/>
    </xf>
    <xf numFmtId="0" fontId="4" fillId="2" borderId="0" xfId="0" applyFont="1" applyFill="1" applyAlignment="1">
      <alignment vertical="top" wrapText="1"/>
    </xf>
    <xf numFmtId="0" fontId="4" fillId="2" borderId="0" xfId="0" applyFont="1" applyFill="1" applyAlignment="1">
      <alignment horizontal="left" vertical="top" wrapText="1"/>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4" fillId="2" borderId="0" xfId="0" applyFont="1" applyFill="1" applyAlignment="1">
      <alignment vertical="center"/>
    </xf>
    <xf numFmtId="0" fontId="49" fillId="2" borderId="0" xfId="0" applyFont="1" applyFill="1" applyAlignment="1">
      <alignment horizontal="left" vertical="top"/>
    </xf>
    <xf numFmtId="0" fontId="4" fillId="2" borderId="0" xfId="0" applyFont="1" applyFill="1" applyAlignment="1">
      <alignment horizontal="center" vertical="center"/>
    </xf>
    <xf numFmtId="9" fontId="4" fillId="2" borderId="0" xfId="1" applyFont="1" applyFill="1" applyAlignment="1">
      <alignment horizontal="center" vertical="center"/>
    </xf>
    <xf numFmtId="0" fontId="0" fillId="4" borderId="3" xfId="0" applyFill="1" applyBorder="1" applyAlignment="1">
      <alignment horizontal="left" vertical="top" wrapText="1"/>
    </xf>
    <xf numFmtId="0" fontId="3" fillId="4" borderId="29" xfId="0" applyFont="1" applyFill="1" applyBorder="1" applyAlignment="1">
      <alignment horizontal="center" vertical="center" wrapText="1"/>
    </xf>
    <xf numFmtId="0" fontId="3" fillId="4" borderId="30"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45" fillId="11" borderId="32" xfId="0" applyFont="1" applyFill="1" applyBorder="1" applyAlignment="1">
      <alignment horizontal="center" vertical="center" wrapText="1"/>
    </xf>
    <xf numFmtId="0" fontId="45" fillId="11" borderId="24" xfId="0" applyFont="1" applyFill="1" applyBorder="1" applyAlignment="1">
      <alignment horizontal="center" vertical="center" wrapText="1"/>
    </xf>
    <xf numFmtId="0" fontId="45" fillId="11" borderId="33" xfId="0" applyFont="1" applyFill="1" applyBorder="1" applyAlignment="1">
      <alignment horizontal="center" vertical="center" wrapText="1"/>
    </xf>
    <xf numFmtId="9" fontId="46" fillId="11" borderId="17" xfId="1" applyFont="1" applyFill="1" applyBorder="1" applyAlignment="1">
      <alignment horizontal="center" vertical="center" wrapText="1"/>
    </xf>
    <xf numFmtId="9" fontId="46" fillId="11" borderId="16" xfId="1" applyFont="1" applyFill="1" applyBorder="1" applyAlignment="1">
      <alignment horizontal="center" vertical="center" wrapText="1"/>
    </xf>
    <xf numFmtId="9" fontId="46" fillId="11" borderId="15" xfId="1" applyFont="1" applyFill="1" applyBorder="1" applyAlignment="1">
      <alignment horizontal="center" vertical="center" wrapText="1"/>
    </xf>
    <xf numFmtId="0" fontId="48" fillId="13" borderId="0" xfId="0" applyFont="1" applyFill="1" applyAlignment="1">
      <alignment horizontal="center" wrapText="1"/>
    </xf>
    <xf numFmtId="0" fontId="24" fillId="5" borderId="3" xfId="0" applyFont="1" applyFill="1" applyBorder="1" applyAlignment="1">
      <alignment horizontal="center" vertical="top" wrapText="1"/>
    </xf>
    <xf numFmtId="0" fontId="0" fillId="4" borderId="8" xfId="0" applyFill="1" applyBorder="1" applyAlignment="1">
      <alignment horizontal="left" vertical="top" wrapText="1"/>
    </xf>
    <xf numFmtId="0" fontId="0" fillId="4" borderId="6" xfId="0" applyFill="1" applyBorder="1" applyAlignment="1">
      <alignment horizontal="left" vertical="top" wrapText="1"/>
    </xf>
    <xf numFmtId="0" fontId="0" fillId="4" borderId="5" xfId="0" applyFill="1" applyBorder="1" applyAlignment="1">
      <alignment horizontal="left" vertical="top" wrapText="1"/>
    </xf>
    <xf numFmtId="0" fontId="1" fillId="7" borderId="41" xfId="0" applyFont="1" applyFill="1" applyBorder="1" applyAlignment="1">
      <alignment horizontal="center" vertical="center" wrapText="1"/>
    </xf>
    <xf numFmtId="0" fontId="1" fillId="7" borderId="42" xfId="0" applyFont="1" applyFill="1" applyBorder="1" applyAlignment="1">
      <alignment horizontal="center" vertical="center" wrapText="1"/>
    </xf>
    <xf numFmtId="0" fontId="1" fillId="7" borderId="4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28" xfId="0" applyFont="1" applyFill="1" applyBorder="1" applyAlignment="1">
      <alignment horizontal="center" vertical="center" wrapText="1"/>
    </xf>
    <xf numFmtId="9" fontId="47" fillId="0" borderId="17" xfId="0" applyNumberFormat="1" applyFont="1" applyBorder="1" applyAlignment="1">
      <alignment horizontal="center" wrapText="1"/>
    </xf>
    <xf numFmtId="0" fontId="47" fillId="0" borderId="25" xfId="0" applyFont="1" applyBorder="1" applyAlignment="1">
      <alignment horizontal="center" wrapText="1"/>
    </xf>
    <xf numFmtId="9" fontId="47" fillId="0" borderId="44" xfId="0" applyNumberFormat="1" applyFont="1" applyBorder="1" applyAlignment="1">
      <alignment horizontal="center" wrapText="1"/>
    </xf>
    <xf numFmtId="0" fontId="47" fillId="0" borderId="45" xfId="0" applyFont="1" applyBorder="1" applyAlignment="1">
      <alignment horizontal="center" wrapText="1"/>
    </xf>
    <xf numFmtId="0" fontId="3" fillId="12" borderId="27"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8" xfId="0" applyFont="1" applyFill="1" applyBorder="1" applyAlignment="1">
      <alignment horizontal="center" vertical="center" wrapText="1"/>
    </xf>
    <xf numFmtId="0" fontId="3" fillId="12" borderId="15" xfId="0" applyFont="1" applyFill="1" applyBorder="1" applyAlignment="1">
      <alignment horizontal="center" vertical="center" wrapText="1"/>
    </xf>
    <xf numFmtId="9" fontId="44" fillId="12" borderId="27" xfId="1" applyFont="1" applyFill="1" applyBorder="1" applyAlignment="1">
      <alignment horizontal="center" vertical="center" wrapText="1"/>
    </xf>
    <xf numFmtId="9" fontId="44" fillId="12" borderId="2" xfId="1" applyFont="1" applyFill="1" applyBorder="1" applyAlignment="1">
      <alignment horizontal="center" vertical="center" wrapText="1"/>
    </xf>
    <xf numFmtId="9" fontId="44" fillId="12" borderId="46" xfId="1" applyFont="1" applyFill="1" applyBorder="1" applyAlignment="1">
      <alignment horizontal="center" vertical="center" wrapText="1"/>
    </xf>
    <xf numFmtId="9" fontId="44" fillId="12" borderId="1" xfId="1" applyFont="1" applyFill="1" applyBorder="1" applyAlignment="1">
      <alignment horizontal="center" vertical="center" wrapText="1"/>
    </xf>
    <xf numFmtId="0" fontId="1" fillId="3" borderId="3" xfId="0" applyFont="1" applyFill="1" applyBorder="1" applyAlignment="1">
      <alignment horizontal="center" wrapText="1"/>
    </xf>
    <xf numFmtId="0" fontId="9" fillId="4" borderId="8" xfId="0" applyFont="1" applyFill="1" applyBorder="1" applyAlignment="1">
      <alignment horizontal="center" vertical="top" wrapText="1"/>
    </xf>
    <xf numFmtId="0" fontId="9" fillId="4" borderId="6" xfId="0" applyFont="1" applyFill="1" applyBorder="1" applyAlignment="1">
      <alignment horizontal="center" vertical="top" wrapText="1"/>
    </xf>
    <xf numFmtId="0" fontId="9" fillId="4" borderId="6" xfId="0" applyFont="1" applyFill="1" applyBorder="1" applyAlignment="1">
      <alignment horizontal="center" vertical="center" wrapText="1"/>
    </xf>
    <xf numFmtId="0" fontId="19" fillId="4" borderId="12" xfId="0" applyFont="1" applyFill="1" applyBorder="1" applyAlignment="1">
      <alignment horizontal="center" vertical="top" wrapText="1"/>
    </xf>
    <xf numFmtId="0" fontId="8" fillId="0" borderId="24" xfId="0" applyFont="1" applyBorder="1" applyAlignment="1">
      <alignment horizontal="center" vertical="center" wrapText="1"/>
    </xf>
    <xf numFmtId="0" fontId="39" fillId="0" borderId="24" xfId="0" applyFont="1" applyBorder="1" applyAlignment="1">
      <alignment horizontal="center" vertical="center" wrapText="1"/>
    </xf>
    <xf numFmtId="0" fontId="8" fillId="0" borderId="0" xfId="0" applyFont="1" applyBorder="1" applyAlignment="1">
      <alignment horizontal="center" vertical="center" wrapText="1"/>
    </xf>
    <xf numFmtId="0" fontId="39" fillId="0" borderId="0" xfId="0" applyFont="1" applyBorder="1" applyAlignment="1">
      <alignment horizontal="center" vertical="center" wrapText="1"/>
    </xf>
    <xf numFmtId="0" fontId="8" fillId="0" borderId="16" xfId="0" applyFont="1" applyBorder="1" applyAlignment="1">
      <alignment horizontal="center" vertical="center" wrapText="1"/>
    </xf>
    <xf numFmtId="0" fontId="39" fillId="0" borderId="16" xfId="0" applyFont="1" applyBorder="1" applyAlignment="1">
      <alignment horizontal="center" vertical="center" wrapText="1"/>
    </xf>
    <xf numFmtId="0" fontId="8" fillId="0" borderId="24" xfId="0" applyFont="1" applyBorder="1" applyAlignment="1">
      <alignment horizontal="center" vertical="top" wrapText="1"/>
    </xf>
    <xf numFmtId="0" fontId="8" fillId="0" borderId="0" xfId="0" applyFont="1" applyBorder="1" applyAlignment="1">
      <alignment horizontal="center" vertical="top" wrapText="1"/>
    </xf>
    <xf numFmtId="0" fontId="8" fillId="0" borderId="16" xfId="0" applyFont="1" applyBorder="1" applyAlignment="1">
      <alignment horizontal="center" vertical="top" wrapText="1"/>
    </xf>
    <xf numFmtId="0" fontId="19" fillId="5" borderId="17" xfId="0" applyFont="1" applyFill="1" applyBorder="1" applyAlignment="1">
      <alignment horizontal="center" vertical="top" wrapText="1"/>
    </xf>
    <xf numFmtId="0" fontId="19" fillId="5" borderId="16" xfId="0" applyFont="1" applyFill="1" applyBorder="1" applyAlignment="1">
      <alignment horizontal="center" vertical="top" wrapText="1"/>
    </xf>
    <xf numFmtId="0" fontId="19" fillId="5" borderId="15" xfId="0" applyFont="1" applyFill="1" applyBorder="1" applyAlignment="1">
      <alignment horizontal="center" vertical="top" wrapText="1"/>
    </xf>
    <xf numFmtId="0" fontId="5" fillId="0" borderId="6" xfId="0" applyFont="1" applyBorder="1" applyAlignment="1">
      <alignment vertical="top" wrapText="1"/>
    </xf>
    <xf numFmtId="0" fontId="5" fillId="0" borderId="6" xfId="0" applyFont="1" applyBorder="1" applyAlignment="1">
      <alignment horizontal="center" vertical="center" wrapText="1"/>
    </xf>
    <xf numFmtId="0" fontId="5" fillId="0" borderId="6" xfId="0" applyFont="1" applyBorder="1" applyAlignment="1">
      <alignment vertical="center" wrapText="1"/>
    </xf>
    <xf numFmtId="0" fontId="4" fillId="0" borderId="12" xfId="0" applyFont="1" applyBorder="1" applyAlignment="1">
      <alignment vertical="top" wrapText="1"/>
    </xf>
    <xf numFmtId="0" fontId="9" fillId="4" borderId="3" xfId="0" applyFont="1" applyFill="1" applyBorder="1" applyAlignment="1">
      <alignment horizontal="center" vertical="top" wrapText="1"/>
    </xf>
    <xf numFmtId="0" fontId="9" fillId="4" borderId="3" xfId="0" applyFont="1" applyFill="1" applyBorder="1" applyAlignment="1">
      <alignment horizontal="center" vertical="center" wrapText="1"/>
    </xf>
    <xf numFmtId="0" fontId="19" fillId="4" borderId="3" xfId="0" applyFont="1" applyFill="1" applyBorder="1" applyAlignment="1">
      <alignment horizontal="center" vertical="top" wrapText="1"/>
    </xf>
    <xf numFmtId="0" fontId="19" fillId="4" borderId="5" xfId="0" applyFont="1" applyFill="1" applyBorder="1" applyAlignment="1">
      <alignment horizontal="center" vertical="top" wrapText="1"/>
    </xf>
    <xf numFmtId="0" fontId="20" fillId="4" borderId="3" xfId="0" applyFont="1" applyFill="1" applyBorder="1" applyAlignment="1">
      <alignment horizontal="center" vertical="top" wrapText="1"/>
    </xf>
    <xf numFmtId="0" fontId="0" fillId="0" borderId="3" xfId="0" applyBorder="1" applyAlignment="1">
      <alignment vertical="top"/>
    </xf>
    <xf numFmtId="0" fontId="0" fillId="0" borderId="3" xfId="0" applyBorder="1" applyAlignment="1">
      <alignment horizontal="center" vertical="center"/>
    </xf>
    <xf numFmtId="0" fontId="0" fillId="0" borderId="3" xfId="0" applyBorder="1" applyAlignment="1">
      <alignment vertical="center"/>
    </xf>
    <xf numFmtId="0" fontId="4" fillId="0" borderId="3" xfId="0" applyFont="1" applyBorder="1" applyAlignment="1">
      <alignment vertical="top"/>
    </xf>
    <xf numFmtId="0" fontId="19" fillId="5" borderId="7"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12"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6" xfId="0" applyFont="1" applyFill="1" applyBorder="1" applyAlignment="1">
      <alignment horizontal="center" vertical="top" wrapText="1"/>
    </xf>
    <xf numFmtId="0" fontId="11" fillId="6" borderId="12" xfId="0" applyFont="1" applyFill="1" applyBorder="1" applyAlignment="1">
      <alignment horizontal="center" vertical="top" wrapText="1"/>
    </xf>
    <xf numFmtId="0" fontId="9" fillId="4" borderId="12" xfId="0" applyFont="1" applyFill="1" applyBorder="1" applyAlignment="1">
      <alignment horizontal="center" vertical="top" wrapText="1"/>
    </xf>
    <xf numFmtId="0" fontId="9" fillId="4" borderId="8" xfId="0" applyFont="1" applyFill="1" applyBorder="1" applyAlignment="1">
      <alignment horizontal="center" vertical="center" wrapText="1"/>
    </xf>
    <xf numFmtId="0" fontId="5" fillId="0" borderId="6" xfId="0" applyFont="1" applyBorder="1" applyAlignment="1">
      <alignment wrapText="1"/>
    </xf>
    <xf numFmtId="0" fontId="5" fillId="0" borderId="12" xfId="0" applyFont="1" applyBorder="1" applyAlignment="1">
      <alignment wrapText="1"/>
    </xf>
    <xf numFmtId="0" fontId="9" fillId="6" borderId="8" xfId="0" applyFont="1" applyFill="1" applyBorder="1" applyAlignment="1">
      <alignment horizontal="center" vertical="top" wrapText="1"/>
    </xf>
    <xf numFmtId="0" fontId="9" fillId="6" borderId="6" xfId="0" applyFont="1" applyFill="1" applyBorder="1" applyAlignment="1">
      <alignment horizontal="center" vertical="top" wrapText="1"/>
    </xf>
    <xf numFmtId="0" fontId="9" fillId="6" borderId="12" xfId="0" applyFont="1" applyFill="1" applyBorder="1" applyAlignment="1">
      <alignment horizontal="center" vertical="top" wrapText="1"/>
    </xf>
    <xf numFmtId="0" fontId="5" fillId="0" borderId="12" xfId="0" applyFont="1" applyBorder="1" applyAlignment="1">
      <alignment vertical="top" wrapText="1"/>
    </xf>
    <xf numFmtId="0" fontId="19" fillId="5" borderId="3" xfId="0" applyFont="1" applyFill="1" applyBorder="1" applyAlignment="1">
      <alignment horizontal="center" vertical="top" wrapText="1"/>
    </xf>
    <xf numFmtId="0" fontId="19" fillId="5" borderId="3" xfId="0" applyFont="1" applyFill="1" applyBorder="1" applyAlignment="1">
      <alignment horizontal="center" vertical="center" wrapText="1"/>
    </xf>
    <xf numFmtId="0" fontId="19" fillId="5" borderId="10" xfId="0" applyFont="1" applyFill="1" applyBorder="1" applyAlignment="1">
      <alignment horizontal="center" vertical="top" wrapText="1"/>
    </xf>
    <xf numFmtId="0" fontId="19" fillId="5" borderId="6" xfId="0" applyFont="1" applyFill="1" applyBorder="1" applyAlignment="1">
      <alignment horizontal="center" vertical="center" wrapText="1"/>
    </xf>
    <xf numFmtId="0" fontId="5" fillId="0" borderId="6" xfId="0" applyFont="1" applyBorder="1" applyAlignment="1">
      <alignment vertical="top"/>
    </xf>
    <xf numFmtId="0" fontId="5" fillId="0" borderId="6" xfId="0" applyFont="1" applyBorder="1" applyAlignment="1">
      <alignment horizontal="center" vertical="center"/>
    </xf>
    <xf numFmtId="0" fontId="5" fillId="0" borderId="6" xfId="0" applyFont="1" applyBorder="1" applyAlignment="1">
      <alignment vertical="center"/>
    </xf>
    <xf numFmtId="0" fontId="4" fillId="0" borderId="12" xfId="0" applyFont="1" applyBorder="1" applyAlignment="1">
      <alignment vertical="top"/>
    </xf>
    <xf numFmtId="0" fontId="19" fillId="5" borderId="8" xfId="0" applyFont="1" applyFill="1" applyBorder="1" applyAlignment="1">
      <alignment horizontal="center" vertical="top" wrapText="1"/>
    </xf>
    <xf numFmtId="0" fontId="20" fillId="4" borderId="8" xfId="0" applyFont="1" applyFill="1" applyBorder="1" applyAlignment="1">
      <alignment horizontal="center" vertical="top" wrapText="1"/>
    </xf>
    <xf numFmtId="0" fontId="0" fillId="0" borderId="6" xfId="0" applyBorder="1" applyAlignment="1">
      <alignment vertical="top"/>
    </xf>
    <xf numFmtId="0" fontId="0" fillId="0" borderId="6" xfId="0" applyBorder="1" applyAlignment="1">
      <alignment horizontal="center" vertical="center"/>
    </xf>
    <xf numFmtId="0" fontId="0" fillId="0" borderId="6" xfId="0" applyBorder="1" applyAlignment="1">
      <alignment vertical="center"/>
    </xf>
    <xf numFmtId="0" fontId="4" fillId="0" borderId="5" xfId="0" applyFont="1" applyBorder="1" applyAlignment="1">
      <alignment vertical="top"/>
    </xf>
    <xf numFmtId="0" fontId="30" fillId="0" borderId="3" xfId="0" applyFont="1" applyBorder="1" applyAlignment="1" applyProtection="1">
      <alignment horizontal="center" vertical="top" wrapText="1"/>
      <protection hidden="1"/>
    </xf>
    <xf numFmtId="0" fontId="30" fillId="0" borderId="3" xfId="0" applyFont="1" applyBorder="1" applyAlignment="1" applyProtection="1">
      <alignment horizontal="center" vertical="center" wrapText="1"/>
      <protection hidden="1"/>
    </xf>
    <xf numFmtId="0" fontId="31" fillId="0" borderId="3" xfId="0" applyFont="1" applyBorder="1" applyAlignment="1" applyProtection="1">
      <alignment horizontal="center" vertical="top" wrapText="1"/>
      <protection hidden="1"/>
    </xf>
    <xf numFmtId="0" fontId="32" fillId="2" borderId="3" xfId="0" applyFont="1" applyFill="1" applyBorder="1" applyAlignment="1">
      <alignment horizontal="left" vertical="center"/>
    </xf>
    <xf numFmtId="0" fontId="30" fillId="0" borderId="3" xfId="0" applyFont="1" applyBorder="1" applyAlignment="1" applyProtection="1">
      <alignment horizontal="center" vertical="top" wrapText="1"/>
      <protection locked="0"/>
    </xf>
    <xf numFmtId="0" fontId="30" fillId="0" borderId="3" xfId="0" applyFont="1" applyBorder="1" applyAlignment="1" applyProtection="1">
      <alignment horizontal="center" vertical="center" wrapText="1"/>
      <protection locked="0"/>
    </xf>
    <xf numFmtId="0" fontId="31" fillId="0" borderId="3" xfId="0" applyFont="1" applyBorder="1" applyAlignment="1" applyProtection="1">
      <alignment horizontal="center" vertical="top" wrapText="1"/>
      <protection locked="0"/>
    </xf>
    <xf numFmtId="0" fontId="7" fillId="0" borderId="8" xfId="0" applyFont="1" applyBorder="1" applyAlignment="1" applyProtection="1">
      <alignment horizontal="left" vertical="center" wrapText="1"/>
      <protection hidden="1"/>
    </xf>
    <xf numFmtId="0" fontId="7" fillId="0" borderId="5" xfId="0" applyFont="1" applyBorder="1" applyAlignment="1" applyProtection="1">
      <alignment horizontal="left" vertical="center" wrapText="1"/>
      <protection hidden="1"/>
    </xf>
    <xf numFmtId="0" fontId="33" fillId="0" borderId="3" xfId="0" applyFont="1" applyBorder="1" applyAlignment="1" applyProtection="1">
      <alignment horizontal="center" vertical="top" wrapText="1"/>
      <protection locked="0"/>
    </xf>
    <xf numFmtId="0" fontId="33" fillId="0" borderId="3" xfId="0" applyFont="1" applyBorder="1" applyAlignment="1" applyProtection="1">
      <alignment horizontal="center" vertical="center" wrapText="1"/>
      <protection locked="0"/>
    </xf>
    <xf numFmtId="0" fontId="7" fillId="0" borderId="3" xfId="0" applyFont="1" applyBorder="1" applyAlignment="1" applyProtection="1">
      <alignment horizontal="left" vertical="center" wrapText="1"/>
      <protection hidden="1"/>
    </xf>
    <xf numFmtId="0" fontId="34" fillId="9" borderId="19" xfId="0" applyFont="1" applyFill="1" applyBorder="1" applyAlignment="1" applyProtection="1">
      <alignment horizontal="center" vertical="center" wrapText="1"/>
      <protection hidden="1"/>
    </xf>
    <xf numFmtId="0" fontId="34" fillId="9" borderId="24" xfId="0" applyFont="1" applyFill="1" applyBorder="1" applyAlignment="1" applyProtection="1">
      <alignment horizontal="center" vertical="center" wrapText="1"/>
      <protection hidden="1"/>
    </xf>
    <xf numFmtId="0" fontId="35" fillId="2" borderId="16" xfId="0" applyFont="1" applyFill="1" applyBorder="1" applyAlignment="1">
      <alignment horizontal="center" vertical="top" wrapText="1"/>
    </xf>
    <xf numFmtId="0" fontId="35" fillId="2" borderId="25" xfId="0" applyFont="1" applyFill="1" applyBorder="1" applyAlignment="1">
      <alignment horizontal="center" vertical="top" wrapText="1"/>
    </xf>
    <xf numFmtId="0" fontId="36" fillId="2" borderId="3" xfId="0" applyFont="1" applyFill="1" applyBorder="1" applyAlignment="1">
      <alignment horizontal="center" vertical="center"/>
    </xf>
    <xf numFmtId="0" fontId="36" fillId="2" borderId="3" xfId="0" applyFont="1" applyFill="1" applyBorder="1" applyAlignment="1">
      <alignment horizontal="center" vertical="top"/>
    </xf>
    <xf numFmtId="0" fontId="34" fillId="2" borderId="3" xfId="0" applyFont="1" applyFill="1" applyBorder="1" applyAlignment="1">
      <alignment horizontal="center" vertical="top" wrapText="1"/>
    </xf>
    <xf numFmtId="0" fontId="34" fillId="2" borderId="3" xfId="0" applyFont="1" applyFill="1" applyBorder="1" applyAlignment="1">
      <alignment horizontal="center" vertical="top"/>
    </xf>
    <xf numFmtId="9" fontId="37" fillId="4" borderId="19" xfId="0" applyNumberFormat="1" applyFont="1" applyFill="1" applyBorder="1" applyAlignment="1">
      <alignment horizontal="center" vertical="center"/>
    </xf>
    <xf numFmtId="0" fontId="37" fillId="4" borderId="24" xfId="0" applyFont="1" applyFill="1" applyBorder="1" applyAlignment="1">
      <alignment horizontal="center" vertical="center"/>
    </xf>
    <xf numFmtId="0" fontId="38" fillId="4" borderId="24" xfId="0" applyFont="1" applyFill="1" applyBorder="1" applyAlignment="1">
      <alignment horizontal="center" vertical="center" wrapText="1"/>
    </xf>
    <xf numFmtId="0" fontId="38" fillId="4" borderId="24" xfId="0" applyFont="1" applyFill="1" applyBorder="1" applyAlignment="1">
      <alignment horizontal="center" vertical="center"/>
    </xf>
    <xf numFmtId="0" fontId="38" fillId="4" borderId="26" xfId="0" applyFont="1" applyFill="1" applyBorder="1" applyAlignment="1">
      <alignment horizontal="center" vertical="center"/>
    </xf>
    <xf numFmtId="0" fontId="37" fillId="4" borderId="27" xfId="0" applyFont="1" applyFill="1" applyBorder="1" applyAlignment="1">
      <alignment horizontal="center" vertical="center"/>
    </xf>
    <xf numFmtId="0" fontId="37" fillId="4" borderId="0" xfId="0" applyFont="1" applyFill="1" applyAlignment="1">
      <alignment horizontal="center" vertical="center"/>
    </xf>
    <xf numFmtId="0" fontId="38" fillId="4" borderId="0" xfId="0" applyFont="1" applyFill="1" applyAlignment="1">
      <alignment horizontal="center" vertical="center" wrapText="1"/>
    </xf>
    <xf numFmtId="0" fontId="38" fillId="4" borderId="0" xfId="0" applyFont="1" applyFill="1" applyAlignment="1">
      <alignment horizontal="center" vertical="center"/>
    </xf>
    <xf numFmtId="0" fontId="38" fillId="4" borderId="28" xfId="0" applyFont="1" applyFill="1" applyBorder="1" applyAlignment="1">
      <alignment horizontal="center" vertical="center"/>
    </xf>
    <xf numFmtId="0" fontId="37" fillId="4" borderId="18" xfId="0" applyFont="1" applyFill="1" applyBorder="1" applyAlignment="1">
      <alignment horizontal="center" vertical="center"/>
    </xf>
    <xf numFmtId="0" fontId="37" fillId="4" borderId="16" xfId="0" applyFont="1" applyFill="1" applyBorder="1" applyAlignment="1">
      <alignment horizontal="center" vertical="center"/>
    </xf>
    <xf numFmtId="0" fontId="38" fillId="4" borderId="16" xfId="0" applyFont="1" applyFill="1" applyBorder="1" applyAlignment="1">
      <alignment horizontal="center" vertical="center" wrapText="1"/>
    </xf>
    <xf numFmtId="0" fontId="38" fillId="4" borderId="16" xfId="0" applyFont="1" applyFill="1" applyBorder="1" applyAlignment="1">
      <alignment horizontal="center" vertical="center"/>
    </xf>
    <xf numFmtId="0" fontId="38" fillId="4" borderId="25" xfId="0" applyFont="1" applyFill="1" applyBorder="1" applyAlignment="1">
      <alignment horizontal="center" vertical="center"/>
    </xf>
    <xf numFmtId="0" fontId="35" fillId="9" borderId="8" xfId="0" applyFont="1" applyFill="1" applyBorder="1" applyAlignment="1">
      <alignment horizontal="center" vertical="center" wrapText="1"/>
    </xf>
    <xf numFmtId="0" fontId="35" fillId="9" borderId="6" xfId="0" applyFont="1" applyFill="1" applyBorder="1" applyAlignment="1">
      <alignment horizontal="center" vertical="center" wrapText="1"/>
    </xf>
    <xf numFmtId="0" fontId="39" fillId="9" borderId="6" xfId="0" applyFont="1" applyFill="1" applyBorder="1" applyAlignment="1">
      <alignment horizontal="center" vertical="center" wrapText="1"/>
    </xf>
    <xf numFmtId="0" fontId="39" fillId="9" borderId="5" xfId="0" applyFont="1" applyFill="1" applyBorder="1" applyAlignment="1">
      <alignment horizontal="center" vertical="center" wrapText="1"/>
    </xf>
    <xf numFmtId="0" fontId="33" fillId="0" borderId="3" xfId="0" applyFont="1" applyBorder="1" applyAlignment="1" applyProtection="1">
      <alignment horizontal="left" vertical="top" wrapText="1"/>
      <protection hidden="1"/>
    </xf>
    <xf numFmtId="0" fontId="33" fillId="0" borderId="3" xfId="0" applyFont="1" applyBorder="1" applyAlignment="1" applyProtection="1">
      <alignment horizontal="center" vertical="center" wrapText="1"/>
      <protection hidden="1"/>
    </xf>
    <xf numFmtId="0" fontId="40" fillId="0" borderId="3" xfId="0" applyFont="1" applyBorder="1" applyAlignment="1" applyProtection="1">
      <alignment horizontal="left" vertical="top" wrapText="1"/>
      <protection hidden="1"/>
    </xf>
    <xf numFmtId="0" fontId="12" fillId="0" borderId="23" xfId="0" applyFont="1" applyBorder="1" applyAlignment="1">
      <alignment horizontal="center" vertical="top" wrapText="1"/>
    </xf>
    <xf numFmtId="0" fontId="12" fillId="0" borderId="22" xfId="0" applyFont="1" applyBorder="1" applyAlignment="1">
      <alignment horizontal="center" vertical="top" wrapText="1"/>
    </xf>
    <xf numFmtId="0" fontId="12" fillId="0" borderId="22" xfId="0" applyFont="1" applyBorder="1" applyAlignment="1">
      <alignment horizontal="center" vertical="center" wrapText="1"/>
    </xf>
    <xf numFmtId="0" fontId="34" fillId="0" borderId="21" xfId="0" applyFont="1" applyBorder="1" applyAlignment="1">
      <alignment horizontal="center" vertical="top" wrapText="1"/>
    </xf>
    <xf numFmtId="0" fontId="8" fillId="0" borderId="7" xfId="0" applyFont="1" applyBorder="1" applyAlignment="1">
      <alignment horizontal="center" vertical="top" wrapText="1"/>
    </xf>
    <xf numFmtId="0" fontId="8" fillId="0" borderId="6" xfId="0" applyFont="1" applyBorder="1" applyAlignment="1">
      <alignment horizontal="center" vertical="top" wrapText="1"/>
    </xf>
    <xf numFmtId="0" fontId="8" fillId="0" borderId="6" xfId="0" applyFont="1" applyBorder="1" applyAlignment="1">
      <alignment horizontal="center" vertical="center" wrapText="1"/>
    </xf>
    <xf numFmtId="0" fontId="33" fillId="0" borderId="8" xfId="0" applyFont="1" applyBorder="1" applyAlignment="1" applyProtection="1">
      <alignment horizontal="left" vertical="top" wrapText="1"/>
      <protection hidden="1"/>
    </xf>
    <xf numFmtId="0" fontId="33" fillId="0" borderId="6" xfId="0" applyFont="1" applyBorder="1" applyAlignment="1" applyProtection="1">
      <alignment horizontal="left" vertical="top" wrapText="1"/>
      <protection hidden="1"/>
    </xf>
    <xf numFmtId="0" fontId="33" fillId="0" borderId="6" xfId="0" applyFont="1" applyBorder="1" applyAlignment="1" applyProtection="1">
      <alignment horizontal="center" vertical="center" wrapText="1"/>
      <protection hidden="1"/>
    </xf>
    <xf numFmtId="0" fontId="40" fillId="0" borderId="6" xfId="0" applyFont="1" applyBorder="1" applyAlignment="1" applyProtection="1">
      <alignment horizontal="left" vertical="top" wrapText="1"/>
      <protection hidden="1"/>
    </xf>
    <xf numFmtId="0" fontId="40" fillId="0" borderId="5" xfId="0" applyFont="1" applyBorder="1" applyAlignment="1" applyProtection="1">
      <alignment horizontal="left" vertical="top" wrapText="1"/>
      <protection hidden="1"/>
    </xf>
    <xf numFmtId="0" fontId="7" fillId="0" borderId="3" xfId="0" applyFont="1" applyBorder="1" applyAlignment="1" applyProtection="1">
      <alignment horizontal="center" vertical="top" wrapText="1"/>
      <protection locked="0"/>
    </xf>
    <xf numFmtId="0" fontId="7" fillId="0" borderId="3" xfId="0" applyFont="1" applyBorder="1" applyAlignment="1" applyProtection="1">
      <alignment horizontal="center" vertical="center" wrapText="1"/>
      <protection locked="0"/>
    </xf>
    <xf numFmtId="0" fontId="41" fillId="0" borderId="3" xfId="0" applyFont="1" applyBorder="1" applyAlignment="1" applyProtection="1">
      <alignment horizontal="center" vertical="top" wrapText="1"/>
      <protection locked="0"/>
    </xf>
    <xf numFmtId="0" fontId="7" fillId="0" borderId="8" xfId="0" applyFont="1" applyBorder="1" applyAlignment="1" applyProtection="1">
      <alignment horizontal="center" vertical="top" wrapText="1"/>
      <protection locked="0"/>
    </xf>
    <xf numFmtId="0" fontId="7" fillId="0" borderId="6" xfId="0" applyFont="1" applyBorder="1" applyAlignment="1" applyProtection="1">
      <alignment horizontal="center" vertical="top" wrapText="1"/>
      <protection locked="0"/>
    </xf>
    <xf numFmtId="0" fontId="7" fillId="0" borderId="6" xfId="0" applyFont="1" applyBorder="1" applyAlignment="1" applyProtection="1">
      <alignment horizontal="center" vertical="center" wrapText="1"/>
      <protection locked="0"/>
    </xf>
    <xf numFmtId="0" fontId="41" fillId="0" borderId="6" xfId="0" applyFont="1" applyBorder="1" applyAlignment="1" applyProtection="1">
      <alignment horizontal="center" vertical="top" wrapText="1"/>
      <protection locked="0"/>
    </xf>
    <xf numFmtId="0" fontId="41" fillId="0" borderId="5" xfId="0" applyFont="1" applyBorder="1" applyAlignment="1" applyProtection="1">
      <alignment horizontal="center" vertical="top" wrapText="1"/>
      <protection locked="0"/>
    </xf>
    <xf numFmtId="0" fontId="7" fillId="0" borderId="8" xfId="0" applyFont="1" applyBorder="1" applyAlignment="1" applyProtection="1">
      <alignment horizontal="left" vertical="top" wrapText="1"/>
      <protection locked="0"/>
    </xf>
    <xf numFmtId="0" fontId="7" fillId="0" borderId="6" xfId="0" applyFont="1" applyBorder="1" applyAlignment="1" applyProtection="1">
      <alignment horizontal="left" vertical="top" wrapText="1"/>
      <protection locked="0"/>
    </xf>
    <xf numFmtId="0" fontId="41" fillId="0" borderId="6" xfId="0" applyFont="1" applyBorder="1" applyAlignment="1" applyProtection="1">
      <alignment horizontal="left" vertical="top" wrapText="1"/>
      <protection locked="0"/>
    </xf>
    <xf numFmtId="0" fontId="41" fillId="0" borderId="5" xfId="0" applyFont="1" applyBorder="1" applyAlignment="1" applyProtection="1">
      <alignment horizontal="left" vertical="top" wrapText="1"/>
      <protection locked="0"/>
    </xf>
    <xf numFmtId="0" fontId="7" fillId="0" borderId="3" xfId="0" applyFont="1" applyBorder="1" applyAlignment="1" applyProtection="1">
      <alignment horizontal="left" vertical="top" wrapText="1"/>
      <protection locked="0"/>
    </xf>
    <xf numFmtId="0" fontId="41" fillId="0" borderId="3" xfId="0" applyFont="1" applyBorder="1" applyAlignment="1" applyProtection="1">
      <alignment horizontal="left" vertical="top" wrapText="1"/>
      <protection locked="0"/>
    </xf>
    <xf numFmtId="0" fontId="8" fillId="0" borderId="19" xfId="0" applyFont="1" applyBorder="1" applyAlignment="1">
      <alignment horizontal="center" vertical="top"/>
    </xf>
    <xf numFmtId="0" fontId="8" fillId="0" borderId="24" xfId="0" applyFont="1" applyBorder="1" applyAlignment="1">
      <alignment horizontal="center" vertical="top"/>
    </xf>
    <xf numFmtId="0" fontId="8" fillId="0" borderId="27" xfId="0" applyFont="1" applyBorder="1" applyAlignment="1">
      <alignment horizontal="center" vertical="top"/>
    </xf>
    <xf numFmtId="0" fontId="8" fillId="0" borderId="0" xfId="0" applyFont="1" applyBorder="1" applyAlignment="1">
      <alignment horizontal="center" vertical="top"/>
    </xf>
    <xf numFmtId="0" fontId="8" fillId="0" borderId="18" xfId="0" applyFont="1" applyBorder="1" applyAlignment="1">
      <alignment horizontal="center" vertical="top"/>
    </xf>
    <xf numFmtId="0" fontId="8" fillId="0" borderId="16" xfId="0" applyFont="1" applyBorder="1" applyAlignment="1">
      <alignment horizontal="center" vertical="top"/>
    </xf>
    <xf numFmtId="0" fontId="8" fillId="0" borderId="26" xfId="0" applyFont="1" applyBorder="1" applyAlignment="1">
      <alignment horizontal="center" vertical="top"/>
    </xf>
    <xf numFmtId="0" fontId="8" fillId="0" borderId="28" xfId="0" applyFont="1" applyBorder="1" applyAlignment="1">
      <alignment horizontal="center" vertical="top"/>
    </xf>
    <xf numFmtId="0" fontId="8" fillId="0" borderId="25" xfId="0" applyFont="1" applyBorder="1" applyAlignment="1">
      <alignment horizontal="center" vertical="top"/>
    </xf>
    <xf numFmtId="0" fontId="11" fillId="4" borderId="8" xfId="0" applyFont="1" applyFill="1" applyBorder="1" applyAlignment="1">
      <alignment horizontal="center" vertical="center" wrapText="1"/>
    </xf>
    <xf numFmtId="0" fontId="5" fillId="0" borderId="6" xfId="0" applyFont="1" applyBorder="1"/>
    <xf numFmtId="0" fontId="5" fillId="0" borderId="5" xfId="0" applyFont="1" applyBorder="1"/>
    <xf numFmtId="0" fontId="11" fillId="4" borderId="8" xfId="0" applyFont="1" applyFill="1" applyBorder="1" applyAlignment="1">
      <alignment horizontal="center" vertical="top" wrapText="1"/>
    </xf>
    <xf numFmtId="0" fontId="19" fillId="5" borderId="8" xfId="0" applyFont="1" applyFill="1" applyBorder="1" applyAlignment="1">
      <alignment horizontal="center" vertical="top"/>
    </xf>
    <xf numFmtId="0" fontId="4" fillId="0" borderId="6" xfId="0" applyFont="1" applyBorder="1"/>
    <xf numFmtId="0" fontId="12" fillId="0" borderId="8" xfId="0" applyFont="1" applyBorder="1" applyAlignment="1">
      <alignment horizontal="center" vertical="top"/>
    </xf>
    <xf numFmtId="0" fontId="12" fillId="0" borderId="6" xfId="0" applyFont="1" applyBorder="1" applyAlignment="1">
      <alignment horizontal="center" vertical="top"/>
    </xf>
    <xf numFmtId="0" fontId="12" fillId="0" borderId="5" xfId="0" applyFont="1" applyBorder="1" applyAlignment="1">
      <alignment horizontal="center" vertical="top"/>
    </xf>
    <xf numFmtId="0" fontId="8" fillId="0" borderId="8" xfId="0" applyFont="1" applyBorder="1" applyAlignment="1">
      <alignment horizontal="center" vertical="top"/>
    </xf>
    <xf numFmtId="0" fontId="8" fillId="0" borderId="6" xfId="0" applyFont="1" applyBorder="1" applyAlignment="1">
      <alignment horizontal="center" vertical="top"/>
    </xf>
    <xf numFmtId="0" fontId="8" fillId="0" borderId="5" xfId="0" applyFont="1" applyBorder="1" applyAlignment="1">
      <alignment horizontal="center" vertical="top"/>
    </xf>
    <xf numFmtId="0" fontId="19" fillId="5" borderId="6" xfId="0" applyFont="1" applyFill="1" applyBorder="1" applyAlignment="1">
      <alignment horizontal="center" vertical="top"/>
    </xf>
    <xf numFmtId="0" fontId="11" fillId="4" borderId="6"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9" fillId="5" borderId="3" xfId="0" applyFont="1" applyFill="1" applyBorder="1" applyAlignment="1">
      <alignment horizontal="center" vertical="top"/>
    </xf>
    <xf numFmtId="0" fontId="4" fillId="0" borderId="3" xfId="0" applyFont="1" applyBorder="1"/>
    <xf numFmtId="0" fontId="42" fillId="4" borderId="8" xfId="0" applyFont="1" applyFill="1" applyBorder="1" applyAlignment="1">
      <alignment horizontal="center" vertical="center" wrapText="1"/>
    </xf>
    <xf numFmtId="0" fontId="42" fillId="4" borderId="6" xfId="0" applyFont="1" applyFill="1" applyBorder="1" applyAlignment="1">
      <alignment horizontal="center" vertical="center" wrapText="1"/>
    </xf>
    <xf numFmtId="0" fontId="42" fillId="4" borderId="5" xfId="0" applyFont="1" applyFill="1" applyBorder="1" applyAlignment="1">
      <alignment horizontal="center" vertical="center" wrapText="1"/>
    </xf>
    <xf numFmtId="0" fontId="11" fillId="4" borderId="6" xfId="0" applyFont="1" applyFill="1" applyBorder="1" applyAlignment="1">
      <alignment horizontal="center" vertical="top" wrapText="1"/>
    </xf>
    <xf numFmtId="0" fontId="11" fillId="4" borderId="5" xfId="0" applyFont="1" applyFill="1" applyBorder="1" applyAlignment="1">
      <alignment horizontal="center" vertical="top" wrapText="1"/>
    </xf>
    <xf numFmtId="0" fontId="36" fillId="2" borderId="3" xfId="0" applyFont="1" applyFill="1" applyBorder="1" applyAlignment="1">
      <alignment horizontal="center" vertical="top" wrapText="1"/>
    </xf>
    <xf numFmtId="0" fontId="37" fillId="4" borderId="24" xfId="0" applyFont="1" applyFill="1" applyBorder="1" applyAlignment="1">
      <alignment horizontal="center" vertical="center" wrapText="1"/>
    </xf>
    <xf numFmtId="0" fontId="37" fillId="4" borderId="0" xfId="0" applyFont="1" applyFill="1" applyAlignment="1">
      <alignment horizontal="center" vertical="center" wrapText="1"/>
    </xf>
    <xf numFmtId="0" fontId="37" fillId="4" borderId="16" xfId="0" applyFont="1" applyFill="1" applyBorder="1" applyAlignment="1">
      <alignment horizontal="center" vertical="center" wrapText="1"/>
    </xf>
  </cellXfs>
  <cellStyles count="2">
    <cellStyle name="Normal" xfId="0" builtinId="0"/>
    <cellStyle name="Per cent" xfId="1" builtinId="5"/>
  </cellStyles>
  <dxfs count="1">
    <dxf>
      <fill>
        <patternFill patternType="solid">
          <fgColor rgb="FF0070C0"/>
          <bgColor rgb="FF000000"/>
        </patternFill>
      </fill>
    </dxf>
  </dxfs>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612322</xdr:colOff>
      <xdr:row>2</xdr:row>
      <xdr:rowOff>231322</xdr:rowOff>
    </xdr:from>
    <xdr:to>
      <xdr:col>6</xdr:col>
      <xdr:colOff>1374323</xdr:colOff>
      <xdr:row>11</xdr:row>
      <xdr:rowOff>35017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83286" y="1006929"/>
          <a:ext cx="2585358" cy="2865302"/>
        </a:xfrm>
        <a:prstGeom prst="rect">
          <a:avLst/>
        </a:prstGeom>
      </xdr:spPr>
    </xdr:pic>
    <xdr:clientData/>
  </xdr:twoCellAnchor>
  <xdr:twoCellAnchor editAs="oneCell">
    <xdr:from>
      <xdr:col>0</xdr:col>
      <xdr:colOff>136071</xdr:colOff>
      <xdr:row>2</xdr:row>
      <xdr:rowOff>272143</xdr:rowOff>
    </xdr:from>
    <xdr:to>
      <xdr:col>1</xdr:col>
      <xdr:colOff>2195067</xdr:colOff>
      <xdr:row>11</xdr:row>
      <xdr:rowOff>81643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071" y="1047750"/>
          <a:ext cx="3188389" cy="2871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132909</xdr:colOff>
      <xdr:row>2</xdr:row>
      <xdr:rowOff>310117</xdr:rowOff>
    </xdr:from>
    <xdr:to>
      <xdr:col>1</xdr:col>
      <xdr:colOff>1583493</xdr:colOff>
      <xdr:row>10</xdr:row>
      <xdr:rowOff>55573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909" y="1074332"/>
          <a:ext cx="2669214" cy="2403596"/>
        </a:xfrm>
        <a:prstGeom prst="rect">
          <a:avLst/>
        </a:prstGeom>
      </xdr:spPr>
    </xdr:pic>
    <xdr:clientData/>
  </xdr:twoCellAnchor>
  <xdr:twoCellAnchor editAs="oneCell">
    <xdr:from>
      <xdr:col>5</xdr:col>
      <xdr:colOff>863895</xdr:colOff>
      <xdr:row>2</xdr:row>
      <xdr:rowOff>210436</xdr:rowOff>
    </xdr:from>
    <xdr:to>
      <xdr:col>6</xdr:col>
      <xdr:colOff>121193</xdr:colOff>
      <xdr:row>10</xdr:row>
      <xdr:rowOff>166133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10203" y="974651"/>
          <a:ext cx="2358461" cy="26138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933"/>
  <sheetViews>
    <sheetView workbookViewId="0">
      <selection activeCell="M76" sqref="M76"/>
    </sheetView>
  </sheetViews>
  <sheetFormatPr baseColWidth="10" defaultColWidth="8.83203125" defaultRowHeight="15"/>
  <cols>
    <col min="1" max="1" width="9.1640625" style="253"/>
    <col min="2" max="2" width="14.33203125" style="179" customWidth="1"/>
    <col min="3" max="3" width="14.5" style="179" customWidth="1"/>
    <col min="4" max="4" width="14.83203125" style="179" customWidth="1"/>
    <col min="5" max="5" width="15" style="179" customWidth="1"/>
    <col min="6" max="6" width="15.33203125" customWidth="1"/>
    <col min="7" max="8" width="11.33203125" customWidth="1"/>
    <col min="10" max="10" width="12.5" style="266" customWidth="1"/>
    <col min="11" max="11" width="9.1640625" style="255"/>
    <col min="12" max="71" width="9.1640625" style="254"/>
  </cols>
  <sheetData>
    <row r="1" spans="2:10" ht="21" customHeight="1">
      <c r="B1" s="253"/>
      <c r="C1" s="321" t="s">
        <v>2328</v>
      </c>
      <c r="D1" s="321"/>
      <c r="E1" s="321"/>
      <c r="F1" s="321"/>
      <c r="G1" s="254"/>
      <c r="H1" s="254"/>
      <c r="I1" s="254"/>
      <c r="J1" s="262"/>
    </row>
    <row r="2" spans="2:10" ht="16" thickBot="1">
      <c r="B2" s="253"/>
      <c r="C2" s="253"/>
      <c r="D2" s="253"/>
      <c r="E2" s="253"/>
      <c r="F2" s="254"/>
      <c r="G2" s="254"/>
      <c r="H2" s="254"/>
      <c r="I2" s="254"/>
      <c r="J2" s="262"/>
    </row>
    <row r="3" spans="2:10" ht="15" customHeight="1">
      <c r="B3" s="253"/>
      <c r="C3" s="326" t="s">
        <v>2323</v>
      </c>
      <c r="D3" s="327"/>
      <c r="E3" s="327"/>
      <c r="F3" s="328"/>
      <c r="G3" s="254"/>
      <c r="H3" s="254"/>
      <c r="I3" s="254"/>
      <c r="J3" s="262"/>
    </row>
    <row r="4" spans="2:10" ht="15" customHeight="1">
      <c r="B4" s="253"/>
      <c r="C4" s="329" t="s">
        <v>2305</v>
      </c>
      <c r="D4" s="330"/>
      <c r="E4" s="335" t="s">
        <v>2307</v>
      </c>
      <c r="F4" s="336"/>
      <c r="G4" s="254"/>
      <c r="H4" s="254"/>
      <c r="I4" s="254"/>
      <c r="J4" s="262"/>
    </row>
    <row r="5" spans="2:10" ht="36" customHeight="1">
      <c r="B5" s="253"/>
      <c r="C5" s="331">
        <f>OPD_Final!D19</f>
        <v>0.5</v>
      </c>
      <c r="D5" s="332"/>
      <c r="E5" s="337"/>
      <c r="F5" s="338"/>
      <c r="G5" s="254"/>
      <c r="H5" s="254"/>
      <c r="I5" s="254"/>
      <c r="J5" s="262"/>
    </row>
    <row r="6" spans="2:10" ht="15" customHeight="1">
      <c r="B6" s="253"/>
      <c r="C6" s="329" t="s">
        <v>2306</v>
      </c>
      <c r="D6" s="330"/>
      <c r="E6" s="339">
        <f>(OPD_Final!B682+NBSU_Final!B495)/(NBSU_Final!C495+OPD_Final!C682)</f>
        <v>0.5</v>
      </c>
      <c r="F6" s="340"/>
      <c r="G6" s="254"/>
      <c r="H6" s="254"/>
      <c r="I6" s="254"/>
      <c r="J6" s="262"/>
    </row>
    <row r="7" spans="2:10" ht="32.25" customHeight="1" thickBot="1">
      <c r="B7" s="253"/>
      <c r="C7" s="333">
        <f>NBSU_Final!D18</f>
        <v>0.5</v>
      </c>
      <c r="D7" s="334"/>
      <c r="E7" s="341"/>
      <c r="F7" s="342"/>
      <c r="G7" s="254"/>
      <c r="H7" s="254"/>
      <c r="I7" s="254"/>
      <c r="J7" s="262"/>
    </row>
    <row r="8" spans="2:10" ht="16" thickBot="1">
      <c r="B8" s="253"/>
      <c r="C8" s="253"/>
      <c r="D8" s="253"/>
      <c r="E8" s="253"/>
      <c r="F8" s="254"/>
      <c r="G8" s="254"/>
      <c r="H8" s="254"/>
      <c r="I8" s="254"/>
      <c r="J8" s="262"/>
    </row>
    <row r="9" spans="2:10" ht="15" customHeight="1">
      <c r="B9" s="253"/>
      <c r="C9" s="312" t="s">
        <v>2322</v>
      </c>
      <c r="D9" s="313"/>
      <c r="E9" s="313"/>
      <c r="F9" s="314"/>
      <c r="G9" s="256"/>
      <c r="H9" s="256"/>
      <c r="I9" s="254"/>
      <c r="J9" s="262"/>
    </row>
    <row r="10" spans="2:10" ht="32">
      <c r="B10" s="253"/>
      <c r="C10" s="237" t="s">
        <v>2314</v>
      </c>
      <c r="D10" s="239" t="s">
        <v>2308</v>
      </c>
      <c r="E10" s="239" t="s">
        <v>2309</v>
      </c>
      <c r="F10" s="240" t="s">
        <v>2310</v>
      </c>
      <c r="G10" s="256"/>
      <c r="H10" s="256"/>
      <c r="I10" s="254"/>
      <c r="J10" s="262"/>
    </row>
    <row r="11" spans="2:10" ht="37">
      <c r="B11" s="253"/>
      <c r="C11" s="245">
        <f>(OPD_Final!H50+NBSU_Final!H49)/(NBSU_Final!I49+OPD_Final!I50)</f>
        <v>0.5</v>
      </c>
      <c r="D11" s="246">
        <f>(OPD_Final!H115+NBSU_Final!H66)/(NBSU_Final!I66+OPD_Final!I115)</f>
        <v>0.5</v>
      </c>
      <c r="E11" s="246">
        <f>(OPD_Final!H162+NBSU_Final!H95)/(NBSU_Final!I95+OPD_Final!I162)</f>
        <v>0.5</v>
      </c>
      <c r="F11" s="247">
        <f>(OPD_Final!H265+NBSU_Final!H149)/(NBSU_Final!I149+OPD_Final!I265)</f>
        <v>0.5</v>
      </c>
      <c r="G11" s="257"/>
      <c r="H11" s="257"/>
      <c r="I11" s="254"/>
      <c r="J11" s="262"/>
    </row>
    <row r="12" spans="2:10" ht="30.75" customHeight="1">
      <c r="B12" s="253"/>
      <c r="C12" s="315" t="s">
        <v>2321</v>
      </c>
      <c r="D12" s="316"/>
      <c r="E12" s="316"/>
      <c r="F12" s="317"/>
      <c r="G12" s="258"/>
      <c r="H12" s="258"/>
      <c r="I12" s="254"/>
      <c r="J12" s="262"/>
    </row>
    <row r="13" spans="2:10" ht="34.5" customHeight="1">
      <c r="B13" s="253"/>
      <c r="C13" s="318">
        <v>0.5</v>
      </c>
      <c r="D13" s="319"/>
      <c r="E13" s="319"/>
      <c r="F13" s="320"/>
      <c r="G13" s="259"/>
      <c r="H13" s="259"/>
      <c r="I13" s="254"/>
      <c r="J13" s="262"/>
    </row>
    <row r="14" spans="2:10" ht="32">
      <c r="B14" s="253"/>
      <c r="C14" s="238" t="s">
        <v>2311</v>
      </c>
      <c r="D14" s="241" t="s">
        <v>12</v>
      </c>
      <c r="E14" s="241" t="s">
        <v>2312</v>
      </c>
      <c r="F14" s="242" t="s">
        <v>2313</v>
      </c>
      <c r="G14" s="256"/>
      <c r="H14" s="256"/>
      <c r="I14" s="254"/>
      <c r="J14" s="262"/>
    </row>
    <row r="15" spans="2:10" ht="38" thickBot="1">
      <c r="B15" s="253"/>
      <c r="C15" s="248">
        <f>(OPD_Final!H322+NBSU_Final!H199)/(NBSU_Final!I199+OPD_Final!I322)</f>
        <v>0.5</v>
      </c>
      <c r="D15" s="249">
        <f>(OPD_Final!H526+NBSU_Final!H356)/(NBSU_Final!I356+OPD_Final!I526)</f>
        <v>0.5</v>
      </c>
      <c r="E15" s="249">
        <f>(OPD_Final!H584+NBSU_Final!H417)/(NBSU_Final!I417+OPD_Final!I584)</f>
        <v>0.5</v>
      </c>
      <c r="F15" s="250">
        <f>(OPD_Final!H632+NBSU_Final!H458)/(NBSU_Final!I458+OPD_Final!I632)</f>
        <v>0.5</v>
      </c>
      <c r="G15" s="260"/>
      <c r="H15" s="260"/>
      <c r="I15" s="254"/>
      <c r="J15" s="262"/>
    </row>
    <row r="16" spans="2:10" ht="39" customHeight="1">
      <c r="B16" s="253"/>
      <c r="C16" s="253"/>
      <c r="D16" s="253"/>
      <c r="E16" s="253"/>
      <c r="F16" s="253"/>
      <c r="G16" s="253"/>
      <c r="H16" s="253"/>
      <c r="I16" s="254"/>
      <c r="J16" s="262"/>
    </row>
    <row r="17" spans="2:11" ht="16">
      <c r="B17" s="236" t="s">
        <v>2315</v>
      </c>
      <c r="C17" s="343" t="s">
        <v>2316</v>
      </c>
      <c r="D17" s="343"/>
      <c r="E17" s="343"/>
      <c r="F17" s="343"/>
      <c r="G17" s="343"/>
      <c r="H17" s="343"/>
      <c r="I17" s="343"/>
      <c r="J17" s="263" t="s">
        <v>2320</v>
      </c>
    </row>
    <row r="18" spans="2:11" ht="18.75" customHeight="1">
      <c r="B18" s="322" t="s">
        <v>948</v>
      </c>
      <c r="C18" s="322"/>
      <c r="D18" s="322"/>
      <c r="E18" s="322"/>
      <c r="F18" s="322"/>
      <c r="G18" s="322"/>
      <c r="H18" s="322"/>
      <c r="I18" s="322"/>
      <c r="J18" s="322"/>
      <c r="K18" s="261"/>
    </row>
    <row r="19" spans="2:11" ht="16">
      <c r="B19" s="236" t="s">
        <v>947</v>
      </c>
      <c r="C19" s="311" t="s">
        <v>946</v>
      </c>
      <c r="D19" s="311"/>
      <c r="E19" s="311"/>
      <c r="F19" s="311"/>
      <c r="G19" s="311"/>
      <c r="H19" s="311"/>
      <c r="I19" s="311"/>
      <c r="J19" s="264">
        <f>(OPD_Final!H50+NBSU_Final!H49)/(OPD_Final!I50+NBSU_Final!I49)</f>
        <v>0.5</v>
      </c>
    </row>
    <row r="20" spans="2:11" ht="16">
      <c r="B20" s="236" t="s">
        <v>911</v>
      </c>
      <c r="C20" s="311" t="s">
        <v>910</v>
      </c>
      <c r="D20" s="311"/>
      <c r="E20" s="311"/>
      <c r="F20" s="311"/>
      <c r="G20" s="311"/>
      <c r="H20" s="311"/>
      <c r="I20" s="311"/>
      <c r="J20" s="265">
        <f>(OPD_Final!H69+NBSU_Final!H53)/(OPD_Final!I69+NBSU_Final!I53)</f>
        <v>0.5</v>
      </c>
    </row>
    <row r="21" spans="2:11" ht="16">
      <c r="B21" s="236" t="s">
        <v>878</v>
      </c>
      <c r="C21" s="311" t="s">
        <v>2324</v>
      </c>
      <c r="D21" s="311"/>
      <c r="E21" s="311"/>
      <c r="F21" s="311"/>
      <c r="G21" s="311"/>
      <c r="H21" s="311"/>
      <c r="I21" s="311"/>
      <c r="J21" s="265">
        <f>(OPD_Final!H87+NBSU_Final!H61)/(OPD_Final!I87+NBSU_Final!I61)</f>
        <v>0.5</v>
      </c>
    </row>
    <row r="22" spans="2:11" ht="16">
      <c r="B22" s="236" t="s">
        <v>873</v>
      </c>
      <c r="C22" s="311" t="s">
        <v>872</v>
      </c>
      <c r="D22" s="311"/>
      <c r="E22" s="311"/>
      <c r="F22" s="311"/>
      <c r="G22" s="311"/>
      <c r="H22" s="311"/>
      <c r="I22" s="311"/>
      <c r="J22" s="265">
        <f>(OPD_Final!H91+NBSU_Final!H64)/(NBSU_Final!I64+OPD_Final!I91)</f>
        <v>0.5</v>
      </c>
    </row>
    <row r="23" spans="2:11" ht="16">
      <c r="B23" s="236" t="s">
        <v>1651</v>
      </c>
      <c r="C23" s="311" t="s">
        <v>1652</v>
      </c>
      <c r="D23" s="311"/>
      <c r="E23" s="311"/>
      <c r="F23" s="311"/>
      <c r="G23" s="311"/>
      <c r="H23" s="311"/>
      <c r="I23" s="311"/>
      <c r="J23" s="265">
        <f>OPD_Final!H109/OPD_Final!I109</f>
        <v>0.5</v>
      </c>
    </row>
    <row r="24" spans="2:11" ht="16">
      <c r="B24" s="236" t="s">
        <v>833</v>
      </c>
      <c r="C24" s="311" t="s">
        <v>832</v>
      </c>
      <c r="D24" s="311"/>
      <c r="E24" s="311"/>
      <c r="F24" s="311"/>
      <c r="G24" s="311"/>
      <c r="H24" s="311"/>
      <c r="I24" s="311"/>
      <c r="J24" s="265">
        <f>OPD_Final!H113/OPD_Final!I113</f>
        <v>0.5</v>
      </c>
    </row>
    <row r="25" spans="2:11" ht="18.75" customHeight="1">
      <c r="B25" s="322" t="s">
        <v>828</v>
      </c>
      <c r="C25" s="322"/>
      <c r="D25" s="322"/>
      <c r="E25" s="322"/>
      <c r="F25" s="322"/>
      <c r="G25" s="322"/>
      <c r="H25" s="322"/>
      <c r="I25" s="322"/>
      <c r="J25" s="322"/>
      <c r="K25" s="261"/>
    </row>
    <row r="26" spans="2:11" ht="16">
      <c r="B26" s="236" t="s">
        <v>827</v>
      </c>
      <c r="C26" s="311" t="s">
        <v>826</v>
      </c>
      <c r="D26" s="311"/>
      <c r="E26" s="311"/>
      <c r="F26" s="311"/>
      <c r="G26" s="311"/>
      <c r="H26" s="311"/>
      <c r="I26" s="311"/>
      <c r="J26" s="265">
        <f>(OPD_Final!H116+NBSU_Final!H67)/(NBSU_Final!I67+OPD_Final!I116)</f>
        <v>0.5</v>
      </c>
    </row>
    <row r="27" spans="2:11" ht="16">
      <c r="B27" s="236" t="s">
        <v>799</v>
      </c>
      <c r="C27" s="311" t="s">
        <v>798</v>
      </c>
      <c r="D27" s="311"/>
      <c r="E27" s="311"/>
      <c r="F27" s="311"/>
      <c r="G27" s="311"/>
      <c r="H27" s="311"/>
      <c r="I27" s="311"/>
      <c r="J27" s="265">
        <f>(OPD_Final!H130)/(OPD_Final!I130)</f>
        <v>0.5</v>
      </c>
    </row>
    <row r="28" spans="2:11" ht="16">
      <c r="B28" s="236" t="s">
        <v>787</v>
      </c>
      <c r="C28" s="311" t="s">
        <v>786</v>
      </c>
      <c r="D28" s="311"/>
      <c r="E28" s="311"/>
      <c r="F28" s="311"/>
      <c r="G28" s="311"/>
      <c r="H28" s="311"/>
      <c r="I28" s="311"/>
      <c r="J28" s="265">
        <f>(OPD_Final!H140+NBSU_Final!H80)/(OPD_Final!I140+NBSU_Final!I80)</f>
        <v>0.5</v>
      </c>
    </row>
    <row r="29" spans="2:11" ht="16">
      <c r="B29" s="236" t="s">
        <v>772</v>
      </c>
      <c r="C29" s="311" t="s">
        <v>771</v>
      </c>
      <c r="D29" s="311"/>
      <c r="E29" s="311"/>
      <c r="F29" s="311"/>
      <c r="G29" s="311"/>
      <c r="H29" s="311"/>
      <c r="I29" s="311"/>
      <c r="J29" s="265">
        <f>(OPD_Final!H148+NBSU_Final!H84)/(OPD_Final!I148+NBSU_Final!I84)</f>
        <v>0.5</v>
      </c>
    </row>
    <row r="30" spans="2:11" ht="16">
      <c r="B30" s="236" t="s">
        <v>758</v>
      </c>
      <c r="C30" s="311" t="s">
        <v>757</v>
      </c>
      <c r="D30" s="311"/>
      <c r="E30" s="311"/>
      <c r="F30" s="311"/>
      <c r="G30" s="311"/>
      <c r="H30" s="311"/>
      <c r="I30" s="311"/>
      <c r="J30" s="265">
        <f>(OPD_Final!H156+NBSU_Final!H88)/(OPD_Final!I156+NBSU_Final!I88)</f>
        <v>0.5</v>
      </c>
    </row>
    <row r="31" spans="2:11" ht="18.75" customHeight="1">
      <c r="B31" s="322" t="s">
        <v>741</v>
      </c>
      <c r="C31" s="322"/>
      <c r="D31" s="322"/>
      <c r="E31" s="322"/>
      <c r="F31" s="322"/>
      <c r="G31" s="322"/>
      <c r="H31" s="322"/>
      <c r="I31" s="322"/>
      <c r="J31" s="322"/>
      <c r="K31" s="261"/>
    </row>
    <row r="32" spans="2:11" ht="16">
      <c r="B32" s="236" t="s">
        <v>740</v>
      </c>
      <c r="C32" s="311" t="s">
        <v>739</v>
      </c>
      <c r="D32" s="311"/>
      <c r="E32" s="311"/>
      <c r="F32" s="311"/>
      <c r="G32" s="311"/>
      <c r="H32" s="311"/>
      <c r="I32" s="311"/>
      <c r="J32" s="265">
        <f>(OPD_Final!H163+NBSU_Final!H96)/(OPD_Final!I163+NBSU_Final!I96)</f>
        <v>0.5</v>
      </c>
    </row>
    <row r="33" spans="2:11" ht="16">
      <c r="B33" s="236" t="s">
        <v>705</v>
      </c>
      <c r="C33" s="311" t="s">
        <v>704</v>
      </c>
      <c r="D33" s="311"/>
      <c r="E33" s="311"/>
      <c r="F33" s="311"/>
      <c r="G33" s="311"/>
      <c r="H33" s="311"/>
      <c r="I33" s="311"/>
      <c r="J33" s="265">
        <f>(OPD_Final!H190+NBSU_Final!H110)/(OPD_Final!I190+NBSU_Final!I110)</f>
        <v>0.5</v>
      </c>
    </row>
    <row r="34" spans="2:11" ht="16">
      <c r="B34" s="236" t="s">
        <v>681</v>
      </c>
      <c r="C34" s="311" t="s">
        <v>680</v>
      </c>
      <c r="D34" s="311"/>
      <c r="E34" s="311"/>
      <c r="F34" s="311"/>
      <c r="G34" s="311"/>
      <c r="H34" s="311"/>
      <c r="I34" s="311"/>
      <c r="J34" s="265">
        <f>(OPD_Final!H202+NBSU_Final!H121)/(OPD_Final!I202+NBSU_Final!I121)</f>
        <v>0.5</v>
      </c>
    </row>
    <row r="35" spans="2:11" ht="16">
      <c r="B35" s="236" t="s">
        <v>654</v>
      </c>
      <c r="C35" s="311" t="s">
        <v>653</v>
      </c>
      <c r="D35" s="311"/>
      <c r="E35" s="311"/>
      <c r="F35" s="311"/>
      <c r="G35" s="311"/>
      <c r="H35" s="311"/>
      <c r="I35" s="311"/>
      <c r="J35" s="265">
        <f>(OPD_Final!H228+NBSU_Final!H135)/(OPD_Final!I228+NBSU_Final!I135)</f>
        <v>0.5</v>
      </c>
    </row>
    <row r="36" spans="2:11" ht="16">
      <c r="B36" s="236" t="s">
        <v>639</v>
      </c>
      <c r="C36" s="311" t="s">
        <v>638</v>
      </c>
      <c r="D36" s="311"/>
      <c r="E36" s="311"/>
      <c r="F36" s="311"/>
      <c r="G36" s="311"/>
      <c r="H36" s="311"/>
      <c r="I36" s="311"/>
      <c r="J36" s="265">
        <f>(OPD_Final!H246+NBSU_Final!H145)/(OPD_Final!I246+NBSU_Final!I145)</f>
        <v>0.5</v>
      </c>
    </row>
    <row r="37" spans="2:11" ht="17.25" customHeight="1">
      <c r="B37" s="322" t="s">
        <v>613</v>
      </c>
      <c r="C37" s="322"/>
      <c r="D37" s="322"/>
      <c r="E37" s="322"/>
      <c r="F37" s="322"/>
      <c r="G37" s="322"/>
      <c r="H37" s="322"/>
      <c r="I37" s="322"/>
      <c r="J37" s="322"/>
      <c r="K37" s="261"/>
    </row>
    <row r="38" spans="2:11" ht="16">
      <c r="B38" s="236" t="s">
        <v>612</v>
      </c>
      <c r="C38" s="311" t="s">
        <v>611</v>
      </c>
      <c r="D38" s="311"/>
      <c r="E38" s="311"/>
      <c r="F38" s="311"/>
      <c r="G38" s="311"/>
      <c r="H38" s="311"/>
      <c r="I38" s="311"/>
      <c r="J38" s="265">
        <f>(OPD_Final!H266+NBSU_Final!H150)/(OPD_Final!I266+NBSU_Final!I150)</f>
        <v>0.5</v>
      </c>
    </row>
    <row r="39" spans="2:11" ht="16">
      <c r="B39" s="236" t="s">
        <v>603</v>
      </c>
      <c r="C39" s="311" t="s">
        <v>602</v>
      </c>
      <c r="D39" s="311"/>
      <c r="E39" s="311"/>
      <c r="F39" s="311"/>
      <c r="G39" s="311"/>
      <c r="H39" s="311"/>
      <c r="I39" s="311"/>
      <c r="J39" s="265">
        <f>(OPD_Final!H270+NBSU_Final!H158)/(OPD_Final!I270+NBSU_Final!I158)</f>
        <v>0.5</v>
      </c>
    </row>
    <row r="40" spans="2:11" ht="16">
      <c r="B40" s="236" t="s">
        <v>580</v>
      </c>
      <c r="C40" s="311" t="s">
        <v>579</v>
      </c>
      <c r="D40" s="311"/>
      <c r="E40" s="311"/>
      <c r="F40" s="311"/>
      <c r="G40" s="311"/>
      <c r="H40" s="311"/>
      <c r="I40" s="311"/>
      <c r="J40" s="265">
        <f>(OPD_Final!H284+NBSU_Final!H169)/(OPD_Final!I284+NBSU_Final!I169)</f>
        <v>0.5</v>
      </c>
    </row>
    <row r="41" spans="2:11" ht="16">
      <c r="B41" s="236" t="s">
        <v>539</v>
      </c>
      <c r="C41" s="311" t="s">
        <v>538</v>
      </c>
      <c r="D41" s="311"/>
      <c r="E41" s="311"/>
      <c r="F41" s="311"/>
      <c r="G41" s="311"/>
      <c r="H41" s="311"/>
      <c r="I41" s="311"/>
      <c r="J41" s="265">
        <f>(OPD_Final!H303+NBSU_Final!H186)/(OPD_Final!I303+NBSU_Final!I186)</f>
        <v>0.5</v>
      </c>
    </row>
    <row r="42" spans="2:11" ht="16">
      <c r="B42" s="236" t="s">
        <v>531</v>
      </c>
      <c r="C42" s="311" t="s">
        <v>530</v>
      </c>
      <c r="D42" s="311"/>
      <c r="E42" s="311"/>
      <c r="F42" s="311"/>
      <c r="G42" s="311"/>
      <c r="H42" s="311"/>
      <c r="I42" s="311"/>
      <c r="J42" s="265">
        <f>(OPD_Final!H306+NBSU_Final!H190)/(NBSU_Final!I190+OPD_Final!I306)</f>
        <v>0.5</v>
      </c>
    </row>
    <row r="43" spans="2:11" ht="16">
      <c r="B43" s="236" t="s">
        <v>2317</v>
      </c>
      <c r="C43" s="311" t="s">
        <v>1390</v>
      </c>
      <c r="D43" s="311"/>
      <c r="E43" s="311"/>
      <c r="F43" s="311"/>
      <c r="G43" s="311"/>
      <c r="H43" s="311"/>
      <c r="I43" s="311"/>
      <c r="J43" s="265">
        <f>(OPD_Final!H310)/(OPD_Final!I310)</f>
        <v>0.5</v>
      </c>
    </row>
    <row r="44" spans="2:11" ht="16">
      <c r="B44" s="236" t="s">
        <v>526</v>
      </c>
      <c r="C44" s="311" t="s">
        <v>2325</v>
      </c>
      <c r="D44" s="311"/>
      <c r="E44" s="311"/>
      <c r="F44" s="311"/>
      <c r="G44" s="311"/>
      <c r="H44" s="311"/>
      <c r="I44" s="311"/>
      <c r="J44" s="265">
        <f>(OPD_Final!H315+NBSU_Final!H195)/(OPD_Final!I315+NBSU_Final!I195)</f>
        <v>0.5</v>
      </c>
    </row>
    <row r="45" spans="2:11" ht="16">
      <c r="B45" s="236" t="s">
        <v>1401</v>
      </c>
      <c r="C45" s="311" t="s">
        <v>1402</v>
      </c>
      <c r="D45" s="311"/>
      <c r="E45" s="311"/>
      <c r="F45" s="311"/>
      <c r="G45" s="311"/>
      <c r="H45" s="311"/>
      <c r="I45" s="311"/>
      <c r="J45" s="265">
        <f>(OPD_Final!H320)/(OPD_Final!I320)</f>
        <v>0.5</v>
      </c>
    </row>
    <row r="46" spans="2:11" ht="17.25" customHeight="1">
      <c r="B46" s="322" t="s">
        <v>513</v>
      </c>
      <c r="C46" s="322"/>
      <c r="D46" s="322"/>
      <c r="E46" s="322"/>
      <c r="F46" s="322"/>
      <c r="G46" s="322"/>
      <c r="H46" s="322"/>
      <c r="I46" s="322"/>
      <c r="J46" s="322"/>
      <c r="K46" s="261"/>
    </row>
    <row r="47" spans="2:11" ht="16">
      <c r="B47" s="236" t="s">
        <v>512</v>
      </c>
      <c r="C47" s="311" t="s">
        <v>511</v>
      </c>
      <c r="D47" s="311"/>
      <c r="E47" s="311"/>
      <c r="F47" s="311"/>
      <c r="G47" s="311"/>
      <c r="H47" s="311"/>
      <c r="I47" s="311"/>
      <c r="J47" s="265">
        <f>(OPD_Final!H323+NBSU_Final!H200)/(OPD_Final!I323+NBSU_Final!I200)</f>
        <v>0.5</v>
      </c>
    </row>
    <row r="48" spans="2:11" ht="16">
      <c r="B48" s="236" t="s">
        <v>1089</v>
      </c>
      <c r="C48" s="311" t="s">
        <v>1088</v>
      </c>
      <c r="D48" s="311"/>
      <c r="E48" s="311"/>
      <c r="F48" s="311"/>
      <c r="G48" s="311"/>
      <c r="H48" s="311"/>
      <c r="I48" s="311"/>
      <c r="J48" s="265">
        <f>(OPD_Final!H336+NBSU_Final!H205)/(NBSU_Final!I205+OPD_Final!I336)</f>
        <v>0.5</v>
      </c>
    </row>
    <row r="49" spans="2:11" ht="16">
      <c r="B49" s="236" t="s">
        <v>493</v>
      </c>
      <c r="C49" s="311" t="s">
        <v>492</v>
      </c>
      <c r="D49" s="311"/>
      <c r="E49" s="311"/>
      <c r="F49" s="311"/>
      <c r="G49" s="311"/>
      <c r="H49" s="311"/>
      <c r="I49" s="311"/>
      <c r="J49" s="265">
        <f>(OPD_Final!H339+NBSU_Final!H211)/(OPD_Final!I339+NBSU_Final!I211)</f>
        <v>0.5</v>
      </c>
    </row>
    <row r="50" spans="2:11" ht="16">
      <c r="B50" s="236" t="s">
        <v>1076</v>
      </c>
      <c r="C50" s="311" t="s">
        <v>1075</v>
      </c>
      <c r="D50" s="311"/>
      <c r="E50" s="311"/>
      <c r="F50" s="311"/>
      <c r="G50" s="311"/>
      <c r="H50" s="311"/>
      <c r="I50" s="311"/>
      <c r="J50" s="265">
        <f>(NBSU_Final!H220/NBSU_Final!I220)</f>
        <v>0.5</v>
      </c>
    </row>
    <row r="51" spans="2:11" ht="16">
      <c r="B51" s="236" t="s">
        <v>481</v>
      </c>
      <c r="C51" s="311" t="s">
        <v>480</v>
      </c>
      <c r="D51" s="311"/>
      <c r="E51" s="311"/>
      <c r="F51" s="311"/>
      <c r="G51" s="311"/>
      <c r="H51" s="311"/>
      <c r="I51" s="311"/>
      <c r="J51" s="265">
        <f>(OPD_Final!H347)/(OPD_Final!I347)</f>
        <v>0.5</v>
      </c>
    </row>
    <row r="52" spans="2:11" ht="16">
      <c r="B52" s="236" t="s">
        <v>476</v>
      </c>
      <c r="C52" s="311" t="s">
        <v>2326</v>
      </c>
      <c r="D52" s="311"/>
      <c r="E52" s="311"/>
      <c r="F52" s="311"/>
      <c r="G52" s="311"/>
      <c r="H52" s="311"/>
      <c r="I52" s="311"/>
      <c r="J52" s="265">
        <f>(OPD_Final!H350+NBSU_Final!H229)/(NBSU_Final!I229+OPD_Final!I350)</f>
        <v>0.5</v>
      </c>
    </row>
    <row r="53" spans="2:11" ht="16">
      <c r="B53" s="236" t="s">
        <v>466</v>
      </c>
      <c r="C53" s="311" t="s">
        <v>465</v>
      </c>
      <c r="D53" s="311"/>
      <c r="E53" s="311"/>
      <c r="F53" s="311"/>
      <c r="G53" s="311"/>
      <c r="H53" s="311"/>
      <c r="I53" s="311"/>
      <c r="J53" s="265">
        <f>(OPD_Final!H356+NBSU_Final!H233)/(NBSU_Final!I233+OPD_Final!I356)</f>
        <v>0.5</v>
      </c>
    </row>
    <row r="54" spans="2:11" ht="16">
      <c r="B54" s="236" t="s">
        <v>455</v>
      </c>
      <c r="C54" s="311" t="s">
        <v>454</v>
      </c>
      <c r="D54" s="311"/>
      <c r="E54" s="311"/>
      <c r="F54" s="311"/>
      <c r="G54" s="311"/>
      <c r="H54" s="311"/>
      <c r="I54" s="311"/>
      <c r="J54" s="265">
        <f>(OPD_Final!H364+NBSU_Final!H244)/(NBSU_Final!I244+OPD_Final!I364)</f>
        <v>0.5</v>
      </c>
    </row>
    <row r="55" spans="2:11" ht="16">
      <c r="B55" s="236" t="s">
        <v>1036</v>
      </c>
      <c r="C55" s="311" t="s">
        <v>1035</v>
      </c>
      <c r="D55" s="311"/>
      <c r="E55" s="311"/>
      <c r="F55" s="311"/>
      <c r="G55" s="311"/>
      <c r="H55" s="311"/>
      <c r="I55" s="311"/>
      <c r="J55" s="265">
        <f>(NBSU_Final!H253)/(NBSU_Final!I253)</f>
        <v>0.5</v>
      </c>
    </row>
    <row r="56" spans="2:11" ht="16">
      <c r="B56" s="236" t="s">
        <v>435</v>
      </c>
      <c r="C56" s="311" t="s">
        <v>434</v>
      </c>
      <c r="D56" s="311"/>
      <c r="E56" s="311"/>
      <c r="F56" s="311"/>
      <c r="G56" s="311"/>
      <c r="H56" s="311"/>
      <c r="I56" s="311"/>
      <c r="J56" s="265">
        <f>(OPD_Final!H372+NBSU_Final!H264)/(NBSU_Final!I264+OPD_Final!I372)</f>
        <v>0.5</v>
      </c>
    </row>
    <row r="57" spans="2:11" ht="16">
      <c r="B57" s="236" t="s">
        <v>429</v>
      </c>
      <c r="C57" s="311" t="s">
        <v>428</v>
      </c>
      <c r="D57" s="311"/>
      <c r="E57" s="311"/>
      <c r="F57" s="311"/>
      <c r="G57" s="311"/>
      <c r="H57" s="311"/>
      <c r="I57" s="311"/>
      <c r="J57" s="265">
        <f>(OPD_Final!H385)/(OPD_Final!I385)</f>
        <v>0.5</v>
      </c>
    </row>
    <row r="58" spans="2:11" ht="16">
      <c r="B58" s="236" t="s">
        <v>1016</v>
      </c>
      <c r="C58" s="323" t="s">
        <v>1015</v>
      </c>
      <c r="D58" s="324"/>
      <c r="E58" s="324"/>
      <c r="F58" s="324"/>
      <c r="G58" s="324"/>
      <c r="H58" s="324"/>
      <c r="I58" s="325"/>
      <c r="J58" s="265">
        <f>(NBSU_Final!H273)/(NBSU_Final!I273)</f>
        <v>0.5</v>
      </c>
    </row>
    <row r="59" spans="2:11" ht="16">
      <c r="B59" s="236" t="s">
        <v>1010</v>
      </c>
      <c r="C59" s="311" t="s">
        <v>1009</v>
      </c>
      <c r="D59" s="311"/>
      <c r="E59" s="311"/>
      <c r="F59" s="311"/>
      <c r="G59" s="311"/>
      <c r="H59" s="311"/>
      <c r="I59" s="311"/>
      <c r="J59" s="265">
        <f>(NBSU_Final!H278)/(NBSU_Final!I278)</f>
        <v>0.5</v>
      </c>
    </row>
    <row r="60" spans="2:11" ht="16">
      <c r="B60" s="236" t="s">
        <v>374</v>
      </c>
      <c r="C60" s="311" t="s">
        <v>373</v>
      </c>
      <c r="D60" s="311"/>
      <c r="E60" s="311"/>
      <c r="F60" s="311"/>
      <c r="G60" s="311"/>
      <c r="H60" s="311"/>
      <c r="I60" s="311"/>
      <c r="J60" s="265">
        <f>(OPD_Final!H415+NBSU_Final!H283)/(OPD_Final!I415+NBSU_Final!I283)</f>
        <v>0.5</v>
      </c>
    </row>
    <row r="61" spans="2:11" ht="18.75" customHeight="1">
      <c r="B61" s="322" t="s">
        <v>220</v>
      </c>
      <c r="C61" s="322"/>
      <c r="D61" s="322"/>
      <c r="E61" s="322"/>
      <c r="F61" s="322"/>
      <c r="G61" s="322"/>
      <c r="H61" s="322"/>
      <c r="I61" s="322"/>
      <c r="J61" s="322"/>
      <c r="K61" s="261"/>
    </row>
    <row r="62" spans="2:11" ht="16">
      <c r="B62" s="236" t="s">
        <v>219</v>
      </c>
      <c r="C62" s="311" t="s">
        <v>218</v>
      </c>
      <c r="D62" s="311"/>
      <c r="E62" s="311"/>
      <c r="F62" s="311"/>
      <c r="G62" s="311"/>
      <c r="H62" s="311"/>
      <c r="I62" s="311"/>
      <c r="J62" s="265">
        <f>(OPD_Final!H527+NBSU_Final!H357)/(NBSU_Final!I357+OPD_Final!I527)</f>
        <v>0.5</v>
      </c>
    </row>
    <row r="63" spans="2:11" ht="16">
      <c r="B63" s="236" t="s">
        <v>206</v>
      </c>
      <c r="C63" s="311" t="s">
        <v>205</v>
      </c>
      <c r="D63" s="311"/>
      <c r="E63" s="311"/>
      <c r="F63" s="311"/>
      <c r="G63" s="311"/>
      <c r="H63" s="311"/>
      <c r="I63" s="311"/>
      <c r="J63" s="265">
        <f>(OPD_Final!H532+NBSU_Final!H364)/(NBSU_Final!I364+OPD_Final!I532)</f>
        <v>0.5</v>
      </c>
    </row>
    <row r="64" spans="2:11" ht="16">
      <c r="B64" s="236" t="s">
        <v>188</v>
      </c>
      <c r="C64" s="311" t="s">
        <v>187</v>
      </c>
      <c r="D64" s="311"/>
      <c r="E64" s="311"/>
      <c r="F64" s="311"/>
      <c r="G64" s="311"/>
      <c r="H64" s="311"/>
      <c r="I64" s="311"/>
      <c r="J64" s="265">
        <f>(OPD_Final!H542+NBSU_Final!H375)/(NBSU_Final!I375+OPD_Final!I542)</f>
        <v>0.5</v>
      </c>
    </row>
    <row r="65" spans="2:10" ht="16">
      <c r="B65" s="236" t="s">
        <v>179</v>
      </c>
      <c r="C65" s="311" t="s">
        <v>178</v>
      </c>
      <c r="D65" s="311"/>
      <c r="E65" s="311"/>
      <c r="F65" s="311"/>
      <c r="G65" s="311"/>
      <c r="H65" s="311"/>
      <c r="I65" s="311"/>
      <c r="J65" s="265">
        <f>(OPD_Final!H547+NBSU_Final!H382)/(NBSU_Final!I382+OPD_Final!I547)</f>
        <v>0.5</v>
      </c>
    </row>
    <row r="66" spans="2:10" ht="16">
      <c r="B66" s="236" t="s">
        <v>167</v>
      </c>
      <c r="C66" s="311" t="s">
        <v>166</v>
      </c>
      <c r="D66" s="311"/>
      <c r="E66" s="311"/>
      <c r="F66" s="311"/>
      <c r="G66" s="311"/>
      <c r="H66" s="311"/>
      <c r="I66" s="311"/>
      <c r="J66" s="265">
        <f>(OPD_Final!H557+NBSU_Final!H394)/(NBSU_Final!I394+OPD_Final!I557)</f>
        <v>0.5</v>
      </c>
    </row>
    <row r="67" spans="2:10" ht="16">
      <c r="B67" s="236" t="s">
        <v>145</v>
      </c>
      <c r="C67" s="311" t="s">
        <v>144</v>
      </c>
      <c r="D67" s="311"/>
      <c r="E67" s="311"/>
      <c r="F67" s="311"/>
      <c r="G67" s="311"/>
      <c r="H67" s="311"/>
      <c r="I67" s="311"/>
      <c r="J67" s="265">
        <f>(OPD_Final!H568+NBSU_Final!H404)/(NBSU_Final!I404+OPD_Final!I568)</f>
        <v>0.5</v>
      </c>
    </row>
    <row r="68" spans="2:10" ht="16.5" customHeight="1">
      <c r="B68" s="322" t="s">
        <v>122</v>
      </c>
      <c r="C68" s="322"/>
      <c r="D68" s="322"/>
      <c r="E68" s="322"/>
      <c r="F68" s="322"/>
      <c r="G68" s="322"/>
      <c r="H68" s="322"/>
      <c r="I68" s="322"/>
      <c r="J68" s="322"/>
    </row>
    <row r="69" spans="2:10" ht="16">
      <c r="B69" s="236" t="s">
        <v>121</v>
      </c>
      <c r="C69" s="311" t="s">
        <v>120</v>
      </c>
      <c r="D69" s="311"/>
      <c r="E69" s="311"/>
      <c r="F69" s="311"/>
      <c r="G69" s="311"/>
      <c r="H69" s="311"/>
      <c r="I69" s="311"/>
      <c r="J69" s="265">
        <f>(OPD_Final!H585+NBSU_Final!H418)/(NBSU_Final!I418+OPD_Final!I585)</f>
        <v>0.5</v>
      </c>
    </row>
    <row r="70" spans="2:10" ht="16">
      <c r="B70" s="236" t="s">
        <v>117</v>
      </c>
      <c r="C70" s="311" t="s">
        <v>116</v>
      </c>
      <c r="D70" s="311"/>
      <c r="E70" s="311"/>
      <c r="F70" s="311"/>
      <c r="G70" s="311"/>
      <c r="H70" s="311"/>
      <c r="I70" s="311"/>
      <c r="J70" s="265">
        <f>(OPD_Final!H588+NBSU_Final!H421)/(NBSU_Final!I421+OPD_Final!I588)</f>
        <v>0.5</v>
      </c>
    </row>
    <row r="71" spans="2:10" ht="16">
      <c r="B71" s="236" t="s">
        <v>113</v>
      </c>
      <c r="C71" s="311" t="s">
        <v>112</v>
      </c>
      <c r="D71" s="311"/>
      <c r="E71" s="311"/>
      <c r="F71" s="311"/>
      <c r="G71" s="311"/>
      <c r="H71" s="311"/>
      <c r="I71" s="311"/>
      <c r="J71" s="265">
        <f>(OPD_Final!H592+NBSU_Final!H425)/(NBSU_Final!I425+OPD_Final!I592)</f>
        <v>0.5</v>
      </c>
    </row>
    <row r="72" spans="2:10" ht="16">
      <c r="B72" s="236" t="s">
        <v>101</v>
      </c>
      <c r="C72" s="311" t="s">
        <v>100</v>
      </c>
      <c r="D72" s="311"/>
      <c r="E72" s="311"/>
      <c r="F72" s="311"/>
      <c r="G72" s="311"/>
      <c r="H72" s="311"/>
      <c r="I72" s="311"/>
      <c r="J72" s="265">
        <f>(OPD_Final!H597+NBSU_Final!H428)/(NBSU_Final!I428+OPD_Final!I597)</f>
        <v>0.5</v>
      </c>
    </row>
    <row r="73" spans="2:10" ht="16">
      <c r="B73" s="236" t="s">
        <v>85</v>
      </c>
      <c r="C73" s="311" t="s">
        <v>84</v>
      </c>
      <c r="D73" s="311"/>
      <c r="E73" s="311"/>
      <c r="F73" s="311"/>
      <c r="G73" s="311"/>
      <c r="H73" s="311"/>
      <c r="I73" s="311"/>
      <c r="J73" s="265">
        <f>(OPD_Final!H613+NBSU_Final!H442)/(NBSU_Final!I442+OPD_Final!I613)</f>
        <v>0.5</v>
      </c>
    </row>
    <row r="74" spans="2:10" ht="16">
      <c r="B74" s="236" t="s">
        <v>67</v>
      </c>
      <c r="C74" s="311" t="s">
        <v>66</v>
      </c>
      <c r="D74" s="311"/>
      <c r="E74" s="311"/>
      <c r="F74" s="311"/>
      <c r="G74" s="311"/>
      <c r="H74" s="311"/>
      <c r="I74" s="311"/>
      <c r="J74" s="265">
        <f>(OPD_Final!H620+NBSU_Final!H450)/(NBSU_Final!I450+OPD_Final!I620)</f>
        <v>0.5</v>
      </c>
    </row>
    <row r="75" spans="2:10" ht="16">
      <c r="B75" s="236" t="s">
        <v>56</v>
      </c>
      <c r="C75" s="311" t="s">
        <v>55</v>
      </c>
      <c r="D75" s="311"/>
      <c r="E75" s="311"/>
      <c r="F75" s="311"/>
      <c r="G75" s="311"/>
      <c r="H75" s="311"/>
      <c r="I75" s="311"/>
      <c r="J75" s="265">
        <f>(OPD_Final!H624+NBSU_Final!H453)/(NBSU_Final!I453+OPD_Final!I624)</f>
        <v>0.5</v>
      </c>
    </row>
    <row r="76" spans="2:10" ht="15.75" customHeight="1">
      <c r="B76" s="322" t="s">
        <v>44</v>
      </c>
      <c r="C76" s="322"/>
      <c r="D76" s="322"/>
      <c r="E76" s="322"/>
      <c r="F76" s="322"/>
      <c r="G76" s="322"/>
      <c r="H76" s="322"/>
      <c r="I76" s="322"/>
      <c r="J76" s="322"/>
    </row>
    <row r="77" spans="2:10" ht="16">
      <c r="B77" s="236" t="s">
        <v>2318</v>
      </c>
      <c r="C77" s="311" t="s">
        <v>42</v>
      </c>
      <c r="D77" s="311"/>
      <c r="E77" s="311"/>
      <c r="F77" s="311"/>
      <c r="G77" s="311"/>
      <c r="H77" s="311"/>
      <c r="I77" s="311"/>
      <c r="J77" s="265">
        <f>(OPD_Final!H633+NBSU_Final!H459)/(NBSU_Final!I459+OPD_Final!I633)</f>
        <v>0.5</v>
      </c>
    </row>
    <row r="78" spans="2:10" ht="16">
      <c r="B78" s="236" t="s">
        <v>2319</v>
      </c>
      <c r="C78" s="311" t="s">
        <v>34</v>
      </c>
      <c r="D78" s="311"/>
      <c r="E78" s="311"/>
      <c r="F78" s="311"/>
      <c r="G78" s="311"/>
      <c r="H78" s="311"/>
      <c r="I78" s="311"/>
      <c r="J78" s="265">
        <f>(OPD_Final!H645+NBSU_Final!H464)/(NBSU_Final!I464+OPD_Final!I645)</f>
        <v>0.5</v>
      </c>
    </row>
    <row r="79" spans="2:10" ht="16">
      <c r="B79" s="236" t="s">
        <v>31</v>
      </c>
      <c r="C79" s="311" t="s">
        <v>30</v>
      </c>
      <c r="D79" s="311"/>
      <c r="E79" s="311"/>
      <c r="F79" s="311"/>
      <c r="G79" s="311"/>
      <c r="H79" s="311"/>
      <c r="I79" s="311"/>
      <c r="J79" s="265">
        <f>(OPD_Final!H651+NBSU_Final!H470)/(NBSU_Final!I470+OPD_Final!I651)</f>
        <v>0.5</v>
      </c>
    </row>
    <row r="80" spans="2:10" ht="16">
      <c r="B80" s="236" t="s">
        <v>26</v>
      </c>
      <c r="C80" s="311" t="s">
        <v>25</v>
      </c>
      <c r="D80" s="311"/>
      <c r="E80" s="311"/>
      <c r="F80" s="311"/>
      <c r="G80" s="311"/>
      <c r="H80" s="311"/>
      <c r="I80" s="311"/>
      <c r="J80" s="265">
        <f>(OPD_Final!H661+NBSU_Final!H476)/(NBSU_Final!I476+OPD_Final!I661)</f>
        <v>0.5</v>
      </c>
    </row>
    <row r="81" spans="2:10" ht="16">
      <c r="B81" s="253"/>
      <c r="C81" s="253" t="s">
        <v>2327</v>
      </c>
      <c r="D81" s="253"/>
      <c r="E81" s="253"/>
      <c r="F81" s="254"/>
      <c r="G81" s="254"/>
      <c r="H81" s="254"/>
      <c r="I81" s="254"/>
      <c r="J81" s="262"/>
    </row>
    <row r="82" spans="2:10">
      <c r="B82" s="253"/>
      <c r="C82" s="253"/>
      <c r="D82" s="253"/>
      <c r="E82" s="253"/>
      <c r="F82" s="254"/>
      <c r="G82" s="254"/>
      <c r="H82" s="254"/>
      <c r="I82" s="254"/>
      <c r="J82" s="262"/>
    </row>
    <row r="83" spans="2:10">
      <c r="B83" s="253"/>
      <c r="C83" s="253"/>
      <c r="D83" s="253"/>
      <c r="E83" s="253"/>
      <c r="F83" s="254"/>
      <c r="G83" s="254"/>
      <c r="H83" s="254"/>
      <c r="I83" s="254"/>
      <c r="J83" s="262"/>
    </row>
    <row r="84" spans="2:10">
      <c r="B84" s="253"/>
      <c r="C84" s="253"/>
      <c r="D84" s="253"/>
      <c r="E84" s="253"/>
      <c r="F84" s="254"/>
      <c r="G84" s="254"/>
      <c r="H84" s="254"/>
      <c r="I84" s="254"/>
      <c r="J84" s="262"/>
    </row>
    <row r="85" spans="2:10">
      <c r="B85" s="253"/>
      <c r="C85" s="253"/>
      <c r="D85" s="253"/>
      <c r="E85" s="253"/>
      <c r="F85" s="254"/>
      <c r="G85" s="254"/>
      <c r="H85" s="254"/>
      <c r="I85" s="254"/>
      <c r="J85" s="262"/>
    </row>
    <row r="86" spans="2:10">
      <c r="B86" s="253"/>
      <c r="C86" s="253"/>
      <c r="D86" s="253"/>
      <c r="E86" s="253"/>
      <c r="F86" s="254"/>
      <c r="G86" s="254"/>
      <c r="H86" s="254"/>
      <c r="I86" s="254"/>
      <c r="J86" s="262"/>
    </row>
    <row r="87" spans="2:10">
      <c r="B87" s="253"/>
      <c r="C87" s="253"/>
      <c r="D87" s="253"/>
      <c r="E87" s="253"/>
      <c r="F87" s="254"/>
      <c r="G87" s="254"/>
      <c r="H87" s="254"/>
      <c r="I87" s="254"/>
      <c r="J87" s="262"/>
    </row>
    <row r="88" spans="2:10">
      <c r="B88" s="253"/>
      <c r="C88" s="253"/>
      <c r="D88" s="253"/>
      <c r="E88" s="253"/>
      <c r="F88" s="254"/>
      <c r="G88" s="254"/>
      <c r="H88" s="254"/>
      <c r="I88" s="254"/>
      <c r="J88" s="262"/>
    </row>
    <row r="89" spans="2:10">
      <c r="B89" s="253"/>
      <c r="C89" s="253"/>
      <c r="D89" s="253"/>
      <c r="E89" s="253"/>
      <c r="F89" s="254"/>
      <c r="G89" s="254"/>
      <c r="H89" s="254"/>
      <c r="I89" s="254"/>
      <c r="J89" s="262"/>
    </row>
    <row r="90" spans="2:10">
      <c r="B90" s="253"/>
      <c r="C90" s="253"/>
      <c r="D90" s="253"/>
      <c r="E90" s="253"/>
      <c r="F90" s="254"/>
      <c r="G90" s="254"/>
      <c r="H90" s="254"/>
      <c r="I90" s="254"/>
      <c r="J90" s="262"/>
    </row>
    <row r="91" spans="2:10">
      <c r="B91" s="253"/>
      <c r="C91" s="253"/>
      <c r="D91" s="253"/>
      <c r="E91" s="253"/>
      <c r="F91" s="254"/>
      <c r="G91" s="254"/>
      <c r="H91" s="254"/>
      <c r="I91" s="254"/>
      <c r="J91" s="262"/>
    </row>
    <row r="92" spans="2:10">
      <c r="B92" s="253"/>
      <c r="C92" s="253"/>
      <c r="D92" s="253"/>
      <c r="E92" s="253"/>
      <c r="F92" s="254"/>
      <c r="G92" s="254"/>
      <c r="H92" s="254"/>
      <c r="I92" s="254"/>
      <c r="J92" s="262"/>
    </row>
    <row r="93" spans="2:10">
      <c r="B93" s="253"/>
      <c r="C93" s="253"/>
      <c r="D93" s="253"/>
      <c r="E93" s="253"/>
      <c r="F93" s="254"/>
      <c r="G93" s="254"/>
      <c r="H93" s="254"/>
      <c r="I93" s="254"/>
      <c r="J93" s="262"/>
    </row>
    <row r="94" spans="2:10">
      <c r="B94" s="253"/>
      <c r="C94" s="253"/>
      <c r="D94" s="253"/>
      <c r="E94" s="253"/>
      <c r="F94" s="254"/>
      <c r="G94" s="254"/>
      <c r="H94" s="254"/>
      <c r="I94" s="254"/>
      <c r="J94" s="262"/>
    </row>
    <row r="95" spans="2:10">
      <c r="B95" s="253"/>
      <c r="C95" s="253"/>
      <c r="D95" s="253"/>
      <c r="E95" s="253"/>
      <c r="F95" s="254"/>
      <c r="G95" s="254"/>
      <c r="H95" s="254"/>
      <c r="I95" s="254"/>
      <c r="J95" s="262"/>
    </row>
    <row r="96" spans="2:10">
      <c r="B96" s="253"/>
      <c r="C96" s="253"/>
      <c r="D96" s="253"/>
      <c r="E96" s="253"/>
      <c r="F96" s="254"/>
      <c r="G96" s="254"/>
      <c r="H96" s="254"/>
      <c r="I96" s="254"/>
      <c r="J96" s="262"/>
    </row>
    <row r="97" spans="2:10">
      <c r="B97" s="253"/>
      <c r="C97" s="253"/>
      <c r="D97" s="253"/>
      <c r="E97" s="253"/>
      <c r="F97" s="254"/>
      <c r="G97" s="254"/>
      <c r="H97" s="254"/>
      <c r="I97" s="254"/>
      <c r="J97" s="262"/>
    </row>
    <row r="98" spans="2:10">
      <c r="B98" s="253"/>
      <c r="C98" s="253"/>
      <c r="D98" s="253"/>
      <c r="E98" s="253"/>
      <c r="F98" s="254"/>
      <c r="G98" s="254"/>
      <c r="H98" s="254"/>
      <c r="I98" s="254"/>
      <c r="J98" s="262"/>
    </row>
    <row r="99" spans="2:10">
      <c r="B99" s="253"/>
      <c r="C99" s="253"/>
      <c r="D99" s="253"/>
      <c r="E99" s="253"/>
      <c r="F99" s="254"/>
      <c r="G99" s="254"/>
      <c r="H99" s="254"/>
      <c r="I99" s="254"/>
      <c r="J99" s="262"/>
    </row>
    <row r="100" spans="2:10">
      <c r="B100" s="253"/>
      <c r="C100" s="253"/>
      <c r="D100" s="253"/>
      <c r="E100" s="253"/>
      <c r="F100" s="254"/>
      <c r="G100" s="254"/>
      <c r="H100" s="254"/>
      <c r="I100" s="254"/>
      <c r="J100" s="262"/>
    </row>
    <row r="101" spans="2:10">
      <c r="B101" s="253"/>
      <c r="C101" s="253"/>
      <c r="D101" s="253"/>
      <c r="E101" s="253"/>
      <c r="F101" s="254"/>
      <c r="G101" s="254"/>
      <c r="H101" s="254"/>
      <c r="I101" s="254"/>
      <c r="J101" s="262"/>
    </row>
    <row r="102" spans="2:10">
      <c r="B102" s="253"/>
      <c r="C102" s="253"/>
      <c r="D102" s="253"/>
      <c r="E102" s="253"/>
      <c r="F102" s="254"/>
      <c r="G102" s="254"/>
      <c r="H102" s="254"/>
      <c r="I102" s="254"/>
      <c r="J102" s="262"/>
    </row>
    <row r="103" spans="2:10">
      <c r="B103" s="253"/>
      <c r="C103" s="253"/>
      <c r="D103" s="253"/>
      <c r="E103" s="253"/>
      <c r="F103" s="254"/>
      <c r="G103" s="254"/>
      <c r="H103" s="254"/>
      <c r="I103" s="254"/>
      <c r="J103" s="262"/>
    </row>
    <row r="104" spans="2:10">
      <c r="B104" s="253"/>
      <c r="C104" s="253"/>
      <c r="D104" s="253"/>
      <c r="E104" s="253"/>
      <c r="F104" s="254"/>
      <c r="G104" s="254"/>
      <c r="H104" s="254"/>
      <c r="I104" s="254"/>
      <c r="J104" s="262"/>
    </row>
    <row r="105" spans="2:10">
      <c r="B105" s="253"/>
      <c r="C105" s="253"/>
      <c r="D105" s="253"/>
      <c r="E105" s="253"/>
      <c r="F105" s="254"/>
      <c r="G105" s="254"/>
      <c r="H105" s="254"/>
      <c r="I105" s="254"/>
      <c r="J105" s="262"/>
    </row>
    <row r="106" spans="2:10">
      <c r="B106" s="253"/>
      <c r="C106" s="253"/>
      <c r="D106" s="253"/>
      <c r="E106" s="253"/>
      <c r="F106" s="254"/>
      <c r="G106" s="254"/>
      <c r="H106" s="254"/>
      <c r="I106" s="254"/>
      <c r="J106" s="262"/>
    </row>
    <row r="107" spans="2:10">
      <c r="B107" s="253"/>
      <c r="C107" s="253"/>
      <c r="D107" s="253"/>
      <c r="E107" s="253"/>
      <c r="F107" s="254"/>
      <c r="G107" s="254"/>
      <c r="H107" s="254"/>
      <c r="I107" s="254"/>
      <c r="J107" s="262"/>
    </row>
    <row r="108" spans="2:10">
      <c r="B108" s="253"/>
      <c r="C108" s="253"/>
      <c r="D108" s="253"/>
      <c r="E108" s="253"/>
      <c r="F108" s="254"/>
      <c r="G108" s="254"/>
      <c r="H108" s="254"/>
      <c r="I108" s="254"/>
      <c r="J108" s="262"/>
    </row>
    <row r="109" spans="2:10">
      <c r="B109" s="253"/>
      <c r="C109" s="253"/>
      <c r="D109" s="253"/>
      <c r="E109" s="253"/>
      <c r="F109" s="254"/>
      <c r="G109" s="254"/>
      <c r="H109" s="254"/>
      <c r="I109" s="254"/>
      <c r="J109" s="262"/>
    </row>
    <row r="110" spans="2:10">
      <c r="B110" s="253"/>
      <c r="C110" s="253"/>
      <c r="D110" s="253"/>
      <c r="E110" s="253"/>
      <c r="F110" s="254"/>
      <c r="G110" s="254"/>
      <c r="H110" s="254"/>
      <c r="I110" s="254"/>
      <c r="J110" s="262"/>
    </row>
    <row r="111" spans="2:10">
      <c r="B111" s="253"/>
      <c r="C111" s="253"/>
      <c r="D111" s="253"/>
      <c r="E111" s="253"/>
      <c r="F111" s="254"/>
      <c r="G111" s="254"/>
      <c r="H111" s="254"/>
      <c r="I111" s="254"/>
      <c r="J111" s="262"/>
    </row>
    <row r="112" spans="2:10">
      <c r="B112" s="253"/>
      <c r="C112" s="253"/>
      <c r="D112" s="253"/>
      <c r="E112" s="253"/>
      <c r="F112" s="254"/>
      <c r="G112" s="254"/>
      <c r="H112" s="254"/>
      <c r="I112" s="254"/>
      <c r="J112" s="262"/>
    </row>
    <row r="113" spans="2:10">
      <c r="B113" s="253"/>
      <c r="C113" s="253"/>
      <c r="D113" s="253"/>
      <c r="E113" s="253"/>
      <c r="F113" s="254"/>
      <c r="G113" s="254"/>
      <c r="H113" s="254"/>
      <c r="I113" s="254"/>
      <c r="J113" s="262"/>
    </row>
    <row r="114" spans="2:10">
      <c r="B114" s="253"/>
      <c r="C114" s="253"/>
      <c r="D114" s="253"/>
      <c r="E114" s="253"/>
      <c r="F114" s="254"/>
      <c r="G114" s="254"/>
      <c r="H114" s="254"/>
      <c r="I114" s="254"/>
      <c r="J114" s="262"/>
    </row>
    <row r="115" spans="2:10">
      <c r="B115" s="253"/>
      <c r="C115" s="253"/>
      <c r="D115" s="253"/>
      <c r="E115" s="253"/>
      <c r="F115" s="254"/>
      <c r="G115" s="254"/>
      <c r="H115" s="254"/>
      <c r="I115" s="254"/>
      <c r="J115" s="262"/>
    </row>
    <row r="116" spans="2:10">
      <c r="B116" s="253"/>
      <c r="C116" s="253"/>
      <c r="D116" s="253"/>
      <c r="E116" s="253"/>
      <c r="F116" s="254"/>
      <c r="G116" s="254"/>
      <c r="H116" s="254"/>
      <c r="I116" s="254"/>
      <c r="J116" s="262"/>
    </row>
    <row r="117" spans="2:10">
      <c r="B117" s="253"/>
      <c r="C117" s="253"/>
      <c r="D117" s="253"/>
      <c r="E117" s="253"/>
      <c r="F117" s="254"/>
      <c r="G117" s="254"/>
      <c r="H117" s="254"/>
      <c r="I117" s="254"/>
      <c r="J117" s="262"/>
    </row>
    <row r="118" spans="2:10">
      <c r="B118" s="253"/>
      <c r="C118" s="253"/>
      <c r="D118" s="253"/>
      <c r="E118" s="253"/>
      <c r="F118" s="254"/>
      <c r="G118" s="254"/>
      <c r="H118" s="254"/>
      <c r="I118" s="254"/>
      <c r="J118" s="262"/>
    </row>
    <row r="119" spans="2:10">
      <c r="B119" s="253"/>
      <c r="C119" s="253"/>
      <c r="D119" s="253"/>
      <c r="E119" s="253"/>
      <c r="F119" s="254"/>
      <c r="G119" s="254"/>
      <c r="H119" s="254"/>
      <c r="I119" s="254"/>
      <c r="J119" s="262"/>
    </row>
    <row r="120" spans="2:10">
      <c r="B120" s="253"/>
      <c r="C120" s="253"/>
      <c r="D120" s="253"/>
      <c r="E120" s="253"/>
      <c r="F120" s="254"/>
      <c r="G120" s="254"/>
      <c r="H120" s="254"/>
      <c r="I120" s="254"/>
      <c r="J120" s="262"/>
    </row>
    <row r="121" spans="2:10">
      <c r="B121" s="253"/>
      <c r="C121" s="253"/>
      <c r="D121" s="253"/>
      <c r="E121" s="253"/>
      <c r="F121" s="254"/>
      <c r="G121" s="254"/>
      <c r="H121" s="254"/>
      <c r="I121" s="254"/>
      <c r="J121" s="262"/>
    </row>
    <row r="122" spans="2:10">
      <c r="B122" s="253"/>
      <c r="C122" s="253"/>
      <c r="D122" s="253"/>
      <c r="E122" s="253"/>
      <c r="F122" s="254"/>
      <c r="G122" s="254"/>
      <c r="H122" s="254"/>
      <c r="I122" s="254"/>
      <c r="J122" s="262"/>
    </row>
    <row r="123" spans="2:10">
      <c r="B123" s="253"/>
      <c r="C123" s="253"/>
      <c r="D123" s="253"/>
      <c r="E123" s="253"/>
      <c r="F123" s="254"/>
      <c r="G123" s="254"/>
      <c r="H123" s="254"/>
      <c r="I123" s="254"/>
      <c r="J123" s="262"/>
    </row>
    <row r="124" spans="2:10">
      <c r="B124" s="253"/>
      <c r="C124" s="253"/>
      <c r="D124" s="253"/>
      <c r="E124" s="253"/>
      <c r="F124" s="254"/>
      <c r="G124" s="254"/>
      <c r="H124" s="254"/>
      <c r="I124" s="254"/>
      <c r="J124" s="262"/>
    </row>
    <row r="125" spans="2:10">
      <c r="B125" s="253"/>
      <c r="C125" s="253"/>
      <c r="D125" s="253"/>
      <c r="E125" s="253"/>
      <c r="F125" s="254"/>
      <c r="G125" s="254"/>
      <c r="H125" s="254"/>
      <c r="I125" s="254"/>
      <c r="J125" s="262"/>
    </row>
    <row r="126" spans="2:10">
      <c r="B126" s="253"/>
      <c r="C126" s="253"/>
      <c r="D126" s="253"/>
      <c r="E126" s="253"/>
      <c r="F126" s="254"/>
      <c r="G126" s="254"/>
      <c r="H126" s="254"/>
      <c r="I126" s="254"/>
      <c r="J126" s="262"/>
    </row>
    <row r="127" spans="2:10">
      <c r="B127" s="253"/>
      <c r="C127" s="253"/>
      <c r="D127" s="253"/>
      <c r="E127" s="253"/>
      <c r="F127" s="254"/>
      <c r="G127" s="254"/>
      <c r="H127" s="254"/>
      <c r="I127" s="254"/>
      <c r="J127" s="262"/>
    </row>
    <row r="128" spans="2:10">
      <c r="B128" s="253"/>
      <c r="C128" s="253"/>
      <c r="D128" s="253"/>
      <c r="E128" s="253"/>
      <c r="F128" s="254"/>
      <c r="G128" s="254"/>
      <c r="H128" s="254"/>
      <c r="I128" s="254"/>
      <c r="J128" s="262"/>
    </row>
    <row r="129" spans="2:10">
      <c r="B129" s="253"/>
      <c r="C129" s="253"/>
      <c r="D129" s="253"/>
      <c r="E129" s="253"/>
      <c r="F129" s="254"/>
      <c r="G129" s="254"/>
      <c r="H129" s="254"/>
      <c r="I129" s="254"/>
      <c r="J129" s="262"/>
    </row>
    <row r="130" spans="2:10">
      <c r="B130" s="253"/>
      <c r="C130" s="253"/>
      <c r="D130" s="253"/>
      <c r="E130" s="253"/>
      <c r="F130" s="254"/>
      <c r="G130" s="254"/>
      <c r="H130" s="254"/>
      <c r="I130" s="254"/>
      <c r="J130" s="262"/>
    </row>
    <row r="131" spans="2:10">
      <c r="B131" s="253"/>
      <c r="C131" s="253"/>
      <c r="D131" s="253"/>
      <c r="E131" s="253"/>
      <c r="F131" s="254"/>
      <c r="G131" s="254"/>
      <c r="H131" s="254"/>
      <c r="I131" s="254"/>
      <c r="J131" s="262"/>
    </row>
    <row r="132" spans="2:10">
      <c r="B132" s="253"/>
      <c r="C132" s="253"/>
      <c r="D132" s="253"/>
      <c r="E132" s="253"/>
      <c r="F132" s="254"/>
      <c r="G132" s="254"/>
      <c r="H132" s="254"/>
      <c r="I132" s="254"/>
      <c r="J132" s="262"/>
    </row>
    <row r="133" spans="2:10">
      <c r="B133" s="253"/>
      <c r="C133" s="253"/>
      <c r="D133" s="253"/>
      <c r="E133" s="253"/>
      <c r="F133" s="254"/>
      <c r="G133" s="254"/>
      <c r="H133" s="254"/>
      <c r="I133" s="254"/>
      <c r="J133" s="262"/>
    </row>
    <row r="134" spans="2:10">
      <c r="B134" s="253"/>
      <c r="C134" s="253"/>
      <c r="D134" s="253"/>
      <c r="E134" s="253"/>
      <c r="F134" s="254"/>
      <c r="G134" s="254"/>
      <c r="H134" s="254"/>
      <c r="I134" s="254"/>
      <c r="J134" s="262"/>
    </row>
    <row r="135" spans="2:10">
      <c r="B135" s="253"/>
      <c r="C135" s="253"/>
      <c r="D135" s="253"/>
      <c r="E135" s="253"/>
      <c r="F135" s="254"/>
      <c r="G135" s="254"/>
      <c r="H135" s="254"/>
      <c r="I135" s="254"/>
      <c r="J135" s="262"/>
    </row>
    <row r="136" spans="2:10">
      <c r="B136" s="253"/>
      <c r="C136" s="253"/>
      <c r="D136" s="253"/>
      <c r="E136" s="253"/>
      <c r="F136" s="254"/>
      <c r="G136" s="254"/>
      <c r="H136" s="254"/>
      <c r="I136" s="254"/>
      <c r="J136" s="262"/>
    </row>
    <row r="137" spans="2:10">
      <c r="B137" s="253"/>
      <c r="C137" s="253"/>
      <c r="D137" s="253"/>
      <c r="E137" s="253"/>
      <c r="F137" s="254"/>
      <c r="G137" s="254"/>
      <c r="H137" s="254"/>
      <c r="I137" s="254"/>
      <c r="J137" s="262"/>
    </row>
    <row r="138" spans="2:10">
      <c r="B138" s="253"/>
      <c r="C138" s="253"/>
      <c r="D138" s="253"/>
      <c r="E138" s="253"/>
      <c r="F138" s="254"/>
      <c r="G138" s="254"/>
      <c r="H138" s="254"/>
      <c r="I138" s="254"/>
      <c r="J138" s="262"/>
    </row>
    <row r="139" spans="2:10">
      <c r="B139" s="253"/>
      <c r="C139" s="253"/>
      <c r="D139" s="253"/>
      <c r="E139" s="253"/>
      <c r="F139" s="254"/>
      <c r="G139" s="254"/>
      <c r="H139" s="254"/>
      <c r="I139" s="254"/>
      <c r="J139" s="262"/>
    </row>
    <row r="140" spans="2:10">
      <c r="B140" s="253"/>
      <c r="C140" s="253"/>
      <c r="D140" s="253"/>
      <c r="E140" s="253"/>
      <c r="F140" s="254"/>
      <c r="G140" s="254"/>
      <c r="H140" s="254"/>
      <c r="I140" s="254"/>
      <c r="J140" s="262"/>
    </row>
    <row r="141" spans="2:10">
      <c r="B141" s="253"/>
      <c r="C141" s="253"/>
      <c r="D141" s="253"/>
      <c r="E141" s="253"/>
      <c r="F141" s="254"/>
      <c r="G141" s="254"/>
      <c r="H141" s="254"/>
      <c r="I141" s="254"/>
      <c r="J141" s="262"/>
    </row>
    <row r="142" spans="2:10">
      <c r="B142" s="253"/>
      <c r="C142" s="253"/>
      <c r="D142" s="253"/>
      <c r="E142" s="253"/>
      <c r="F142" s="254"/>
      <c r="G142" s="254"/>
      <c r="H142" s="254"/>
      <c r="I142" s="254"/>
      <c r="J142" s="262"/>
    </row>
    <row r="143" spans="2:10">
      <c r="B143" s="253"/>
      <c r="C143" s="253"/>
      <c r="D143" s="253"/>
      <c r="E143" s="253"/>
      <c r="F143" s="254"/>
      <c r="G143" s="254"/>
      <c r="H143" s="254"/>
      <c r="I143" s="254"/>
      <c r="J143" s="262"/>
    </row>
    <row r="144" spans="2:10">
      <c r="B144" s="253"/>
      <c r="C144" s="253"/>
      <c r="D144" s="253"/>
      <c r="E144" s="253"/>
      <c r="F144" s="254"/>
      <c r="G144" s="254"/>
      <c r="H144" s="254"/>
      <c r="I144" s="254"/>
      <c r="J144" s="262"/>
    </row>
    <row r="145" spans="2:10">
      <c r="B145" s="253"/>
      <c r="C145" s="253"/>
      <c r="D145" s="253"/>
      <c r="E145" s="253"/>
      <c r="F145" s="254"/>
      <c r="G145" s="254"/>
      <c r="H145" s="254"/>
      <c r="I145" s="254"/>
      <c r="J145" s="262"/>
    </row>
    <row r="146" spans="2:10">
      <c r="B146" s="253"/>
      <c r="C146" s="253"/>
      <c r="D146" s="253"/>
      <c r="E146" s="253"/>
      <c r="F146" s="254"/>
      <c r="G146" s="254"/>
      <c r="H146" s="254"/>
      <c r="I146" s="254"/>
      <c r="J146" s="262"/>
    </row>
    <row r="147" spans="2:10">
      <c r="B147" s="253"/>
      <c r="C147" s="253"/>
      <c r="D147" s="253"/>
      <c r="E147" s="253"/>
      <c r="F147" s="254"/>
      <c r="G147" s="254"/>
      <c r="H147" s="254"/>
      <c r="I147" s="254"/>
      <c r="J147" s="262"/>
    </row>
    <row r="148" spans="2:10">
      <c r="B148" s="253"/>
      <c r="C148" s="253"/>
      <c r="D148" s="253"/>
      <c r="E148" s="253"/>
      <c r="F148" s="254"/>
      <c r="G148" s="254"/>
      <c r="H148" s="254"/>
      <c r="I148" s="254"/>
      <c r="J148" s="262"/>
    </row>
    <row r="149" spans="2:10">
      <c r="B149" s="253"/>
      <c r="C149" s="253"/>
      <c r="D149" s="253"/>
      <c r="E149" s="253"/>
      <c r="F149" s="254"/>
      <c r="G149" s="254"/>
      <c r="H149" s="254"/>
      <c r="I149" s="254"/>
      <c r="J149" s="262"/>
    </row>
    <row r="150" spans="2:10">
      <c r="B150" s="253"/>
      <c r="C150" s="253"/>
      <c r="D150" s="253"/>
      <c r="E150" s="253"/>
      <c r="F150" s="254"/>
      <c r="G150" s="254"/>
      <c r="H150" s="254"/>
      <c r="I150" s="254"/>
      <c r="J150" s="262"/>
    </row>
    <row r="151" spans="2:10">
      <c r="B151" s="253"/>
      <c r="C151" s="253"/>
      <c r="D151" s="253"/>
      <c r="E151" s="253"/>
      <c r="F151" s="254"/>
      <c r="G151" s="254"/>
      <c r="H151" s="254"/>
      <c r="I151" s="254"/>
      <c r="J151" s="262"/>
    </row>
    <row r="152" spans="2:10">
      <c r="B152" s="253"/>
      <c r="C152" s="253"/>
      <c r="D152" s="253"/>
      <c r="E152" s="253"/>
      <c r="F152" s="254"/>
      <c r="G152" s="254"/>
      <c r="H152" s="254"/>
      <c r="I152" s="254"/>
      <c r="J152" s="262"/>
    </row>
    <row r="153" spans="2:10">
      <c r="B153" s="253"/>
      <c r="C153" s="253"/>
      <c r="D153" s="253"/>
      <c r="E153" s="253"/>
      <c r="F153" s="254"/>
      <c r="G153" s="254"/>
      <c r="H153" s="254"/>
      <c r="I153" s="254"/>
      <c r="J153" s="262"/>
    </row>
    <row r="154" spans="2:10">
      <c r="B154" s="253"/>
      <c r="C154" s="253"/>
      <c r="D154" s="253"/>
      <c r="E154" s="253"/>
      <c r="F154" s="254"/>
      <c r="G154" s="254"/>
      <c r="H154" s="254"/>
      <c r="I154" s="254"/>
      <c r="J154" s="262"/>
    </row>
    <row r="155" spans="2:10">
      <c r="B155" s="253"/>
      <c r="C155" s="253"/>
      <c r="D155" s="253"/>
      <c r="E155" s="253"/>
      <c r="F155" s="254"/>
      <c r="G155" s="254"/>
      <c r="H155" s="254"/>
      <c r="I155" s="254"/>
      <c r="J155" s="262"/>
    </row>
    <row r="156" spans="2:10">
      <c r="B156" s="253"/>
      <c r="C156" s="253"/>
      <c r="D156" s="253"/>
      <c r="E156" s="253"/>
      <c r="F156" s="254"/>
      <c r="G156" s="254"/>
      <c r="H156" s="254"/>
      <c r="I156" s="254"/>
      <c r="J156" s="262"/>
    </row>
    <row r="157" spans="2:10">
      <c r="B157" s="253"/>
      <c r="C157" s="253"/>
      <c r="D157" s="253"/>
      <c r="E157" s="253"/>
      <c r="F157" s="254"/>
      <c r="G157" s="254"/>
      <c r="H157" s="254"/>
      <c r="I157" s="254"/>
      <c r="J157" s="262"/>
    </row>
    <row r="158" spans="2:10">
      <c r="B158" s="253"/>
      <c r="C158" s="253"/>
      <c r="D158" s="253"/>
      <c r="E158" s="253"/>
      <c r="F158" s="254"/>
      <c r="G158" s="254"/>
      <c r="H158" s="254"/>
      <c r="I158" s="254"/>
      <c r="J158" s="262"/>
    </row>
    <row r="159" spans="2:10">
      <c r="B159" s="253"/>
      <c r="C159" s="253"/>
      <c r="D159" s="253"/>
      <c r="E159" s="253"/>
      <c r="F159" s="254"/>
      <c r="G159" s="254"/>
      <c r="H159" s="254"/>
      <c r="I159" s="254"/>
      <c r="J159" s="262"/>
    </row>
    <row r="160" spans="2:10">
      <c r="B160" s="253"/>
      <c r="C160" s="253"/>
      <c r="D160" s="253"/>
      <c r="E160" s="253"/>
      <c r="F160" s="254"/>
      <c r="G160" s="254"/>
      <c r="H160" s="254"/>
      <c r="I160" s="254"/>
      <c r="J160" s="262"/>
    </row>
    <row r="161" spans="2:10">
      <c r="B161" s="253"/>
      <c r="C161" s="253"/>
      <c r="D161" s="253"/>
      <c r="E161" s="253"/>
      <c r="F161" s="254"/>
      <c r="G161" s="254"/>
      <c r="H161" s="254"/>
      <c r="I161" s="254"/>
      <c r="J161" s="262"/>
    </row>
    <row r="162" spans="2:10">
      <c r="B162" s="253"/>
      <c r="C162" s="253"/>
      <c r="D162" s="253"/>
      <c r="E162" s="253"/>
      <c r="F162" s="254"/>
      <c r="G162" s="254"/>
      <c r="H162" s="254"/>
      <c r="I162" s="254"/>
      <c r="J162" s="262"/>
    </row>
    <row r="163" spans="2:10">
      <c r="B163" s="253"/>
      <c r="C163" s="253"/>
      <c r="D163" s="253"/>
      <c r="E163" s="253"/>
      <c r="F163" s="254"/>
      <c r="G163" s="254"/>
      <c r="H163" s="254"/>
      <c r="I163" s="254"/>
      <c r="J163" s="262"/>
    </row>
    <row r="164" spans="2:10">
      <c r="B164" s="253"/>
      <c r="C164" s="253"/>
      <c r="D164" s="253"/>
      <c r="E164" s="253"/>
      <c r="F164" s="254"/>
      <c r="G164" s="254"/>
      <c r="H164" s="254"/>
      <c r="I164" s="254"/>
      <c r="J164" s="262"/>
    </row>
    <row r="165" spans="2:10">
      <c r="B165" s="253"/>
      <c r="C165" s="253"/>
      <c r="D165" s="253"/>
      <c r="E165" s="253"/>
      <c r="F165" s="254"/>
      <c r="G165" s="254"/>
      <c r="H165" s="254"/>
      <c r="I165" s="254"/>
      <c r="J165" s="262"/>
    </row>
    <row r="166" spans="2:10">
      <c r="B166" s="253"/>
      <c r="C166" s="253"/>
      <c r="D166" s="253"/>
      <c r="E166" s="253"/>
      <c r="F166" s="254"/>
      <c r="G166" s="254"/>
      <c r="H166" s="254"/>
      <c r="I166" s="254"/>
      <c r="J166" s="262"/>
    </row>
    <row r="167" spans="2:10">
      <c r="B167" s="253"/>
      <c r="C167" s="253"/>
      <c r="D167" s="253"/>
      <c r="E167" s="253"/>
      <c r="F167" s="254"/>
      <c r="G167" s="254"/>
      <c r="H167" s="254"/>
      <c r="I167" s="254"/>
      <c r="J167" s="262"/>
    </row>
    <row r="168" spans="2:10">
      <c r="B168" s="253"/>
      <c r="C168" s="253"/>
      <c r="D168" s="253"/>
      <c r="E168" s="253"/>
      <c r="F168" s="254"/>
      <c r="G168" s="254"/>
      <c r="H168" s="254"/>
      <c r="I168" s="254"/>
      <c r="J168" s="262"/>
    </row>
    <row r="169" spans="2:10">
      <c r="B169" s="253"/>
      <c r="C169" s="253"/>
      <c r="D169" s="253"/>
      <c r="E169" s="253"/>
      <c r="F169" s="254"/>
      <c r="G169" s="254"/>
      <c r="H169" s="254"/>
      <c r="I169" s="254"/>
      <c r="J169" s="262"/>
    </row>
    <row r="170" spans="2:10">
      <c r="B170" s="253"/>
      <c r="C170" s="253"/>
      <c r="D170" s="253"/>
      <c r="E170" s="253"/>
      <c r="F170" s="254"/>
      <c r="G170" s="254"/>
      <c r="H170" s="254"/>
      <c r="I170" s="254"/>
      <c r="J170" s="262"/>
    </row>
    <row r="171" spans="2:10">
      <c r="B171" s="253"/>
      <c r="C171" s="253"/>
      <c r="D171" s="253"/>
      <c r="E171" s="253"/>
      <c r="F171" s="254"/>
      <c r="G171" s="254"/>
      <c r="H171" s="254"/>
      <c r="I171" s="254"/>
      <c r="J171" s="262"/>
    </row>
    <row r="172" spans="2:10">
      <c r="B172" s="253"/>
      <c r="C172" s="253"/>
      <c r="D172" s="253"/>
      <c r="E172" s="253"/>
      <c r="F172" s="254"/>
      <c r="G172" s="254"/>
      <c r="H172" s="254"/>
      <c r="I172" s="254"/>
      <c r="J172" s="262"/>
    </row>
    <row r="173" spans="2:10">
      <c r="B173" s="253"/>
      <c r="C173" s="253"/>
      <c r="D173" s="253"/>
      <c r="E173" s="253"/>
      <c r="F173" s="254"/>
      <c r="G173" s="254"/>
      <c r="H173" s="254"/>
      <c r="I173" s="254"/>
      <c r="J173" s="262"/>
    </row>
    <row r="174" spans="2:10">
      <c r="B174" s="253"/>
      <c r="C174" s="253"/>
      <c r="D174" s="253"/>
      <c r="E174" s="253"/>
      <c r="F174" s="254"/>
      <c r="G174" s="254"/>
      <c r="H174" s="254"/>
      <c r="I174" s="254"/>
      <c r="J174" s="262"/>
    </row>
    <row r="175" spans="2:10">
      <c r="B175" s="253"/>
      <c r="C175" s="253"/>
      <c r="D175" s="253"/>
      <c r="E175" s="253"/>
      <c r="F175" s="254"/>
      <c r="G175" s="254"/>
      <c r="H175" s="254"/>
      <c r="I175" s="254"/>
      <c r="J175" s="262"/>
    </row>
    <row r="176" spans="2:10">
      <c r="B176" s="253"/>
      <c r="C176" s="253"/>
      <c r="D176" s="253"/>
      <c r="E176" s="253"/>
      <c r="F176" s="254"/>
      <c r="G176" s="254"/>
      <c r="H176" s="254"/>
      <c r="I176" s="254"/>
      <c r="J176" s="262"/>
    </row>
    <row r="177" spans="2:10">
      <c r="B177" s="253"/>
      <c r="C177" s="253"/>
      <c r="D177" s="253"/>
      <c r="E177" s="253"/>
      <c r="F177" s="254"/>
      <c r="G177" s="254"/>
      <c r="H177" s="254"/>
      <c r="I177" s="254"/>
      <c r="J177" s="262"/>
    </row>
    <row r="178" spans="2:10">
      <c r="B178" s="253"/>
      <c r="C178" s="253"/>
      <c r="D178" s="253"/>
      <c r="E178" s="253"/>
      <c r="F178" s="254"/>
      <c r="G178" s="254"/>
      <c r="H178" s="254"/>
      <c r="I178" s="254"/>
      <c r="J178" s="262"/>
    </row>
    <row r="179" spans="2:10">
      <c r="B179" s="253"/>
      <c r="C179" s="253"/>
      <c r="D179" s="253"/>
      <c r="E179" s="253"/>
      <c r="F179" s="254"/>
      <c r="G179" s="254"/>
      <c r="H179" s="254"/>
      <c r="I179" s="254"/>
      <c r="J179" s="262"/>
    </row>
    <row r="180" spans="2:10">
      <c r="B180" s="253"/>
      <c r="C180" s="253"/>
      <c r="D180" s="253"/>
      <c r="E180" s="253"/>
      <c r="F180" s="254"/>
      <c r="G180" s="254"/>
      <c r="H180" s="254"/>
      <c r="I180" s="254"/>
      <c r="J180" s="262"/>
    </row>
    <row r="181" spans="2:10">
      <c r="B181" s="253"/>
      <c r="C181" s="253"/>
      <c r="D181" s="253"/>
      <c r="E181" s="253"/>
      <c r="F181" s="254"/>
      <c r="G181" s="254"/>
      <c r="H181" s="254"/>
      <c r="I181" s="254"/>
      <c r="J181" s="262"/>
    </row>
    <row r="182" spans="2:10">
      <c r="B182" s="253"/>
      <c r="C182" s="253"/>
      <c r="D182" s="253"/>
      <c r="E182" s="253"/>
      <c r="F182" s="254"/>
      <c r="G182" s="254"/>
      <c r="H182" s="254"/>
      <c r="I182" s="254"/>
      <c r="J182" s="262"/>
    </row>
    <row r="183" spans="2:10">
      <c r="B183" s="253"/>
      <c r="C183" s="253"/>
      <c r="D183" s="253"/>
      <c r="E183" s="253"/>
      <c r="F183" s="254"/>
      <c r="G183" s="254"/>
      <c r="H183" s="254"/>
      <c r="I183" s="254"/>
      <c r="J183" s="262"/>
    </row>
    <row r="184" spans="2:10">
      <c r="B184" s="253"/>
      <c r="C184" s="253"/>
      <c r="D184" s="253"/>
      <c r="E184" s="253"/>
      <c r="F184" s="254"/>
      <c r="G184" s="254"/>
      <c r="H184" s="254"/>
      <c r="I184" s="254"/>
      <c r="J184" s="262"/>
    </row>
    <row r="185" spans="2:10">
      <c r="B185" s="253"/>
      <c r="C185" s="253"/>
      <c r="D185" s="253"/>
      <c r="E185" s="253"/>
      <c r="F185" s="254"/>
      <c r="G185" s="254"/>
      <c r="H185" s="254"/>
      <c r="I185" s="254"/>
      <c r="J185" s="262"/>
    </row>
    <row r="186" spans="2:10">
      <c r="B186" s="253"/>
      <c r="C186" s="253"/>
      <c r="D186" s="253"/>
      <c r="E186" s="253"/>
      <c r="F186" s="254"/>
      <c r="G186" s="254"/>
      <c r="H186" s="254"/>
      <c r="I186" s="254"/>
      <c r="J186" s="262"/>
    </row>
    <row r="187" spans="2:10">
      <c r="B187" s="253"/>
      <c r="C187" s="253"/>
      <c r="D187" s="253"/>
      <c r="E187" s="253"/>
      <c r="F187" s="254"/>
      <c r="G187" s="254"/>
      <c r="H187" s="254"/>
      <c r="I187" s="254"/>
      <c r="J187" s="262"/>
    </row>
    <row r="188" spans="2:10">
      <c r="B188" s="253"/>
      <c r="C188" s="253"/>
      <c r="D188" s="253"/>
      <c r="E188" s="253"/>
      <c r="F188" s="254"/>
      <c r="G188" s="254"/>
      <c r="H188" s="254"/>
      <c r="I188" s="254"/>
      <c r="J188" s="262"/>
    </row>
    <row r="189" spans="2:10">
      <c r="B189" s="253"/>
      <c r="C189" s="253"/>
      <c r="D189" s="253"/>
      <c r="E189" s="253"/>
      <c r="F189" s="254"/>
      <c r="G189" s="254"/>
      <c r="H189" s="254"/>
      <c r="I189" s="254"/>
      <c r="J189" s="262"/>
    </row>
    <row r="190" spans="2:10">
      <c r="B190" s="253"/>
      <c r="C190" s="253"/>
      <c r="D190" s="253"/>
      <c r="E190" s="253"/>
      <c r="F190" s="254"/>
      <c r="G190" s="254"/>
      <c r="H190" s="254"/>
      <c r="I190" s="254"/>
      <c r="J190" s="262"/>
    </row>
    <row r="191" spans="2:10">
      <c r="B191" s="253"/>
      <c r="C191" s="253"/>
      <c r="D191" s="253"/>
      <c r="E191" s="253"/>
      <c r="F191" s="254"/>
      <c r="G191" s="254"/>
      <c r="H191" s="254"/>
      <c r="I191" s="254"/>
      <c r="J191" s="262"/>
    </row>
    <row r="192" spans="2:10">
      <c r="B192" s="253"/>
      <c r="C192" s="253"/>
      <c r="D192" s="253"/>
      <c r="E192" s="253"/>
      <c r="F192" s="254"/>
      <c r="G192" s="254"/>
      <c r="H192" s="254"/>
      <c r="I192" s="254"/>
      <c r="J192" s="262"/>
    </row>
    <row r="193" spans="2:10">
      <c r="B193" s="253"/>
      <c r="C193" s="253"/>
      <c r="D193" s="253"/>
      <c r="E193" s="253"/>
      <c r="F193" s="254"/>
      <c r="G193" s="254"/>
      <c r="H193" s="254"/>
      <c r="I193" s="254"/>
      <c r="J193" s="262"/>
    </row>
    <row r="194" spans="2:10">
      <c r="B194" s="253"/>
      <c r="C194" s="253"/>
      <c r="D194" s="253"/>
      <c r="E194" s="253"/>
      <c r="F194" s="254"/>
      <c r="G194" s="254"/>
      <c r="H194" s="254"/>
      <c r="I194" s="254"/>
      <c r="J194" s="262"/>
    </row>
    <row r="195" spans="2:10">
      <c r="B195" s="253"/>
      <c r="C195" s="253"/>
      <c r="D195" s="253"/>
      <c r="E195" s="253"/>
      <c r="F195" s="254"/>
      <c r="G195" s="254"/>
      <c r="H195" s="254"/>
      <c r="I195" s="254"/>
      <c r="J195" s="262"/>
    </row>
    <row r="196" spans="2:10">
      <c r="B196" s="253"/>
      <c r="C196" s="253"/>
      <c r="D196" s="253"/>
      <c r="E196" s="253"/>
      <c r="F196" s="254"/>
      <c r="G196" s="254"/>
      <c r="H196" s="254"/>
      <c r="I196" s="254"/>
      <c r="J196" s="262"/>
    </row>
    <row r="197" spans="2:10">
      <c r="B197" s="253"/>
      <c r="C197" s="253"/>
      <c r="D197" s="253"/>
      <c r="E197" s="253"/>
      <c r="F197" s="254"/>
      <c r="G197" s="254"/>
      <c r="H197" s="254"/>
      <c r="I197" s="254"/>
      <c r="J197" s="262"/>
    </row>
    <row r="198" spans="2:10">
      <c r="B198" s="253"/>
      <c r="C198" s="253"/>
      <c r="D198" s="253"/>
      <c r="E198" s="253"/>
      <c r="F198" s="254"/>
      <c r="G198" s="254"/>
      <c r="H198" s="254"/>
      <c r="I198" s="254"/>
      <c r="J198" s="262"/>
    </row>
    <row r="199" spans="2:10">
      <c r="B199" s="253"/>
      <c r="C199" s="253"/>
      <c r="D199" s="253"/>
      <c r="E199" s="253"/>
      <c r="F199" s="254"/>
      <c r="G199" s="254"/>
      <c r="H199" s="254"/>
      <c r="I199" s="254"/>
      <c r="J199" s="262"/>
    </row>
    <row r="200" spans="2:10">
      <c r="B200" s="253"/>
      <c r="C200" s="253"/>
      <c r="D200" s="253"/>
      <c r="E200" s="253"/>
      <c r="F200" s="254"/>
      <c r="G200" s="254"/>
      <c r="H200" s="254"/>
      <c r="I200" s="254"/>
      <c r="J200" s="262"/>
    </row>
    <row r="201" spans="2:10">
      <c r="B201" s="253"/>
      <c r="C201" s="253"/>
      <c r="D201" s="253"/>
      <c r="E201" s="253"/>
      <c r="F201" s="254"/>
      <c r="G201" s="254"/>
      <c r="H201" s="254"/>
      <c r="I201" s="254"/>
      <c r="J201" s="262"/>
    </row>
    <row r="202" spans="2:10">
      <c r="B202" s="253"/>
      <c r="C202" s="253"/>
      <c r="D202" s="253"/>
      <c r="E202" s="253"/>
      <c r="F202" s="254"/>
      <c r="G202" s="254"/>
      <c r="H202" s="254"/>
      <c r="I202" s="254"/>
      <c r="J202" s="262"/>
    </row>
    <row r="203" spans="2:10">
      <c r="B203" s="253"/>
      <c r="C203" s="253"/>
      <c r="D203" s="253"/>
      <c r="E203" s="253"/>
      <c r="F203" s="254"/>
      <c r="G203" s="254"/>
      <c r="H203" s="254"/>
      <c r="I203" s="254"/>
      <c r="J203" s="262"/>
    </row>
    <row r="204" spans="2:10">
      <c r="B204" s="253"/>
      <c r="C204" s="253"/>
      <c r="D204" s="253"/>
      <c r="E204" s="253"/>
      <c r="F204" s="254"/>
      <c r="G204" s="254"/>
      <c r="H204" s="254"/>
      <c r="I204" s="254"/>
      <c r="J204" s="262"/>
    </row>
    <row r="205" spans="2:10">
      <c r="B205" s="253"/>
      <c r="C205" s="253"/>
      <c r="D205" s="253"/>
      <c r="E205" s="253"/>
      <c r="F205" s="254"/>
      <c r="G205" s="254"/>
      <c r="H205" s="254"/>
      <c r="I205" s="254"/>
      <c r="J205" s="262"/>
    </row>
    <row r="206" spans="2:10">
      <c r="B206" s="253"/>
      <c r="C206" s="253"/>
      <c r="D206" s="253"/>
      <c r="E206" s="253"/>
      <c r="F206" s="254"/>
      <c r="G206" s="254"/>
      <c r="H206" s="254"/>
      <c r="I206" s="254"/>
      <c r="J206" s="262"/>
    </row>
    <row r="207" spans="2:10">
      <c r="B207" s="253"/>
      <c r="C207" s="253"/>
      <c r="D207" s="253"/>
      <c r="E207" s="253"/>
      <c r="F207" s="254"/>
      <c r="G207" s="254"/>
      <c r="H207" s="254"/>
      <c r="I207" s="254"/>
      <c r="J207" s="262"/>
    </row>
    <row r="208" spans="2:10">
      <c r="B208" s="253"/>
      <c r="C208" s="253"/>
      <c r="D208" s="253"/>
      <c r="E208" s="253"/>
      <c r="F208" s="254"/>
      <c r="G208" s="254"/>
      <c r="H208" s="254"/>
      <c r="I208" s="254"/>
      <c r="J208" s="262"/>
    </row>
    <row r="209" spans="2:10">
      <c r="B209" s="253"/>
      <c r="C209" s="253"/>
      <c r="D209" s="253"/>
      <c r="E209" s="253"/>
      <c r="F209" s="254"/>
      <c r="G209" s="254"/>
      <c r="H209" s="254"/>
      <c r="I209" s="254"/>
      <c r="J209" s="262"/>
    </row>
    <row r="210" spans="2:10">
      <c r="B210" s="253"/>
      <c r="C210" s="253"/>
      <c r="D210" s="253"/>
      <c r="E210" s="253"/>
      <c r="F210" s="254"/>
      <c r="G210" s="254"/>
      <c r="H210" s="254"/>
      <c r="I210" s="254"/>
      <c r="J210" s="262"/>
    </row>
    <row r="211" spans="2:10">
      <c r="B211" s="253"/>
      <c r="C211" s="253"/>
      <c r="D211" s="253"/>
      <c r="E211" s="253"/>
      <c r="F211" s="254"/>
      <c r="G211" s="254"/>
      <c r="H211" s="254"/>
      <c r="I211" s="254"/>
      <c r="J211" s="262"/>
    </row>
    <row r="212" spans="2:10">
      <c r="B212" s="253"/>
      <c r="C212" s="253"/>
      <c r="D212" s="253"/>
      <c r="E212" s="253"/>
      <c r="F212" s="254"/>
      <c r="G212" s="254"/>
      <c r="H212" s="254"/>
      <c r="I212" s="254"/>
      <c r="J212" s="262"/>
    </row>
    <row r="213" spans="2:10">
      <c r="B213" s="253"/>
      <c r="C213" s="253"/>
      <c r="D213" s="253"/>
      <c r="E213" s="253"/>
      <c r="F213" s="254"/>
      <c r="G213" s="254"/>
      <c r="H213" s="254"/>
      <c r="I213" s="254"/>
      <c r="J213" s="262"/>
    </row>
    <row r="214" spans="2:10">
      <c r="B214" s="253"/>
      <c r="C214" s="253"/>
      <c r="D214" s="253"/>
      <c r="E214" s="253"/>
      <c r="F214" s="254"/>
      <c r="G214" s="254"/>
      <c r="H214" s="254"/>
      <c r="I214" s="254"/>
      <c r="J214" s="262"/>
    </row>
    <row r="215" spans="2:10">
      <c r="B215" s="253"/>
      <c r="C215" s="253"/>
      <c r="D215" s="253"/>
      <c r="E215" s="253"/>
      <c r="F215" s="254"/>
      <c r="G215" s="254"/>
      <c r="H215" s="254"/>
      <c r="I215" s="254"/>
      <c r="J215" s="262"/>
    </row>
    <row r="216" spans="2:10">
      <c r="B216" s="253"/>
      <c r="C216" s="253"/>
      <c r="D216" s="253"/>
      <c r="E216" s="253"/>
      <c r="F216" s="254"/>
      <c r="G216" s="254"/>
      <c r="H216" s="254"/>
      <c r="I216" s="254"/>
      <c r="J216" s="262"/>
    </row>
    <row r="217" spans="2:10">
      <c r="B217" s="253"/>
      <c r="C217" s="253"/>
      <c r="D217" s="253"/>
      <c r="E217" s="253"/>
      <c r="F217" s="254"/>
      <c r="G217" s="254"/>
      <c r="H217" s="254"/>
      <c r="I217" s="254"/>
      <c r="J217" s="262"/>
    </row>
    <row r="218" spans="2:10">
      <c r="B218" s="253"/>
      <c r="C218" s="253"/>
      <c r="D218" s="253"/>
      <c r="E218" s="253"/>
      <c r="F218" s="254"/>
      <c r="G218" s="254"/>
      <c r="H218" s="254"/>
      <c r="I218" s="254"/>
      <c r="J218" s="262"/>
    </row>
    <row r="219" spans="2:10">
      <c r="B219" s="253"/>
      <c r="C219" s="253"/>
      <c r="D219" s="253"/>
      <c r="E219" s="253"/>
      <c r="F219" s="254"/>
      <c r="G219" s="254"/>
      <c r="H219" s="254"/>
      <c r="I219" s="254"/>
      <c r="J219" s="262"/>
    </row>
    <row r="220" spans="2:10">
      <c r="B220" s="253"/>
      <c r="C220" s="253"/>
      <c r="D220" s="253"/>
      <c r="E220" s="253"/>
      <c r="F220" s="254"/>
      <c r="G220" s="254"/>
      <c r="H220" s="254"/>
      <c r="I220" s="254"/>
      <c r="J220" s="262"/>
    </row>
    <row r="221" spans="2:10">
      <c r="B221" s="253"/>
      <c r="C221" s="253"/>
      <c r="D221" s="253"/>
      <c r="E221" s="253"/>
      <c r="F221" s="254"/>
      <c r="G221" s="254"/>
      <c r="H221" s="254"/>
      <c r="I221" s="254"/>
      <c r="J221" s="262"/>
    </row>
    <row r="222" spans="2:10">
      <c r="B222" s="253"/>
      <c r="C222" s="253"/>
      <c r="D222" s="253"/>
      <c r="E222" s="253"/>
      <c r="F222" s="254"/>
      <c r="G222" s="254"/>
      <c r="H222" s="254"/>
      <c r="I222" s="254"/>
      <c r="J222" s="262"/>
    </row>
    <row r="223" spans="2:10">
      <c r="B223" s="253"/>
      <c r="C223" s="253"/>
      <c r="D223" s="253"/>
      <c r="E223" s="253"/>
      <c r="F223" s="254"/>
      <c r="G223" s="254"/>
      <c r="H223" s="254"/>
      <c r="I223" s="254"/>
      <c r="J223" s="262"/>
    </row>
    <row r="224" spans="2:10">
      <c r="B224" s="253"/>
      <c r="C224" s="253"/>
      <c r="D224" s="253"/>
      <c r="E224" s="253"/>
      <c r="F224" s="254"/>
      <c r="G224" s="254"/>
      <c r="H224" s="254"/>
      <c r="I224" s="254"/>
      <c r="J224" s="262"/>
    </row>
    <row r="225" spans="2:10">
      <c r="B225" s="253"/>
      <c r="C225" s="253"/>
      <c r="D225" s="253"/>
      <c r="E225" s="253"/>
      <c r="F225" s="254"/>
      <c r="G225" s="254"/>
      <c r="H225" s="254"/>
      <c r="I225" s="254"/>
      <c r="J225" s="262"/>
    </row>
    <row r="226" spans="2:10">
      <c r="B226" s="253"/>
      <c r="C226" s="253"/>
      <c r="D226" s="253"/>
      <c r="E226" s="253"/>
      <c r="F226" s="254"/>
      <c r="G226" s="254"/>
      <c r="H226" s="254"/>
      <c r="I226" s="254"/>
      <c r="J226" s="262"/>
    </row>
    <row r="227" spans="2:10">
      <c r="B227" s="253"/>
      <c r="C227" s="253"/>
      <c r="D227" s="253"/>
      <c r="E227" s="253"/>
      <c r="F227" s="254"/>
      <c r="G227" s="254"/>
      <c r="H227" s="254"/>
      <c r="I227" s="254"/>
      <c r="J227" s="262"/>
    </row>
    <row r="228" spans="2:10">
      <c r="B228" s="253"/>
      <c r="C228" s="253"/>
      <c r="D228" s="253"/>
      <c r="E228" s="253"/>
      <c r="F228" s="254"/>
      <c r="G228" s="254"/>
      <c r="H228" s="254"/>
      <c r="I228" s="254"/>
      <c r="J228" s="262"/>
    </row>
    <row r="229" spans="2:10">
      <c r="B229" s="253"/>
      <c r="C229" s="253"/>
      <c r="D229" s="253"/>
      <c r="E229" s="253"/>
      <c r="F229" s="254"/>
      <c r="G229" s="254"/>
      <c r="H229" s="254"/>
      <c r="I229" s="254"/>
      <c r="J229" s="262"/>
    </row>
    <row r="230" spans="2:10">
      <c r="B230" s="253"/>
      <c r="C230" s="253"/>
      <c r="D230" s="253"/>
      <c r="E230" s="253"/>
      <c r="F230" s="254"/>
      <c r="G230" s="254"/>
      <c r="H230" s="254"/>
      <c r="I230" s="254"/>
      <c r="J230" s="262"/>
    </row>
    <row r="231" spans="2:10">
      <c r="B231" s="253"/>
      <c r="C231" s="253"/>
      <c r="D231" s="253"/>
      <c r="E231" s="253"/>
      <c r="F231" s="254"/>
      <c r="G231" s="254"/>
      <c r="H231" s="254"/>
      <c r="I231" s="254"/>
      <c r="J231" s="262"/>
    </row>
    <row r="232" spans="2:10">
      <c r="B232" s="253"/>
      <c r="C232" s="253"/>
      <c r="D232" s="253"/>
      <c r="E232" s="253"/>
      <c r="F232" s="254"/>
      <c r="G232" s="254"/>
      <c r="H232" s="254"/>
      <c r="I232" s="254"/>
      <c r="J232" s="262"/>
    </row>
    <row r="233" spans="2:10">
      <c r="B233" s="253"/>
      <c r="C233" s="253"/>
      <c r="D233" s="253"/>
      <c r="E233" s="253"/>
      <c r="F233" s="254"/>
      <c r="G233" s="254"/>
      <c r="H233" s="254"/>
      <c r="I233" s="254"/>
      <c r="J233" s="262"/>
    </row>
    <row r="234" spans="2:10">
      <c r="B234" s="253"/>
      <c r="C234" s="253"/>
      <c r="D234" s="253"/>
      <c r="E234" s="253"/>
      <c r="F234" s="254"/>
      <c r="G234" s="254"/>
      <c r="H234" s="254"/>
      <c r="I234" s="254"/>
      <c r="J234" s="262"/>
    </row>
    <row r="235" spans="2:10">
      <c r="B235" s="253"/>
      <c r="C235" s="253"/>
      <c r="D235" s="253"/>
      <c r="E235" s="253"/>
      <c r="F235" s="254"/>
      <c r="G235" s="254"/>
      <c r="H235" s="254"/>
      <c r="I235" s="254"/>
      <c r="J235" s="262"/>
    </row>
    <row r="236" spans="2:10">
      <c r="B236" s="253"/>
      <c r="C236" s="253"/>
      <c r="D236" s="253"/>
      <c r="E236" s="253"/>
      <c r="F236" s="254"/>
      <c r="G236" s="254"/>
      <c r="H236" s="254"/>
      <c r="I236" s="254"/>
      <c r="J236" s="262"/>
    </row>
    <row r="237" spans="2:10">
      <c r="B237" s="253"/>
      <c r="C237" s="253"/>
      <c r="D237" s="253"/>
      <c r="E237" s="253"/>
      <c r="F237" s="254"/>
      <c r="G237" s="254"/>
      <c r="H237" s="254"/>
      <c r="I237" s="254"/>
      <c r="J237" s="262"/>
    </row>
    <row r="238" spans="2:10">
      <c r="B238" s="253"/>
      <c r="C238" s="253"/>
      <c r="D238" s="253"/>
      <c r="E238" s="253"/>
      <c r="F238" s="254"/>
      <c r="G238" s="254"/>
      <c r="H238" s="254"/>
      <c r="I238" s="254"/>
      <c r="J238" s="262"/>
    </row>
    <row r="239" spans="2:10">
      <c r="B239" s="253"/>
      <c r="C239" s="253"/>
      <c r="D239" s="253"/>
      <c r="E239" s="253"/>
      <c r="F239" s="254"/>
      <c r="G239" s="254"/>
      <c r="H239" s="254"/>
      <c r="I239" s="254"/>
      <c r="J239" s="262"/>
    </row>
    <row r="240" spans="2:10">
      <c r="B240" s="253"/>
      <c r="C240" s="253"/>
      <c r="D240" s="253"/>
      <c r="E240" s="253"/>
      <c r="F240" s="254"/>
      <c r="G240" s="254"/>
      <c r="H240" s="254"/>
      <c r="I240" s="254"/>
      <c r="J240" s="262"/>
    </row>
    <row r="241" spans="2:10">
      <c r="B241" s="253"/>
      <c r="C241" s="253"/>
      <c r="D241" s="253"/>
      <c r="E241" s="253"/>
      <c r="F241" s="254"/>
      <c r="G241" s="254"/>
      <c r="H241" s="254"/>
      <c r="I241" s="254"/>
      <c r="J241" s="262"/>
    </row>
    <row r="242" spans="2:10">
      <c r="B242" s="253"/>
      <c r="C242" s="253"/>
      <c r="D242" s="253"/>
      <c r="E242" s="253"/>
      <c r="F242" s="254"/>
      <c r="G242" s="254"/>
      <c r="H242" s="254"/>
      <c r="I242" s="254"/>
      <c r="J242" s="262"/>
    </row>
    <row r="243" spans="2:10">
      <c r="B243" s="253"/>
      <c r="C243" s="253"/>
      <c r="D243" s="253"/>
      <c r="E243" s="253"/>
      <c r="F243" s="254"/>
      <c r="G243" s="254"/>
      <c r="H243" s="254"/>
      <c r="I243" s="254"/>
      <c r="J243" s="262"/>
    </row>
    <row r="244" spans="2:10">
      <c r="B244" s="253"/>
      <c r="C244" s="253"/>
      <c r="D244" s="253"/>
      <c r="E244" s="253"/>
      <c r="F244" s="254"/>
      <c r="G244" s="254"/>
      <c r="H244" s="254"/>
      <c r="I244" s="254"/>
      <c r="J244" s="262"/>
    </row>
    <row r="245" spans="2:10">
      <c r="B245" s="253"/>
      <c r="C245" s="253"/>
      <c r="D245" s="253"/>
      <c r="E245" s="253"/>
      <c r="F245" s="254"/>
      <c r="G245" s="254"/>
      <c r="H245" s="254"/>
      <c r="I245" s="254"/>
      <c r="J245" s="262"/>
    </row>
    <row r="246" spans="2:10">
      <c r="B246" s="253"/>
      <c r="C246" s="253"/>
      <c r="D246" s="253"/>
      <c r="E246" s="253"/>
      <c r="F246" s="254"/>
      <c r="G246" s="254"/>
      <c r="H246" s="254"/>
      <c r="I246" s="254"/>
      <c r="J246" s="262"/>
    </row>
    <row r="247" spans="2:10">
      <c r="B247" s="253"/>
      <c r="C247" s="253"/>
      <c r="D247" s="253"/>
      <c r="E247" s="253"/>
      <c r="F247" s="254"/>
      <c r="G247" s="254"/>
      <c r="H247" s="254"/>
      <c r="I247" s="254"/>
      <c r="J247" s="262"/>
    </row>
    <row r="248" spans="2:10">
      <c r="B248" s="253"/>
      <c r="C248" s="253"/>
      <c r="D248" s="253"/>
      <c r="E248" s="253"/>
      <c r="F248" s="254"/>
      <c r="G248" s="254"/>
      <c r="H248" s="254"/>
      <c r="I248" s="254"/>
      <c r="J248" s="262"/>
    </row>
    <row r="249" spans="2:10">
      <c r="B249" s="253"/>
      <c r="C249" s="253"/>
      <c r="D249" s="253"/>
      <c r="E249" s="253"/>
      <c r="F249" s="254"/>
      <c r="G249" s="254"/>
      <c r="H249" s="254"/>
      <c r="I249" s="254"/>
      <c r="J249" s="262"/>
    </row>
    <row r="250" spans="2:10">
      <c r="B250" s="253"/>
      <c r="C250" s="253"/>
      <c r="D250" s="253"/>
      <c r="E250" s="253"/>
      <c r="F250" s="254"/>
      <c r="G250" s="254"/>
      <c r="H250" s="254"/>
      <c r="I250" s="254"/>
      <c r="J250" s="262"/>
    </row>
    <row r="251" spans="2:10">
      <c r="B251" s="253"/>
      <c r="C251" s="253"/>
      <c r="D251" s="253"/>
      <c r="E251" s="253"/>
      <c r="F251" s="254"/>
      <c r="G251" s="254"/>
      <c r="H251" s="254"/>
      <c r="I251" s="254"/>
      <c r="J251" s="262"/>
    </row>
    <row r="252" spans="2:10">
      <c r="B252" s="253"/>
      <c r="C252" s="253"/>
      <c r="D252" s="253"/>
      <c r="E252" s="253"/>
      <c r="F252" s="254"/>
      <c r="G252" s="254"/>
      <c r="H252" s="254"/>
      <c r="I252" s="254"/>
      <c r="J252" s="262"/>
    </row>
    <row r="253" spans="2:10">
      <c r="B253" s="253"/>
      <c r="C253" s="253"/>
      <c r="D253" s="253"/>
      <c r="E253" s="253"/>
      <c r="F253" s="254"/>
      <c r="G253" s="254"/>
      <c r="H253" s="254"/>
      <c r="I253" s="254"/>
      <c r="J253" s="262"/>
    </row>
    <row r="254" spans="2:10">
      <c r="B254" s="253"/>
      <c r="C254" s="253"/>
      <c r="D254" s="253"/>
      <c r="E254" s="253"/>
      <c r="F254" s="254"/>
      <c r="G254" s="254"/>
      <c r="H254" s="254"/>
      <c r="I254" s="254"/>
      <c r="J254" s="262"/>
    </row>
    <row r="255" spans="2:10">
      <c r="B255" s="253"/>
      <c r="C255" s="253"/>
      <c r="D255" s="253"/>
      <c r="E255" s="253"/>
      <c r="F255" s="254"/>
      <c r="G255" s="254"/>
      <c r="H255" s="254"/>
      <c r="I255" s="254"/>
      <c r="J255" s="262"/>
    </row>
    <row r="256" spans="2:10">
      <c r="B256" s="253"/>
      <c r="C256" s="253"/>
      <c r="D256" s="253"/>
      <c r="E256" s="253"/>
      <c r="F256" s="254"/>
      <c r="G256" s="254"/>
      <c r="H256" s="254"/>
      <c r="I256" s="254"/>
      <c r="J256" s="262"/>
    </row>
    <row r="257" spans="2:10">
      <c r="B257" s="253"/>
      <c r="C257" s="253"/>
      <c r="D257" s="253"/>
      <c r="E257" s="253"/>
      <c r="F257" s="254"/>
      <c r="G257" s="254"/>
      <c r="H257" s="254"/>
      <c r="I257" s="254"/>
      <c r="J257" s="262"/>
    </row>
    <row r="258" spans="2:10">
      <c r="B258" s="253"/>
      <c r="C258" s="253"/>
      <c r="D258" s="253"/>
      <c r="E258" s="253"/>
      <c r="F258" s="254"/>
      <c r="G258" s="254"/>
      <c r="H258" s="254"/>
      <c r="I258" s="254"/>
      <c r="J258" s="262"/>
    </row>
    <row r="259" spans="2:10">
      <c r="B259" s="253"/>
      <c r="C259" s="253"/>
      <c r="D259" s="253"/>
      <c r="E259" s="253"/>
      <c r="F259" s="254"/>
      <c r="G259" s="254"/>
      <c r="H259" s="254"/>
      <c r="I259" s="254"/>
      <c r="J259" s="262"/>
    </row>
    <row r="260" spans="2:10">
      <c r="B260" s="253"/>
      <c r="C260" s="253"/>
      <c r="D260" s="253"/>
      <c r="E260" s="253"/>
      <c r="F260" s="254"/>
      <c r="G260" s="254"/>
      <c r="H260" s="254"/>
      <c r="I260" s="254"/>
      <c r="J260" s="262"/>
    </row>
    <row r="261" spans="2:10">
      <c r="B261" s="253"/>
      <c r="C261" s="253"/>
      <c r="D261" s="253"/>
      <c r="E261" s="253"/>
      <c r="F261" s="254"/>
      <c r="G261" s="254"/>
      <c r="H261" s="254"/>
      <c r="I261" s="254"/>
      <c r="J261" s="262"/>
    </row>
    <row r="262" spans="2:10">
      <c r="B262" s="253"/>
      <c r="C262" s="253"/>
      <c r="D262" s="253"/>
      <c r="E262" s="253"/>
      <c r="F262" s="254"/>
      <c r="G262" s="254"/>
      <c r="H262" s="254"/>
      <c r="I262" s="254"/>
      <c r="J262" s="262"/>
    </row>
    <row r="263" spans="2:10">
      <c r="B263" s="253"/>
      <c r="C263" s="253"/>
      <c r="D263" s="253"/>
      <c r="E263" s="253"/>
      <c r="F263" s="254"/>
      <c r="G263" s="254"/>
      <c r="H263" s="254"/>
      <c r="I263" s="254"/>
      <c r="J263" s="262"/>
    </row>
    <row r="264" spans="2:10">
      <c r="B264" s="253"/>
      <c r="C264" s="253"/>
      <c r="D264" s="253"/>
      <c r="E264" s="253"/>
      <c r="F264" s="254"/>
      <c r="G264" s="254"/>
      <c r="H264" s="254"/>
      <c r="I264" s="254"/>
      <c r="J264" s="262"/>
    </row>
    <row r="265" spans="2:10">
      <c r="B265" s="253"/>
      <c r="C265" s="253"/>
      <c r="D265" s="253"/>
      <c r="E265" s="253"/>
      <c r="F265" s="254"/>
      <c r="G265" s="254"/>
      <c r="H265" s="254"/>
      <c r="I265" s="254"/>
      <c r="J265" s="262"/>
    </row>
    <row r="266" spans="2:10">
      <c r="B266" s="253"/>
      <c r="C266" s="253"/>
      <c r="D266" s="253"/>
      <c r="E266" s="253"/>
      <c r="F266" s="254"/>
      <c r="G266" s="254"/>
      <c r="H266" s="254"/>
      <c r="I266" s="254"/>
      <c r="J266" s="262"/>
    </row>
    <row r="267" spans="2:10">
      <c r="B267" s="253"/>
      <c r="C267" s="253"/>
      <c r="D267" s="253"/>
      <c r="E267" s="253"/>
      <c r="F267" s="254"/>
      <c r="G267" s="254"/>
      <c r="H267" s="254"/>
      <c r="I267" s="254"/>
      <c r="J267" s="262"/>
    </row>
    <row r="268" spans="2:10">
      <c r="B268" s="253"/>
      <c r="C268" s="253"/>
      <c r="D268" s="253"/>
      <c r="E268" s="253"/>
      <c r="F268" s="254"/>
      <c r="G268" s="254"/>
      <c r="H268" s="254"/>
      <c r="I268" s="254"/>
      <c r="J268" s="262"/>
    </row>
    <row r="269" spans="2:10">
      <c r="B269" s="253"/>
      <c r="C269" s="253"/>
      <c r="D269" s="253"/>
      <c r="E269" s="253"/>
      <c r="F269" s="254"/>
      <c r="G269" s="254"/>
      <c r="H269" s="254"/>
      <c r="I269" s="254"/>
      <c r="J269" s="262"/>
    </row>
    <row r="270" spans="2:10">
      <c r="B270" s="253"/>
      <c r="C270" s="253"/>
      <c r="D270" s="253"/>
      <c r="E270" s="253"/>
      <c r="F270" s="254"/>
      <c r="G270" s="254"/>
      <c r="H270" s="254"/>
      <c r="I270" s="254"/>
      <c r="J270" s="262"/>
    </row>
    <row r="271" spans="2:10">
      <c r="B271" s="253"/>
      <c r="C271" s="253"/>
      <c r="D271" s="253"/>
      <c r="E271" s="253"/>
      <c r="F271" s="254"/>
      <c r="G271" s="254"/>
      <c r="H271" s="254"/>
      <c r="I271" s="254"/>
      <c r="J271" s="262"/>
    </row>
    <row r="272" spans="2:10">
      <c r="B272" s="253"/>
      <c r="C272" s="253"/>
      <c r="D272" s="253"/>
      <c r="E272" s="253"/>
      <c r="F272" s="254"/>
      <c r="G272" s="254"/>
      <c r="H272" s="254"/>
      <c r="I272" s="254"/>
      <c r="J272" s="262"/>
    </row>
    <row r="273" spans="2:10">
      <c r="B273" s="253"/>
      <c r="C273" s="253"/>
      <c r="D273" s="253"/>
      <c r="E273" s="253"/>
      <c r="F273" s="254"/>
      <c r="G273" s="254"/>
      <c r="H273" s="254"/>
      <c r="I273" s="254"/>
      <c r="J273" s="262"/>
    </row>
    <row r="274" spans="2:10">
      <c r="B274" s="253"/>
      <c r="C274" s="253"/>
      <c r="D274" s="253"/>
      <c r="E274" s="253"/>
      <c r="F274" s="254"/>
      <c r="G274" s="254"/>
      <c r="H274" s="254"/>
      <c r="I274" s="254"/>
      <c r="J274" s="262"/>
    </row>
    <row r="275" spans="2:10">
      <c r="B275" s="253"/>
      <c r="C275" s="253"/>
      <c r="D275" s="253"/>
      <c r="E275" s="253"/>
      <c r="F275" s="254"/>
      <c r="G275" s="254"/>
      <c r="H275" s="254"/>
      <c r="I275" s="254"/>
      <c r="J275" s="262"/>
    </row>
    <row r="276" spans="2:10">
      <c r="B276" s="253"/>
      <c r="C276" s="253"/>
      <c r="D276" s="253"/>
      <c r="E276" s="253"/>
      <c r="F276" s="254"/>
      <c r="G276" s="254"/>
      <c r="H276" s="254"/>
      <c r="I276" s="254"/>
      <c r="J276" s="262"/>
    </row>
    <row r="277" spans="2:10">
      <c r="B277" s="253"/>
      <c r="C277" s="253"/>
      <c r="D277" s="253"/>
      <c r="E277" s="253"/>
      <c r="F277" s="254"/>
      <c r="G277" s="254"/>
      <c r="H277" s="254"/>
      <c r="I277" s="254"/>
      <c r="J277" s="262"/>
    </row>
    <row r="278" spans="2:10">
      <c r="B278" s="253"/>
      <c r="C278" s="253"/>
      <c r="D278" s="253"/>
      <c r="E278" s="253"/>
      <c r="F278" s="254"/>
      <c r="G278" s="254"/>
      <c r="H278" s="254"/>
      <c r="I278" s="254"/>
      <c r="J278" s="262"/>
    </row>
    <row r="279" spans="2:10">
      <c r="B279" s="253"/>
      <c r="C279" s="253"/>
      <c r="D279" s="253"/>
      <c r="E279" s="253"/>
      <c r="F279" s="254"/>
      <c r="G279" s="254"/>
      <c r="H279" s="254"/>
      <c r="I279" s="254"/>
      <c r="J279" s="262"/>
    </row>
    <row r="280" spans="2:10">
      <c r="B280" s="253"/>
      <c r="C280" s="253"/>
      <c r="D280" s="253"/>
      <c r="E280" s="253"/>
      <c r="F280" s="254"/>
      <c r="G280" s="254"/>
      <c r="H280" s="254"/>
      <c r="I280" s="254"/>
      <c r="J280" s="262"/>
    </row>
    <row r="281" spans="2:10">
      <c r="B281" s="253"/>
      <c r="C281" s="253"/>
      <c r="D281" s="253"/>
      <c r="E281" s="253"/>
      <c r="F281" s="254"/>
      <c r="G281" s="254"/>
      <c r="H281" s="254"/>
      <c r="I281" s="254"/>
      <c r="J281" s="262"/>
    </row>
    <row r="282" spans="2:10">
      <c r="B282" s="253"/>
      <c r="C282" s="253"/>
      <c r="D282" s="253"/>
      <c r="E282" s="253"/>
      <c r="F282" s="254"/>
      <c r="G282" s="254"/>
      <c r="H282" s="254"/>
      <c r="I282" s="254"/>
      <c r="J282" s="262"/>
    </row>
    <row r="283" spans="2:10">
      <c r="B283" s="253"/>
      <c r="C283" s="253"/>
      <c r="D283" s="253"/>
      <c r="E283" s="253"/>
      <c r="F283" s="254"/>
      <c r="G283" s="254"/>
      <c r="H283" s="254"/>
      <c r="I283" s="254"/>
      <c r="J283" s="262"/>
    </row>
    <row r="284" spans="2:10">
      <c r="B284" s="253"/>
      <c r="C284" s="253"/>
      <c r="D284" s="253"/>
      <c r="E284" s="253"/>
      <c r="F284" s="254"/>
      <c r="G284" s="254"/>
      <c r="H284" s="254"/>
      <c r="I284" s="254"/>
      <c r="J284" s="262"/>
    </row>
    <row r="285" spans="2:10">
      <c r="B285" s="253"/>
      <c r="C285" s="253"/>
      <c r="D285" s="253"/>
      <c r="E285" s="253"/>
      <c r="F285" s="254"/>
      <c r="G285" s="254"/>
      <c r="H285" s="254"/>
      <c r="I285" s="254"/>
      <c r="J285" s="262"/>
    </row>
    <row r="286" spans="2:10">
      <c r="B286" s="253"/>
      <c r="C286" s="253"/>
      <c r="D286" s="253"/>
      <c r="E286" s="253"/>
      <c r="F286" s="254"/>
      <c r="G286" s="254"/>
      <c r="H286" s="254"/>
      <c r="I286" s="254"/>
      <c r="J286" s="262"/>
    </row>
    <row r="287" spans="2:10">
      <c r="B287" s="253"/>
      <c r="C287" s="253"/>
      <c r="D287" s="253"/>
      <c r="E287" s="253"/>
      <c r="F287" s="254"/>
      <c r="G287" s="254"/>
      <c r="H287" s="254"/>
      <c r="I287" s="254"/>
      <c r="J287" s="262"/>
    </row>
    <row r="288" spans="2:10">
      <c r="B288" s="253"/>
      <c r="C288" s="253"/>
      <c r="D288" s="253"/>
      <c r="E288" s="253"/>
      <c r="F288" s="254"/>
      <c r="G288" s="254"/>
      <c r="H288" s="254"/>
      <c r="I288" s="254"/>
      <c r="J288" s="262"/>
    </row>
    <row r="289" spans="2:10">
      <c r="B289" s="253"/>
      <c r="C289" s="253"/>
      <c r="D289" s="253"/>
      <c r="E289" s="253"/>
      <c r="F289" s="254"/>
      <c r="G289" s="254"/>
      <c r="H289" s="254"/>
      <c r="I289" s="254"/>
      <c r="J289" s="262"/>
    </row>
    <row r="290" spans="2:10">
      <c r="B290" s="253"/>
      <c r="C290" s="253"/>
      <c r="D290" s="253"/>
      <c r="E290" s="253"/>
      <c r="F290" s="254"/>
      <c r="G290" s="254"/>
      <c r="H290" s="254"/>
      <c r="I290" s="254"/>
      <c r="J290" s="262"/>
    </row>
    <row r="291" spans="2:10">
      <c r="B291" s="253"/>
      <c r="C291" s="253"/>
      <c r="D291" s="253"/>
      <c r="E291" s="253"/>
      <c r="F291" s="254"/>
      <c r="G291" s="254"/>
      <c r="H291" s="254"/>
      <c r="I291" s="254"/>
      <c r="J291" s="262"/>
    </row>
    <row r="292" spans="2:10">
      <c r="B292" s="253"/>
      <c r="C292" s="253"/>
      <c r="D292" s="253"/>
      <c r="E292" s="253"/>
      <c r="F292" s="254"/>
      <c r="G292" s="254"/>
      <c r="H292" s="254"/>
      <c r="I292" s="254"/>
      <c r="J292" s="262"/>
    </row>
    <row r="293" spans="2:10">
      <c r="B293" s="253"/>
      <c r="C293" s="253"/>
      <c r="D293" s="253"/>
      <c r="E293" s="253"/>
      <c r="F293" s="254"/>
      <c r="G293" s="254"/>
      <c r="H293" s="254"/>
      <c r="I293" s="254"/>
      <c r="J293" s="262"/>
    </row>
    <row r="294" spans="2:10">
      <c r="B294" s="253"/>
      <c r="C294" s="253"/>
      <c r="D294" s="253"/>
      <c r="E294" s="253"/>
      <c r="F294" s="254"/>
      <c r="G294" s="254"/>
      <c r="H294" s="254"/>
      <c r="I294" s="254"/>
      <c r="J294" s="262"/>
    </row>
    <row r="295" spans="2:10">
      <c r="B295" s="253"/>
      <c r="C295" s="253"/>
      <c r="D295" s="253"/>
      <c r="E295" s="253"/>
      <c r="F295" s="254"/>
      <c r="G295" s="254"/>
      <c r="H295" s="254"/>
      <c r="I295" s="254"/>
      <c r="J295" s="262"/>
    </row>
    <row r="296" spans="2:10">
      <c r="B296" s="253"/>
      <c r="C296" s="253"/>
      <c r="D296" s="253"/>
      <c r="E296" s="253"/>
      <c r="F296" s="254"/>
      <c r="G296" s="254"/>
      <c r="H296" s="254"/>
      <c r="I296" s="254"/>
      <c r="J296" s="262"/>
    </row>
    <row r="297" spans="2:10">
      <c r="B297" s="253"/>
      <c r="C297" s="253"/>
      <c r="D297" s="253"/>
      <c r="E297" s="253"/>
      <c r="F297" s="254"/>
      <c r="G297" s="254"/>
      <c r="H297" s="254"/>
      <c r="I297" s="254"/>
      <c r="J297" s="262"/>
    </row>
    <row r="298" spans="2:10">
      <c r="B298" s="253"/>
      <c r="C298" s="253"/>
      <c r="D298" s="253"/>
      <c r="E298" s="253"/>
      <c r="F298" s="254"/>
      <c r="G298" s="254"/>
      <c r="H298" s="254"/>
      <c r="I298" s="254"/>
      <c r="J298" s="262"/>
    </row>
    <row r="299" spans="2:10">
      <c r="B299" s="253"/>
      <c r="C299" s="253"/>
      <c r="D299" s="253"/>
      <c r="E299" s="253"/>
      <c r="F299" s="254"/>
      <c r="G299" s="254"/>
      <c r="H299" s="254"/>
      <c r="I299" s="254"/>
      <c r="J299" s="262"/>
    </row>
    <row r="300" spans="2:10">
      <c r="B300" s="253"/>
      <c r="C300" s="253"/>
      <c r="D300" s="253"/>
      <c r="E300" s="253"/>
      <c r="F300" s="254"/>
      <c r="G300" s="254"/>
      <c r="H300" s="254"/>
      <c r="I300" s="254"/>
      <c r="J300" s="262"/>
    </row>
    <row r="301" spans="2:10">
      <c r="B301" s="253"/>
      <c r="C301" s="253"/>
      <c r="D301" s="253"/>
      <c r="E301" s="253"/>
      <c r="F301" s="254"/>
      <c r="G301" s="254"/>
      <c r="H301" s="254"/>
      <c r="I301" s="254"/>
      <c r="J301" s="262"/>
    </row>
    <row r="302" spans="2:10">
      <c r="B302" s="253"/>
      <c r="C302" s="253"/>
      <c r="D302" s="253"/>
      <c r="E302" s="253"/>
      <c r="F302" s="254"/>
      <c r="G302" s="254"/>
      <c r="H302" s="254"/>
      <c r="I302" s="254"/>
      <c r="J302" s="262"/>
    </row>
    <row r="303" spans="2:10">
      <c r="B303" s="253"/>
      <c r="C303" s="253"/>
      <c r="D303" s="253"/>
      <c r="E303" s="253"/>
      <c r="F303" s="254"/>
      <c r="G303" s="254"/>
      <c r="H303" s="254"/>
      <c r="I303" s="254"/>
      <c r="J303" s="262"/>
    </row>
    <row r="304" spans="2:10">
      <c r="B304" s="253"/>
      <c r="C304" s="253"/>
      <c r="D304" s="253"/>
      <c r="E304" s="253"/>
      <c r="F304" s="254"/>
      <c r="G304" s="254"/>
      <c r="H304" s="254"/>
      <c r="I304" s="254"/>
      <c r="J304" s="262"/>
    </row>
    <row r="305" spans="2:10">
      <c r="B305" s="253"/>
      <c r="C305" s="253"/>
      <c r="D305" s="253"/>
      <c r="E305" s="253"/>
      <c r="F305" s="254"/>
      <c r="G305" s="254"/>
      <c r="H305" s="254"/>
      <c r="I305" s="254"/>
      <c r="J305" s="262"/>
    </row>
    <row r="306" spans="2:10">
      <c r="B306" s="253"/>
      <c r="C306" s="253"/>
      <c r="D306" s="253"/>
      <c r="E306" s="253"/>
      <c r="F306" s="254"/>
      <c r="G306" s="254"/>
      <c r="H306" s="254"/>
      <c r="I306" s="254"/>
      <c r="J306" s="262"/>
    </row>
    <row r="307" spans="2:10">
      <c r="B307" s="253"/>
      <c r="C307" s="253"/>
      <c r="D307" s="253"/>
      <c r="E307" s="253"/>
      <c r="F307" s="254"/>
      <c r="G307" s="254"/>
      <c r="H307" s="254"/>
      <c r="I307" s="254"/>
      <c r="J307" s="262"/>
    </row>
    <row r="308" spans="2:10">
      <c r="B308" s="253"/>
      <c r="C308" s="253"/>
      <c r="D308" s="253"/>
      <c r="E308" s="253"/>
      <c r="F308" s="254"/>
      <c r="G308" s="254"/>
      <c r="H308" s="254"/>
      <c r="I308" s="254"/>
      <c r="J308" s="262"/>
    </row>
    <row r="309" spans="2:10">
      <c r="B309" s="253"/>
      <c r="C309" s="253"/>
      <c r="D309" s="253"/>
      <c r="E309" s="253"/>
      <c r="F309" s="254"/>
      <c r="G309" s="254"/>
      <c r="H309" s="254"/>
      <c r="I309" s="254"/>
      <c r="J309" s="262"/>
    </row>
    <row r="310" spans="2:10">
      <c r="B310" s="253"/>
      <c r="C310" s="253"/>
      <c r="D310" s="253"/>
      <c r="E310" s="253"/>
      <c r="F310" s="254"/>
      <c r="G310" s="254"/>
      <c r="H310" s="254"/>
      <c r="I310" s="254"/>
      <c r="J310" s="262"/>
    </row>
    <row r="311" spans="2:10">
      <c r="B311" s="253"/>
      <c r="C311" s="253"/>
      <c r="D311" s="253"/>
      <c r="E311" s="253"/>
      <c r="F311" s="254"/>
      <c r="G311" s="254"/>
      <c r="H311" s="254"/>
      <c r="I311" s="254"/>
      <c r="J311" s="262"/>
    </row>
    <row r="312" spans="2:10">
      <c r="B312" s="253"/>
      <c r="C312" s="253"/>
      <c r="D312" s="253"/>
      <c r="E312" s="253"/>
      <c r="F312" s="254"/>
      <c r="G312" s="254"/>
      <c r="H312" s="254"/>
      <c r="I312" s="254"/>
      <c r="J312" s="262"/>
    </row>
    <row r="313" spans="2:10">
      <c r="B313" s="253"/>
      <c r="C313" s="253"/>
      <c r="D313" s="253"/>
      <c r="E313" s="253"/>
      <c r="F313" s="254"/>
      <c r="G313" s="254"/>
      <c r="H313" s="254"/>
      <c r="I313" s="254"/>
      <c r="J313" s="262"/>
    </row>
    <row r="314" spans="2:10">
      <c r="B314" s="253"/>
      <c r="C314" s="253"/>
      <c r="D314" s="253"/>
      <c r="E314" s="253"/>
      <c r="F314" s="254"/>
      <c r="G314" s="254"/>
      <c r="H314" s="254"/>
      <c r="I314" s="254"/>
      <c r="J314" s="262"/>
    </row>
    <row r="315" spans="2:10">
      <c r="B315" s="253"/>
      <c r="C315" s="253"/>
      <c r="D315" s="253"/>
      <c r="E315" s="253"/>
      <c r="F315" s="254"/>
      <c r="G315" s="254"/>
      <c r="H315" s="254"/>
      <c r="I315" s="254"/>
      <c r="J315" s="262"/>
    </row>
    <row r="316" spans="2:10">
      <c r="B316" s="253"/>
      <c r="C316" s="253"/>
      <c r="D316" s="253"/>
      <c r="E316" s="253"/>
      <c r="F316" s="254"/>
      <c r="G316" s="254"/>
      <c r="H316" s="254"/>
      <c r="I316" s="254"/>
      <c r="J316" s="262"/>
    </row>
    <row r="317" spans="2:10">
      <c r="B317" s="253"/>
      <c r="C317" s="253"/>
      <c r="D317" s="253"/>
      <c r="E317" s="253"/>
      <c r="F317" s="254"/>
      <c r="G317" s="254"/>
      <c r="H317" s="254"/>
      <c r="I317" s="254"/>
      <c r="J317" s="262"/>
    </row>
    <row r="318" spans="2:10">
      <c r="B318" s="253"/>
      <c r="C318" s="253"/>
      <c r="D318" s="253"/>
      <c r="E318" s="253"/>
      <c r="F318" s="254"/>
      <c r="G318" s="254"/>
      <c r="H318" s="254"/>
      <c r="I318" s="254"/>
      <c r="J318" s="262"/>
    </row>
    <row r="319" spans="2:10">
      <c r="B319" s="253"/>
      <c r="C319" s="253"/>
      <c r="D319" s="253"/>
      <c r="E319" s="253"/>
      <c r="F319" s="254"/>
      <c r="G319" s="254"/>
      <c r="H319" s="254"/>
      <c r="I319" s="254"/>
      <c r="J319" s="262"/>
    </row>
    <row r="320" spans="2:10">
      <c r="B320" s="253"/>
      <c r="C320" s="253"/>
      <c r="D320" s="253"/>
      <c r="E320" s="253"/>
      <c r="F320" s="254"/>
      <c r="G320" s="254"/>
      <c r="H320" s="254"/>
      <c r="I320" s="254"/>
      <c r="J320" s="262"/>
    </row>
    <row r="321" spans="2:10">
      <c r="B321" s="253"/>
      <c r="C321" s="253"/>
      <c r="D321" s="253"/>
      <c r="E321" s="253"/>
      <c r="F321" s="254"/>
      <c r="G321" s="254"/>
      <c r="H321" s="254"/>
      <c r="I321" s="254"/>
      <c r="J321" s="262"/>
    </row>
    <row r="322" spans="2:10">
      <c r="B322" s="253"/>
      <c r="C322" s="253"/>
      <c r="D322" s="253"/>
      <c r="E322" s="253"/>
      <c r="F322" s="254"/>
      <c r="G322" s="254"/>
      <c r="H322" s="254"/>
      <c r="I322" s="254"/>
      <c r="J322" s="262"/>
    </row>
    <row r="323" spans="2:10">
      <c r="B323" s="253"/>
      <c r="C323" s="253"/>
      <c r="D323" s="253"/>
      <c r="E323" s="253"/>
      <c r="F323" s="254"/>
      <c r="G323" s="254"/>
      <c r="H323" s="254"/>
      <c r="I323" s="254"/>
      <c r="J323" s="262"/>
    </row>
    <row r="324" spans="2:10">
      <c r="B324" s="253"/>
      <c r="C324" s="253"/>
      <c r="D324" s="253"/>
      <c r="E324" s="253"/>
      <c r="F324" s="254"/>
      <c r="G324" s="254"/>
      <c r="H324" s="254"/>
      <c r="I324" s="254"/>
      <c r="J324" s="262"/>
    </row>
    <row r="325" spans="2:10">
      <c r="B325" s="253"/>
      <c r="C325" s="253"/>
      <c r="D325" s="253"/>
      <c r="E325" s="253"/>
      <c r="F325" s="254"/>
      <c r="G325" s="254"/>
      <c r="H325" s="254"/>
      <c r="I325" s="254"/>
      <c r="J325" s="262"/>
    </row>
    <row r="326" spans="2:10">
      <c r="B326" s="253"/>
      <c r="C326" s="253"/>
      <c r="D326" s="253"/>
      <c r="E326" s="253"/>
      <c r="F326" s="254"/>
      <c r="G326" s="254"/>
      <c r="H326" s="254"/>
      <c r="I326" s="254"/>
      <c r="J326" s="262"/>
    </row>
    <row r="327" spans="2:10">
      <c r="B327" s="253"/>
      <c r="C327" s="253"/>
      <c r="D327" s="253"/>
      <c r="E327" s="253"/>
      <c r="F327" s="254"/>
      <c r="G327" s="254"/>
      <c r="H327" s="254"/>
      <c r="I327" s="254"/>
      <c r="J327" s="262"/>
    </row>
    <row r="328" spans="2:10">
      <c r="B328" s="253"/>
      <c r="C328" s="253"/>
      <c r="D328" s="253"/>
      <c r="E328" s="253"/>
      <c r="F328" s="254"/>
      <c r="G328" s="254"/>
      <c r="H328" s="254"/>
      <c r="I328" s="254"/>
      <c r="J328" s="262"/>
    </row>
    <row r="329" spans="2:10">
      <c r="B329" s="253"/>
      <c r="C329" s="253"/>
      <c r="D329" s="253"/>
      <c r="E329" s="253"/>
      <c r="F329" s="254"/>
      <c r="G329" s="254"/>
      <c r="H329" s="254"/>
      <c r="I329" s="254"/>
      <c r="J329" s="262"/>
    </row>
    <row r="330" spans="2:10">
      <c r="B330" s="253"/>
      <c r="C330" s="253"/>
      <c r="D330" s="253"/>
      <c r="E330" s="253"/>
      <c r="F330" s="254"/>
      <c r="G330" s="254"/>
      <c r="H330" s="254"/>
      <c r="I330" s="254"/>
      <c r="J330" s="262"/>
    </row>
    <row r="331" spans="2:10">
      <c r="B331" s="253"/>
      <c r="C331" s="253"/>
      <c r="D331" s="253"/>
      <c r="E331" s="253"/>
      <c r="F331" s="254"/>
      <c r="G331" s="254"/>
      <c r="H331" s="254"/>
      <c r="I331" s="254"/>
      <c r="J331" s="262"/>
    </row>
    <row r="332" spans="2:10">
      <c r="B332" s="253"/>
      <c r="C332" s="253"/>
      <c r="D332" s="253"/>
      <c r="E332" s="253"/>
      <c r="F332" s="254"/>
      <c r="G332" s="254"/>
      <c r="H332" s="254"/>
      <c r="I332" s="254"/>
      <c r="J332" s="262"/>
    </row>
    <row r="333" spans="2:10">
      <c r="B333" s="253"/>
      <c r="C333" s="253"/>
      <c r="D333" s="253"/>
      <c r="E333" s="253"/>
      <c r="F333" s="254"/>
      <c r="G333" s="254"/>
      <c r="H333" s="254"/>
      <c r="I333" s="254"/>
      <c r="J333" s="262"/>
    </row>
    <row r="334" spans="2:10">
      <c r="B334" s="253"/>
      <c r="C334" s="253"/>
      <c r="D334" s="253"/>
      <c r="E334" s="253"/>
      <c r="F334" s="254"/>
      <c r="G334" s="254"/>
      <c r="H334" s="254"/>
      <c r="I334" s="254"/>
      <c r="J334" s="262"/>
    </row>
    <row r="335" spans="2:10">
      <c r="B335" s="253"/>
      <c r="C335" s="253"/>
      <c r="D335" s="253"/>
      <c r="E335" s="253"/>
      <c r="F335" s="254"/>
      <c r="G335" s="254"/>
      <c r="H335" s="254"/>
      <c r="I335" s="254"/>
      <c r="J335" s="262"/>
    </row>
    <row r="336" spans="2:10">
      <c r="B336" s="253"/>
      <c r="C336" s="253"/>
      <c r="D336" s="253"/>
      <c r="E336" s="253"/>
      <c r="F336" s="254"/>
      <c r="G336" s="254"/>
      <c r="H336" s="254"/>
      <c r="I336" s="254"/>
      <c r="J336" s="262"/>
    </row>
    <row r="337" spans="2:10">
      <c r="B337" s="253"/>
      <c r="C337" s="253"/>
      <c r="D337" s="253"/>
      <c r="E337" s="253"/>
      <c r="F337" s="254"/>
      <c r="G337" s="254"/>
      <c r="H337" s="254"/>
      <c r="I337" s="254"/>
      <c r="J337" s="262"/>
    </row>
    <row r="338" spans="2:10">
      <c r="B338" s="253"/>
      <c r="C338" s="253"/>
      <c r="D338" s="253"/>
      <c r="E338" s="253"/>
      <c r="F338" s="254"/>
      <c r="G338" s="254"/>
      <c r="H338" s="254"/>
      <c r="I338" s="254"/>
      <c r="J338" s="262"/>
    </row>
    <row r="339" spans="2:10">
      <c r="B339" s="253"/>
      <c r="C339" s="253"/>
      <c r="D339" s="253"/>
      <c r="E339" s="253"/>
      <c r="F339" s="254"/>
      <c r="G339" s="254"/>
      <c r="H339" s="254"/>
      <c r="I339" s="254"/>
      <c r="J339" s="262"/>
    </row>
    <row r="340" spans="2:10">
      <c r="B340" s="253"/>
      <c r="C340" s="253"/>
      <c r="D340" s="253"/>
      <c r="E340" s="253"/>
      <c r="F340" s="254"/>
      <c r="G340" s="254"/>
      <c r="H340" s="254"/>
      <c r="I340" s="254"/>
      <c r="J340" s="262"/>
    </row>
    <row r="341" spans="2:10">
      <c r="B341" s="253"/>
      <c r="C341" s="253"/>
      <c r="D341" s="253"/>
      <c r="E341" s="253"/>
      <c r="F341" s="254"/>
      <c r="G341" s="254"/>
      <c r="H341" s="254"/>
      <c r="I341" s="254"/>
      <c r="J341" s="262"/>
    </row>
    <row r="342" spans="2:10">
      <c r="B342" s="253"/>
      <c r="C342" s="253"/>
      <c r="D342" s="253"/>
      <c r="E342" s="253"/>
      <c r="F342" s="254"/>
      <c r="G342" s="254"/>
      <c r="H342" s="254"/>
      <c r="I342" s="254"/>
      <c r="J342" s="262"/>
    </row>
    <row r="343" spans="2:10">
      <c r="B343" s="253"/>
      <c r="C343" s="253"/>
      <c r="D343" s="253"/>
      <c r="E343" s="253"/>
      <c r="F343" s="254"/>
      <c r="G343" s="254"/>
      <c r="H343" s="254"/>
      <c r="I343" s="254"/>
      <c r="J343" s="262"/>
    </row>
    <row r="344" spans="2:10">
      <c r="B344" s="253"/>
      <c r="C344" s="253"/>
      <c r="D344" s="253"/>
      <c r="E344" s="253"/>
      <c r="F344" s="254"/>
      <c r="G344" s="254"/>
      <c r="H344" s="254"/>
      <c r="I344" s="254"/>
      <c r="J344" s="262"/>
    </row>
    <row r="345" spans="2:10">
      <c r="B345" s="253"/>
      <c r="C345" s="253"/>
      <c r="D345" s="253"/>
      <c r="E345" s="253"/>
      <c r="F345" s="254"/>
      <c r="G345" s="254"/>
      <c r="H345" s="254"/>
      <c r="I345" s="254"/>
      <c r="J345" s="262"/>
    </row>
    <row r="346" spans="2:10">
      <c r="B346" s="253"/>
      <c r="C346" s="253"/>
      <c r="D346" s="253"/>
      <c r="E346" s="253"/>
      <c r="F346" s="254"/>
      <c r="G346" s="254"/>
      <c r="H346" s="254"/>
      <c r="I346" s="254"/>
      <c r="J346" s="262"/>
    </row>
    <row r="347" spans="2:10">
      <c r="B347" s="253"/>
      <c r="C347" s="253"/>
      <c r="D347" s="253"/>
      <c r="E347" s="253"/>
      <c r="F347" s="254"/>
      <c r="G347" s="254"/>
      <c r="H347" s="254"/>
      <c r="I347" s="254"/>
      <c r="J347" s="262"/>
    </row>
    <row r="348" spans="2:10">
      <c r="B348" s="253"/>
      <c r="C348" s="253"/>
      <c r="D348" s="253"/>
      <c r="E348" s="253"/>
      <c r="F348" s="254"/>
      <c r="G348" s="254"/>
      <c r="H348" s="254"/>
      <c r="I348" s="254"/>
      <c r="J348" s="262"/>
    </row>
    <row r="349" spans="2:10">
      <c r="B349" s="253"/>
      <c r="C349" s="253"/>
      <c r="D349" s="253"/>
      <c r="E349" s="253"/>
      <c r="F349" s="254"/>
      <c r="G349" s="254"/>
      <c r="H349" s="254"/>
      <c r="I349" s="254"/>
      <c r="J349" s="262"/>
    </row>
    <row r="350" spans="2:10">
      <c r="B350" s="253"/>
      <c r="C350" s="253"/>
      <c r="D350" s="253"/>
      <c r="E350" s="253"/>
      <c r="F350" s="254"/>
      <c r="G350" s="254"/>
      <c r="H350" s="254"/>
      <c r="I350" s="254"/>
      <c r="J350" s="262"/>
    </row>
    <row r="351" spans="2:10">
      <c r="B351" s="253"/>
      <c r="C351" s="253"/>
      <c r="D351" s="253"/>
      <c r="E351" s="253"/>
      <c r="F351" s="254"/>
      <c r="G351" s="254"/>
      <c r="H351" s="254"/>
      <c r="I351" s="254"/>
      <c r="J351" s="262"/>
    </row>
    <row r="352" spans="2:10">
      <c r="B352" s="253"/>
      <c r="C352" s="253"/>
      <c r="D352" s="253"/>
      <c r="E352" s="253"/>
      <c r="F352" s="254"/>
      <c r="G352" s="254"/>
      <c r="H352" s="254"/>
      <c r="I352" s="254"/>
      <c r="J352" s="262"/>
    </row>
    <row r="353" spans="2:10">
      <c r="B353" s="253"/>
      <c r="C353" s="253"/>
      <c r="D353" s="253"/>
      <c r="E353" s="253"/>
      <c r="F353" s="254"/>
      <c r="G353" s="254"/>
      <c r="H353" s="254"/>
      <c r="I353" s="254"/>
      <c r="J353" s="262"/>
    </row>
    <row r="354" spans="2:10">
      <c r="B354" s="253"/>
      <c r="C354" s="253"/>
      <c r="D354" s="253"/>
      <c r="E354" s="253"/>
      <c r="F354" s="254"/>
      <c r="G354" s="254"/>
      <c r="H354" s="254"/>
      <c r="I354" s="254"/>
      <c r="J354" s="262"/>
    </row>
    <row r="355" spans="2:10">
      <c r="B355" s="253"/>
      <c r="C355" s="253"/>
      <c r="D355" s="253"/>
      <c r="E355" s="253"/>
      <c r="F355" s="254"/>
      <c r="G355" s="254"/>
      <c r="H355" s="254"/>
      <c r="I355" s="254"/>
      <c r="J355" s="262"/>
    </row>
    <row r="356" spans="2:10">
      <c r="B356" s="253"/>
      <c r="C356" s="253"/>
      <c r="D356" s="253"/>
      <c r="E356" s="253"/>
      <c r="F356" s="254"/>
      <c r="G356" s="254"/>
      <c r="H356" s="254"/>
      <c r="I356" s="254"/>
      <c r="J356" s="262"/>
    </row>
    <row r="357" spans="2:10">
      <c r="B357" s="253"/>
      <c r="C357" s="253"/>
      <c r="D357" s="253"/>
      <c r="E357" s="253"/>
      <c r="F357" s="254"/>
      <c r="G357" s="254"/>
      <c r="H357" s="254"/>
      <c r="I357" s="254"/>
      <c r="J357" s="262"/>
    </row>
    <row r="358" spans="2:10">
      <c r="B358" s="253"/>
      <c r="C358" s="253"/>
      <c r="D358" s="253"/>
      <c r="E358" s="253"/>
      <c r="F358" s="254"/>
      <c r="G358" s="254"/>
      <c r="H358" s="254"/>
      <c r="I358" s="254"/>
      <c r="J358" s="262"/>
    </row>
    <row r="359" spans="2:10">
      <c r="B359" s="253"/>
      <c r="C359" s="253"/>
      <c r="D359" s="253"/>
      <c r="E359" s="253"/>
      <c r="F359" s="254"/>
      <c r="G359" s="254"/>
      <c r="H359" s="254"/>
      <c r="I359" s="254"/>
      <c r="J359" s="262"/>
    </row>
    <row r="360" spans="2:10">
      <c r="B360" s="253"/>
      <c r="C360" s="253"/>
      <c r="D360" s="253"/>
      <c r="E360" s="253"/>
      <c r="F360" s="254"/>
      <c r="G360" s="254"/>
      <c r="H360" s="254"/>
      <c r="I360" s="254"/>
      <c r="J360" s="262"/>
    </row>
    <row r="361" spans="2:10">
      <c r="B361" s="253"/>
      <c r="C361" s="253"/>
      <c r="D361" s="253"/>
      <c r="E361" s="253"/>
      <c r="F361" s="254"/>
      <c r="G361" s="254"/>
      <c r="H361" s="254"/>
      <c r="I361" s="254"/>
      <c r="J361" s="262"/>
    </row>
    <row r="362" spans="2:10">
      <c r="B362" s="253"/>
      <c r="C362" s="253"/>
      <c r="D362" s="253"/>
      <c r="E362" s="253"/>
      <c r="F362" s="254"/>
      <c r="G362" s="254"/>
      <c r="H362" s="254"/>
      <c r="I362" s="254"/>
      <c r="J362" s="262"/>
    </row>
    <row r="363" spans="2:10">
      <c r="B363" s="253"/>
      <c r="C363" s="253"/>
      <c r="D363" s="253"/>
      <c r="E363" s="253"/>
      <c r="F363" s="254"/>
      <c r="G363" s="254"/>
      <c r="H363" s="254"/>
      <c r="I363" s="254"/>
      <c r="J363" s="262"/>
    </row>
    <row r="364" spans="2:10">
      <c r="B364" s="253"/>
      <c r="C364" s="253"/>
      <c r="D364" s="253"/>
      <c r="E364" s="253"/>
      <c r="F364" s="254"/>
      <c r="G364" s="254"/>
      <c r="H364" s="254"/>
      <c r="I364" s="254"/>
      <c r="J364" s="262"/>
    </row>
    <row r="365" spans="2:10">
      <c r="B365" s="253"/>
      <c r="C365" s="253"/>
      <c r="D365" s="253"/>
      <c r="E365" s="253"/>
      <c r="F365" s="254"/>
      <c r="G365" s="254"/>
      <c r="H365" s="254"/>
      <c r="I365" s="254"/>
      <c r="J365" s="262"/>
    </row>
    <row r="366" spans="2:10">
      <c r="B366" s="253"/>
      <c r="C366" s="253"/>
      <c r="D366" s="253"/>
      <c r="E366" s="253"/>
      <c r="F366" s="254"/>
      <c r="G366" s="254"/>
      <c r="H366" s="254"/>
      <c r="I366" s="254"/>
      <c r="J366" s="262"/>
    </row>
    <row r="367" spans="2:10">
      <c r="B367" s="253"/>
      <c r="C367" s="253"/>
      <c r="D367" s="253"/>
      <c r="E367" s="253"/>
      <c r="F367" s="254"/>
      <c r="G367" s="254"/>
      <c r="H367" s="254"/>
      <c r="I367" s="254"/>
      <c r="J367" s="262"/>
    </row>
    <row r="368" spans="2:10">
      <c r="B368" s="253"/>
      <c r="C368" s="253"/>
      <c r="D368" s="253"/>
      <c r="E368" s="253"/>
      <c r="F368" s="254"/>
      <c r="G368" s="254"/>
      <c r="H368" s="254"/>
      <c r="I368" s="254"/>
      <c r="J368" s="262"/>
    </row>
    <row r="369" spans="2:10">
      <c r="B369" s="253"/>
      <c r="C369" s="253"/>
      <c r="D369" s="253"/>
      <c r="E369" s="253"/>
      <c r="F369" s="254"/>
      <c r="G369" s="254"/>
      <c r="H369" s="254"/>
      <c r="I369" s="254"/>
      <c r="J369" s="262"/>
    </row>
    <row r="370" spans="2:10">
      <c r="B370" s="253"/>
      <c r="C370" s="253"/>
      <c r="D370" s="253"/>
      <c r="E370" s="253"/>
      <c r="F370" s="254"/>
      <c r="G370" s="254"/>
      <c r="H370" s="254"/>
      <c r="I370" s="254"/>
      <c r="J370" s="262"/>
    </row>
    <row r="371" spans="2:10">
      <c r="B371" s="253"/>
      <c r="C371" s="253"/>
      <c r="D371" s="253"/>
      <c r="E371" s="253"/>
      <c r="F371" s="254"/>
      <c r="G371" s="254"/>
      <c r="H371" s="254"/>
      <c r="I371" s="254"/>
      <c r="J371" s="262"/>
    </row>
    <row r="372" spans="2:10">
      <c r="B372" s="253"/>
      <c r="C372" s="253"/>
      <c r="D372" s="253"/>
      <c r="E372" s="253"/>
      <c r="F372" s="254"/>
      <c r="G372" s="254"/>
      <c r="H372" s="254"/>
      <c r="I372" s="254"/>
      <c r="J372" s="262"/>
    </row>
    <row r="373" spans="2:10">
      <c r="B373" s="253"/>
      <c r="C373" s="253"/>
      <c r="D373" s="253"/>
      <c r="E373" s="253"/>
      <c r="F373" s="254"/>
      <c r="G373" s="254"/>
      <c r="H373" s="254"/>
      <c r="I373" s="254"/>
      <c r="J373" s="262"/>
    </row>
    <row r="374" spans="2:10">
      <c r="B374" s="253"/>
      <c r="C374" s="253"/>
      <c r="D374" s="253"/>
      <c r="E374" s="253"/>
      <c r="F374" s="254"/>
      <c r="G374" s="254"/>
      <c r="H374" s="254"/>
      <c r="I374" s="254"/>
      <c r="J374" s="262"/>
    </row>
    <row r="375" spans="2:10">
      <c r="B375" s="253"/>
      <c r="C375" s="253"/>
      <c r="D375" s="253"/>
      <c r="E375" s="253"/>
      <c r="F375" s="254"/>
      <c r="G375" s="254"/>
      <c r="H375" s="254"/>
      <c r="I375" s="254"/>
      <c r="J375" s="262"/>
    </row>
    <row r="376" spans="2:10">
      <c r="B376" s="253"/>
      <c r="C376" s="253"/>
      <c r="D376" s="253"/>
      <c r="E376" s="253"/>
      <c r="F376" s="254"/>
      <c r="G376" s="254"/>
      <c r="H376" s="254"/>
      <c r="I376" s="254"/>
      <c r="J376" s="262"/>
    </row>
    <row r="377" spans="2:10">
      <c r="B377" s="253"/>
      <c r="C377" s="253"/>
      <c r="D377" s="253"/>
      <c r="E377" s="253"/>
      <c r="F377" s="254"/>
      <c r="G377" s="254"/>
      <c r="H377" s="254"/>
      <c r="I377" s="254"/>
      <c r="J377" s="262"/>
    </row>
    <row r="378" spans="2:10">
      <c r="B378" s="253"/>
      <c r="C378" s="253"/>
      <c r="D378" s="253"/>
      <c r="E378" s="253"/>
      <c r="F378" s="254"/>
      <c r="G378" s="254"/>
      <c r="H378" s="254"/>
      <c r="I378" s="254"/>
      <c r="J378" s="262"/>
    </row>
    <row r="379" spans="2:10">
      <c r="B379" s="253"/>
      <c r="C379" s="253"/>
      <c r="D379" s="253"/>
      <c r="E379" s="253"/>
      <c r="F379" s="254"/>
      <c r="G379" s="254"/>
      <c r="H379" s="254"/>
      <c r="I379" s="254"/>
      <c r="J379" s="262"/>
    </row>
    <row r="380" spans="2:10">
      <c r="B380" s="253"/>
      <c r="C380" s="253"/>
      <c r="D380" s="253"/>
      <c r="E380" s="253"/>
      <c r="F380" s="254"/>
      <c r="G380" s="254"/>
      <c r="H380" s="254"/>
      <c r="I380" s="254"/>
      <c r="J380" s="262"/>
    </row>
    <row r="381" spans="2:10">
      <c r="B381" s="253"/>
      <c r="C381" s="253"/>
      <c r="D381" s="253"/>
      <c r="E381" s="253"/>
      <c r="F381" s="254"/>
      <c r="G381" s="254"/>
      <c r="H381" s="254"/>
      <c r="I381" s="254"/>
      <c r="J381" s="262"/>
    </row>
    <row r="382" spans="2:10">
      <c r="B382" s="253"/>
      <c r="C382" s="253"/>
      <c r="D382" s="253"/>
      <c r="E382" s="253"/>
      <c r="F382" s="254"/>
      <c r="G382" s="254"/>
      <c r="H382" s="254"/>
      <c r="I382" s="254"/>
      <c r="J382" s="262"/>
    </row>
    <row r="383" spans="2:10">
      <c r="B383" s="253"/>
      <c r="C383" s="253"/>
      <c r="D383" s="253"/>
      <c r="E383" s="253"/>
      <c r="F383" s="254"/>
      <c r="G383" s="254"/>
      <c r="H383" s="254"/>
      <c r="I383" s="254"/>
      <c r="J383" s="262"/>
    </row>
    <row r="384" spans="2:10">
      <c r="B384" s="253"/>
      <c r="C384" s="253"/>
      <c r="D384" s="253"/>
      <c r="E384" s="253"/>
      <c r="F384" s="254"/>
      <c r="G384" s="254"/>
      <c r="H384" s="254"/>
      <c r="I384" s="254"/>
      <c r="J384" s="262"/>
    </row>
    <row r="385" spans="2:10">
      <c r="B385" s="253"/>
      <c r="C385" s="253"/>
      <c r="D385" s="253"/>
      <c r="E385" s="253"/>
      <c r="F385" s="254"/>
      <c r="G385" s="254"/>
      <c r="H385" s="254"/>
      <c r="I385" s="254"/>
      <c r="J385" s="262"/>
    </row>
    <row r="386" spans="2:10">
      <c r="B386" s="253"/>
      <c r="C386" s="253"/>
      <c r="D386" s="253"/>
      <c r="E386" s="253"/>
      <c r="F386" s="254"/>
      <c r="G386" s="254"/>
      <c r="H386" s="254"/>
      <c r="I386" s="254"/>
      <c r="J386" s="262"/>
    </row>
    <row r="387" spans="2:10">
      <c r="B387" s="253"/>
      <c r="C387" s="253"/>
      <c r="D387" s="253"/>
      <c r="E387" s="253"/>
      <c r="F387" s="254"/>
      <c r="G387" s="254"/>
      <c r="H387" s="254"/>
      <c r="I387" s="254"/>
      <c r="J387" s="262"/>
    </row>
    <row r="388" spans="2:10">
      <c r="B388" s="253"/>
      <c r="C388" s="253"/>
      <c r="D388" s="253"/>
      <c r="E388" s="253"/>
      <c r="F388" s="254"/>
      <c r="G388" s="254"/>
      <c r="H388" s="254"/>
      <c r="I388" s="254"/>
      <c r="J388" s="262"/>
    </row>
    <row r="389" spans="2:10">
      <c r="B389" s="253"/>
      <c r="C389" s="253"/>
      <c r="D389" s="253"/>
      <c r="E389" s="253"/>
      <c r="F389" s="254"/>
      <c r="G389" s="254"/>
      <c r="H389" s="254"/>
      <c r="I389" s="254"/>
      <c r="J389" s="262"/>
    </row>
    <row r="390" spans="2:10">
      <c r="B390" s="253"/>
      <c r="C390" s="253"/>
      <c r="D390" s="253"/>
      <c r="E390" s="253"/>
      <c r="F390" s="254"/>
      <c r="G390" s="254"/>
      <c r="H390" s="254"/>
      <c r="I390" s="254"/>
      <c r="J390" s="262"/>
    </row>
    <row r="391" spans="2:10">
      <c r="B391" s="253"/>
      <c r="C391" s="253"/>
      <c r="D391" s="253"/>
      <c r="E391" s="253"/>
      <c r="F391" s="254"/>
      <c r="G391" s="254"/>
      <c r="H391" s="254"/>
      <c r="I391" s="254"/>
      <c r="J391" s="262"/>
    </row>
    <row r="392" spans="2:10">
      <c r="B392" s="253"/>
      <c r="C392" s="253"/>
      <c r="D392" s="253"/>
      <c r="E392" s="253"/>
      <c r="F392" s="254"/>
      <c r="G392" s="254"/>
      <c r="H392" s="254"/>
      <c r="I392" s="254"/>
      <c r="J392" s="262"/>
    </row>
    <row r="393" spans="2:10">
      <c r="B393" s="253"/>
      <c r="C393" s="253"/>
      <c r="D393" s="253"/>
      <c r="E393" s="253"/>
      <c r="F393" s="254"/>
      <c r="G393" s="254"/>
      <c r="H393" s="254"/>
      <c r="I393" s="254"/>
      <c r="J393" s="262"/>
    </row>
    <row r="394" spans="2:10">
      <c r="B394" s="253"/>
      <c r="C394" s="253"/>
      <c r="D394" s="253"/>
      <c r="E394" s="253"/>
      <c r="F394" s="254"/>
      <c r="G394" s="254"/>
      <c r="H394" s="254"/>
      <c r="I394" s="254"/>
      <c r="J394" s="262"/>
    </row>
    <row r="395" spans="2:10">
      <c r="B395" s="253"/>
      <c r="C395" s="253"/>
      <c r="D395" s="253"/>
      <c r="E395" s="253"/>
      <c r="F395" s="254"/>
      <c r="G395" s="254"/>
      <c r="H395" s="254"/>
      <c r="I395" s="254"/>
      <c r="J395" s="262"/>
    </row>
    <row r="396" spans="2:10">
      <c r="B396" s="253"/>
      <c r="C396" s="253"/>
      <c r="D396" s="253"/>
      <c r="E396" s="253"/>
      <c r="F396" s="254"/>
      <c r="G396" s="254"/>
      <c r="H396" s="254"/>
      <c r="I396" s="254"/>
      <c r="J396" s="262"/>
    </row>
    <row r="397" spans="2:10">
      <c r="B397" s="253"/>
      <c r="C397" s="253"/>
      <c r="D397" s="253"/>
      <c r="E397" s="253"/>
      <c r="F397" s="254"/>
      <c r="G397" s="254"/>
      <c r="H397" s="254"/>
      <c r="I397" s="254"/>
      <c r="J397" s="262"/>
    </row>
    <row r="398" spans="2:10">
      <c r="B398" s="253"/>
      <c r="C398" s="253"/>
      <c r="D398" s="253"/>
      <c r="E398" s="253"/>
      <c r="F398" s="254"/>
      <c r="G398" s="254"/>
      <c r="H398" s="254"/>
      <c r="I398" s="254"/>
      <c r="J398" s="262"/>
    </row>
    <row r="399" spans="2:10">
      <c r="B399" s="253"/>
      <c r="C399" s="253"/>
      <c r="D399" s="253"/>
      <c r="E399" s="253"/>
      <c r="F399" s="254"/>
      <c r="G399" s="254"/>
      <c r="H399" s="254"/>
      <c r="I399" s="254"/>
      <c r="J399" s="262"/>
    </row>
    <row r="400" spans="2:10">
      <c r="B400" s="253"/>
      <c r="C400" s="253"/>
      <c r="D400" s="253"/>
      <c r="E400" s="253"/>
      <c r="F400" s="254"/>
      <c r="G400" s="254"/>
      <c r="H400" s="254"/>
      <c r="I400" s="254"/>
      <c r="J400" s="262"/>
    </row>
    <row r="401" spans="2:10">
      <c r="B401" s="253"/>
      <c r="C401" s="253"/>
      <c r="D401" s="253"/>
      <c r="E401" s="253"/>
      <c r="F401" s="254"/>
      <c r="G401" s="254"/>
      <c r="H401" s="254"/>
      <c r="I401" s="254"/>
      <c r="J401" s="262"/>
    </row>
    <row r="402" spans="2:10">
      <c r="B402" s="253"/>
      <c r="C402" s="253"/>
      <c r="D402" s="253"/>
      <c r="E402" s="253"/>
      <c r="F402" s="254"/>
      <c r="G402" s="254"/>
      <c r="H402" s="254"/>
      <c r="I402" s="254"/>
      <c r="J402" s="262"/>
    </row>
    <row r="403" spans="2:10">
      <c r="B403" s="253"/>
      <c r="C403" s="253"/>
      <c r="D403" s="253"/>
      <c r="E403" s="253"/>
      <c r="F403" s="254"/>
      <c r="G403" s="254"/>
      <c r="H403" s="254"/>
      <c r="I403" s="254"/>
      <c r="J403" s="262"/>
    </row>
    <row r="404" spans="2:10">
      <c r="B404" s="253"/>
      <c r="C404" s="253"/>
      <c r="D404" s="253"/>
      <c r="E404" s="253"/>
      <c r="F404" s="254"/>
      <c r="G404" s="254"/>
      <c r="H404" s="254"/>
      <c r="I404" s="254"/>
      <c r="J404" s="262"/>
    </row>
    <row r="405" spans="2:10">
      <c r="B405" s="253"/>
      <c r="C405" s="253"/>
      <c r="D405" s="253"/>
      <c r="E405" s="253"/>
      <c r="F405" s="254"/>
      <c r="G405" s="254"/>
      <c r="H405" s="254"/>
      <c r="I405" s="254"/>
      <c r="J405" s="262"/>
    </row>
    <row r="406" spans="2:10">
      <c r="B406" s="253"/>
      <c r="C406" s="253"/>
      <c r="D406" s="253"/>
      <c r="E406" s="253"/>
      <c r="F406" s="254"/>
      <c r="G406" s="254"/>
      <c r="H406" s="254"/>
      <c r="I406" s="254"/>
      <c r="J406" s="262"/>
    </row>
    <row r="407" spans="2:10">
      <c r="B407" s="253"/>
      <c r="C407" s="253"/>
      <c r="D407" s="253"/>
      <c r="E407" s="253"/>
      <c r="F407" s="254"/>
      <c r="G407" s="254"/>
      <c r="H407" s="254"/>
      <c r="I407" s="254"/>
      <c r="J407" s="262"/>
    </row>
    <row r="408" spans="2:10">
      <c r="B408" s="253"/>
      <c r="C408" s="253"/>
      <c r="D408" s="253"/>
      <c r="E408" s="253"/>
      <c r="F408" s="254"/>
      <c r="G408" s="254"/>
      <c r="H408" s="254"/>
      <c r="I408" s="254"/>
      <c r="J408" s="262"/>
    </row>
    <row r="409" spans="2:10">
      <c r="B409" s="253"/>
      <c r="C409" s="253"/>
      <c r="D409" s="253"/>
      <c r="E409" s="253"/>
      <c r="F409" s="254"/>
      <c r="G409" s="254"/>
      <c r="H409" s="254"/>
      <c r="I409" s="254"/>
      <c r="J409" s="262"/>
    </row>
    <row r="410" spans="2:10">
      <c r="B410" s="253"/>
      <c r="C410" s="253"/>
      <c r="D410" s="253"/>
      <c r="E410" s="253"/>
      <c r="F410" s="254"/>
      <c r="G410" s="254"/>
      <c r="H410" s="254"/>
      <c r="I410" s="254"/>
      <c r="J410" s="262"/>
    </row>
    <row r="411" spans="2:10">
      <c r="B411" s="253"/>
      <c r="C411" s="253"/>
      <c r="D411" s="253"/>
      <c r="E411" s="253"/>
      <c r="F411" s="254"/>
      <c r="G411" s="254"/>
      <c r="H411" s="254"/>
      <c r="I411" s="254"/>
      <c r="J411" s="262"/>
    </row>
    <row r="412" spans="2:10">
      <c r="B412" s="253"/>
      <c r="C412" s="253"/>
      <c r="D412" s="253"/>
      <c r="E412" s="253"/>
      <c r="F412" s="254"/>
      <c r="G412" s="254"/>
      <c r="H412" s="254"/>
      <c r="I412" s="254"/>
      <c r="J412" s="262"/>
    </row>
    <row r="413" spans="2:10">
      <c r="B413" s="253"/>
      <c r="C413" s="253"/>
      <c r="D413" s="253"/>
      <c r="E413" s="253"/>
      <c r="F413" s="254"/>
      <c r="G413" s="254"/>
      <c r="H413" s="254"/>
      <c r="I413" s="254"/>
      <c r="J413" s="262"/>
    </row>
    <row r="414" spans="2:10">
      <c r="B414" s="253"/>
      <c r="C414" s="253"/>
      <c r="D414" s="253"/>
      <c r="E414" s="253"/>
      <c r="F414" s="254"/>
      <c r="G414" s="254"/>
      <c r="H414" s="254"/>
      <c r="I414" s="254"/>
      <c r="J414" s="262"/>
    </row>
    <row r="415" spans="2:10">
      <c r="B415" s="253"/>
      <c r="C415" s="253"/>
      <c r="D415" s="253"/>
      <c r="E415" s="253"/>
      <c r="F415" s="254"/>
      <c r="G415" s="254"/>
      <c r="H415" s="254"/>
      <c r="I415" s="254"/>
      <c r="J415" s="262"/>
    </row>
    <row r="416" spans="2:10">
      <c r="B416" s="253"/>
      <c r="C416" s="253"/>
      <c r="D416" s="253"/>
      <c r="E416" s="253"/>
      <c r="F416" s="254"/>
      <c r="G416" s="254"/>
      <c r="H416" s="254"/>
      <c r="I416" s="254"/>
      <c r="J416" s="262"/>
    </row>
    <row r="417" spans="2:10">
      <c r="B417" s="253"/>
      <c r="C417" s="253"/>
      <c r="D417" s="253"/>
      <c r="E417" s="253"/>
      <c r="F417" s="254"/>
      <c r="G417" s="254"/>
      <c r="H417" s="254"/>
      <c r="I417" s="254"/>
      <c r="J417" s="262"/>
    </row>
    <row r="418" spans="2:10">
      <c r="B418" s="253"/>
      <c r="C418" s="253"/>
      <c r="D418" s="253"/>
      <c r="E418" s="253"/>
      <c r="F418" s="254"/>
      <c r="G418" s="254"/>
      <c r="H418" s="254"/>
      <c r="I418" s="254"/>
      <c r="J418" s="262"/>
    </row>
    <row r="419" spans="2:10">
      <c r="B419" s="253"/>
      <c r="C419" s="253"/>
      <c r="D419" s="253"/>
      <c r="E419" s="253"/>
      <c r="F419" s="254"/>
      <c r="G419" s="254"/>
      <c r="H419" s="254"/>
      <c r="I419" s="254"/>
      <c r="J419" s="262"/>
    </row>
    <row r="420" spans="2:10">
      <c r="B420" s="253"/>
      <c r="C420" s="253"/>
      <c r="D420" s="253"/>
      <c r="E420" s="253"/>
      <c r="F420" s="254"/>
      <c r="G420" s="254"/>
      <c r="H420" s="254"/>
      <c r="I420" s="254"/>
      <c r="J420" s="262"/>
    </row>
    <row r="421" spans="2:10">
      <c r="B421" s="253"/>
      <c r="C421" s="253"/>
      <c r="D421" s="253"/>
      <c r="E421" s="253"/>
      <c r="F421" s="254"/>
      <c r="G421" s="254"/>
      <c r="H421" s="254"/>
      <c r="I421" s="254"/>
      <c r="J421" s="262"/>
    </row>
    <row r="422" spans="2:10">
      <c r="B422" s="253"/>
      <c r="C422" s="253"/>
      <c r="D422" s="253"/>
      <c r="E422" s="253"/>
      <c r="F422" s="254"/>
      <c r="G422" s="254"/>
      <c r="H422" s="254"/>
      <c r="I422" s="254"/>
      <c r="J422" s="262"/>
    </row>
    <row r="423" spans="2:10">
      <c r="B423" s="253"/>
      <c r="C423" s="253"/>
      <c r="D423" s="253"/>
      <c r="E423" s="253"/>
      <c r="F423" s="254"/>
      <c r="G423" s="254"/>
      <c r="H423" s="254"/>
      <c r="I423" s="254"/>
      <c r="J423" s="262"/>
    </row>
    <row r="424" spans="2:10">
      <c r="B424" s="253"/>
      <c r="C424" s="253"/>
      <c r="D424" s="253"/>
      <c r="E424" s="253"/>
      <c r="F424" s="254"/>
      <c r="G424" s="254"/>
      <c r="H424" s="254"/>
      <c r="I424" s="254"/>
      <c r="J424" s="262"/>
    </row>
    <row r="425" spans="2:10">
      <c r="B425" s="253"/>
      <c r="C425" s="253"/>
      <c r="D425" s="253"/>
      <c r="E425" s="253"/>
      <c r="F425" s="254"/>
      <c r="G425" s="254"/>
      <c r="H425" s="254"/>
      <c r="I425" s="254"/>
      <c r="J425" s="262"/>
    </row>
    <row r="426" spans="2:10">
      <c r="B426" s="253"/>
      <c r="C426" s="253"/>
      <c r="D426" s="253"/>
      <c r="E426" s="253"/>
      <c r="F426" s="254"/>
      <c r="G426" s="254"/>
      <c r="H426" s="254"/>
      <c r="I426" s="254"/>
      <c r="J426" s="262"/>
    </row>
    <row r="427" spans="2:10">
      <c r="B427" s="253"/>
      <c r="C427" s="253"/>
      <c r="D427" s="253"/>
      <c r="E427" s="253"/>
      <c r="F427" s="254"/>
      <c r="G427" s="254"/>
      <c r="H427" s="254"/>
      <c r="I427" s="254"/>
      <c r="J427" s="262"/>
    </row>
    <row r="428" spans="2:10">
      <c r="B428" s="253"/>
      <c r="C428" s="253"/>
      <c r="D428" s="253"/>
      <c r="E428" s="253"/>
      <c r="F428" s="254"/>
      <c r="G428" s="254"/>
      <c r="H428" s="254"/>
      <c r="I428" s="254"/>
      <c r="J428" s="262"/>
    </row>
    <row r="429" spans="2:10">
      <c r="B429" s="253"/>
      <c r="C429" s="253"/>
      <c r="D429" s="253"/>
      <c r="E429" s="253"/>
      <c r="F429" s="254"/>
      <c r="G429" s="254"/>
      <c r="H429" s="254"/>
      <c r="I429" s="254"/>
      <c r="J429" s="262"/>
    </row>
    <row r="430" spans="2:10">
      <c r="B430" s="253"/>
      <c r="C430" s="253"/>
      <c r="D430" s="253"/>
      <c r="E430" s="253"/>
      <c r="F430" s="254"/>
      <c r="G430" s="254"/>
      <c r="H430" s="254"/>
      <c r="I430" s="254"/>
      <c r="J430" s="262"/>
    </row>
    <row r="431" spans="2:10">
      <c r="B431" s="253"/>
      <c r="C431" s="253"/>
      <c r="D431" s="253"/>
      <c r="E431" s="253"/>
      <c r="F431" s="254"/>
      <c r="G431" s="254"/>
      <c r="H431" s="254"/>
      <c r="I431" s="254"/>
      <c r="J431" s="262"/>
    </row>
    <row r="432" spans="2:10">
      <c r="B432" s="253"/>
      <c r="C432" s="253"/>
      <c r="D432" s="253"/>
      <c r="E432" s="253"/>
      <c r="F432" s="254"/>
      <c r="G432" s="254"/>
      <c r="H432" s="254"/>
      <c r="I432" s="254"/>
      <c r="J432" s="262"/>
    </row>
    <row r="433" spans="2:10">
      <c r="B433" s="253"/>
      <c r="C433" s="253"/>
      <c r="D433" s="253"/>
      <c r="E433" s="253"/>
      <c r="F433" s="254"/>
      <c r="G433" s="254"/>
      <c r="H433" s="254"/>
      <c r="I433" s="254"/>
      <c r="J433" s="262"/>
    </row>
    <row r="434" spans="2:10">
      <c r="B434" s="253"/>
      <c r="C434" s="253"/>
      <c r="D434" s="253"/>
      <c r="E434" s="253"/>
      <c r="F434" s="254"/>
      <c r="G434" s="254"/>
      <c r="H434" s="254"/>
      <c r="I434" s="254"/>
      <c r="J434" s="262"/>
    </row>
    <row r="435" spans="2:10">
      <c r="B435" s="253"/>
      <c r="C435" s="253"/>
      <c r="D435" s="253"/>
      <c r="E435" s="253"/>
      <c r="F435" s="254"/>
      <c r="G435" s="254"/>
      <c r="H435" s="254"/>
      <c r="I435" s="254"/>
      <c r="J435" s="262"/>
    </row>
    <row r="436" spans="2:10">
      <c r="B436" s="253"/>
      <c r="C436" s="253"/>
      <c r="D436" s="253"/>
      <c r="E436" s="253"/>
      <c r="F436" s="254"/>
      <c r="G436" s="254"/>
      <c r="H436" s="254"/>
      <c r="I436" s="254"/>
      <c r="J436" s="262"/>
    </row>
    <row r="437" spans="2:10">
      <c r="B437" s="253"/>
      <c r="C437" s="253"/>
      <c r="D437" s="253"/>
      <c r="E437" s="253"/>
      <c r="F437" s="254"/>
      <c r="G437" s="254"/>
      <c r="H437" s="254"/>
      <c r="I437" s="254"/>
      <c r="J437" s="262"/>
    </row>
    <row r="438" spans="2:10">
      <c r="B438" s="253"/>
      <c r="C438" s="253"/>
      <c r="D438" s="253"/>
      <c r="E438" s="253"/>
      <c r="F438" s="254"/>
      <c r="G438" s="254"/>
      <c r="H438" s="254"/>
      <c r="I438" s="254"/>
      <c r="J438" s="262"/>
    </row>
    <row r="439" spans="2:10">
      <c r="B439" s="253"/>
      <c r="C439" s="253"/>
      <c r="D439" s="253"/>
      <c r="E439" s="253"/>
      <c r="F439" s="254"/>
      <c r="G439" s="254"/>
      <c r="H439" s="254"/>
      <c r="I439" s="254"/>
      <c r="J439" s="262"/>
    </row>
    <row r="440" spans="2:10">
      <c r="B440" s="253"/>
      <c r="C440" s="253"/>
      <c r="D440" s="253"/>
      <c r="E440" s="253"/>
      <c r="F440" s="254"/>
      <c r="G440" s="254"/>
      <c r="H440" s="254"/>
      <c r="I440" s="254"/>
      <c r="J440" s="262"/>
    </row>
    <row r="441" spans="2:10">
      <c r="B441" s="253"/>
      <c r="C441" s="253"/>
      <c r="D441" s="253"/>
      <c r="E441" s="253"/>
      <c r="F441" s="254"/>
      <c r="G441" s="254"/>
      <c r="H441" s="254"/>
      <c r="I441" s="254"/>
      <c r="J441" s="262"/>
    </row>
    <row r="442" spans="2:10">
      <c r="B442" s="253"/>
      <c r="C442" s="253"/>
      <c r="D442" s="253"/>
      <c r="E442" s="253"/>
      <c r="F442" s="254"/>
      <c r="G442" s="254"/>
      <c r="H442" s="254"/>
      <c r="I442" s="254"/>
      <c r="J442" s="262"/>
    </row>
    <row r="443" spans="2:10">
      <c r="B443" s="253"/>
      <c r="C443" s="253"/>
      <c r="D443" s="253"/>
      <c r="E443" s="253"/>
      <c r="F443" s="254"/>
      <c r="G443" s="254"/>
      <c r="H443" s="254"/>
      <c r="I443" s="254"/>
      <c r="J443" s="262"/>
    </row>
    <row r="444" spans="2:10">
      <c r="B444" s="253"/>
      <c r="C444" s="253"/>
      <c r="D444" s="253"/>
      <c r="E444" s="253"/>
      <c r="F444" s="254"/>
      <c r="G444" s="254"/>
      <c r="H444" s="254"/>
      <c r="I444" s="254"/>
      <c r="J444" s="262"/>
    </row>
    <row r="445" spans="2:10">
      <c r="B445" s="253"/>
      <c r="C445" s="253"/>
      <c r="D445" s="253"/>
      <c r="E445" s="253"/>
      <c r="F445" s="254"/>
      <c r="G445" s="254"/>
      <c r="H445" s="254"/>
      <c r="I445" s="254"/>
      <c r="J445" s="262"/>
    </row>
    <row r="446" spans="2:10">
      <c r="B446" s="253"/>
      <c r="C446" s="253"/>
      <c r="D446" s="253"/>
      <c r="E446" s="253"/>
      <c r="F446" s="254"/>
      <c r="G446" s="254"/>
      <c r="H446" s="254"/>
      <c r="I446" s="254"/>
      <c r="J446" s="262"/>
    </row>
    <row r="447" spans="2:10">
      <c r="B447" s="253"/>
      <c r="C447" s="253"/>
      <c r="D447" s="253"/>
      <c r="E447" s="253"/>
      <c r="F447" s="254"/>
      <c r="G447" s="254"/>
      <c r="H447" s="254"/>
      <c r="I447" s="254"/>
      <c r="J447" s="262"/>
    </row>
    <row r="448" spans="2:10">
      <c r="B448" s="253"/>
      <c r="C448" s="253"/>
      <c r="D448" s="253"/>
      <c r="E448" s="253"/>
      <c r="F448" s="254"/>
      <c r="G448" s="254"/>
      <c r="H448" s="254"/>
      <c r="I448" s="254"/>
      <c r="J448" s="262"/>
    </row>
    <row r="449" spans="2:10">
      <c r="B449" s="253"/>
      <c r="C449" s="253"/>
      <c r="D449" s="253"/>
      <c r="E449" s="253"/>
      <c r="F449" s="254"/>
      <c r="G449" s="254"/>
      <c r="H449" s="254"/>
      <c r="I449" s="254"/>
      <c r="J449" s="262"/>
    </row>
    <row r="450" spans="2:10">
      <c r="B450" s="253"/>
      <c r="C450" s="253"/>
      <c r="D450" s="253"/>
      <c r="E450" s="253"/>
      <c r="F450" s="254"/>
      <c r="G450" s="254"/>
      <c r="H450" s="254"/>
      <c r="I450" s="254"/>
      <c r="J450" s="262"/>
    </row>
    <row r="451" spans="2:10">
      <c r="B451" s="253"/>
      <c r="C451" s="253"/>
      <c r="D451" s="253"/>
      <c r="E451" s="253"/>
      <c r="F451" s="254"/>
      <c r="G451" s="254"/>
      <c r="H451" s="254"/>
      <c r="I451" s="254"/>
      <c r="J451" s="262"/>
    </row>
    <row r="452" spans="2:10">
      <c r="B452" s="253"/>
      <c r="C452" s="253"/>
      <c r="D452" s="253"/>
      <c r="E452" s="253"/>
      <c r="F452" s="254"/>
      <c r="G452" s="254"/>
      <c r="H452" s="254"/>
      <c r="I452" s="254"/>
      <c r="J452" s="262"/>
    </row>
    <row r="453" spans="2:10">
      <c r="B453" s="253"/>
      <c r="C453" s="253"/>
      <c r="D453" s="253"/>
      <c r="E453" s="253"/>
      <c r="F453" s="254"/>
      <c r="G453" s="254"/>
      <c r="H453" s="254"/>
      <c r="I453" s="254"/>
      <c r="J453" s="262"/>
    </row>
    <row r="454" spans="2:10">
      <c r="B454" s="253"/>
      <c r="C454" s="253"/>
      <c r="D454" s="253"/>
      <c r="E454" s="253"/>
      <c r="F454" s="254"/>
      <c r="G454" s="254"/>
      <c r="H454" s="254"/>
      <c r="I454" s="254"/>
      <c r="J454" s="262"/>
    </row>
    <row r="455" spans="2:10">
      <c r="B455" s="253"/>
      <c r="C455" s="253"/>
      <c r="D455" s="253"/>
      <c r="E455" s="253"/>
      <c r="F455" s="254"/>
      <c r="G455" s="254"/>
      <c r="H455" s="254"/>
      <c r="I455" s="254"/>
      <c r="J455" s="262"/>
    </row>
    <row r="456" spans="2:10">
      <c r="B456" s="253"/>
      <c r="C456" s="253"/>
      <c r="D456" s="253"/>
      <c r="E456" s="253"/>
      <c r="F456" s="254"/>
      <c r="G456" s="254"/>
      <c r="H456" s="254"/>
      <c r="I456" s="254"/>
      <c r="J456" s="262"/>
    </row>
    <row r="457" spans="2:10">
      <c r="B457" s="253"/>
      <c r="C457" s="253"/>
      <c r="D457" s="253"/>
      <c r="E457" s="253"/>
      <c r="F457" s="254"/>
      <c r="G457" s="254"/>
      <c r="H457" s="254"/>
      <c r="I457" s="254"/>
      <c r="J457" s="262"/>
    </row>
    <row r="458" spans="2:10">
      <c r="B458" s="253"/>
      <c r="C458" s="253"/>
      <c r="D458" s="253"/>
      <c r="E458" s="253"/>
      <c r="F458" s="254"/>
      <c r="G458" s="254"/>
      <c r="H458" s="254"/>
      <c r="I458" s="254"/>
      <c r="J458" s="262"/>
    </row>
    <row r="459" spans="2:10">
      <c r="B459" s="253"/>
      <c r="C459" s="253"/>
      <c r="D459" s="253"/>
      <c r="E459" s="253"/>
      <c r="F459" s="254"/>
      <c r="G459" s="254"/>
      <c r="H459" s="254"/>
      <c r="I459" s="254"/>
      <c r="J459" s="262"/>
    </row>
    <row r="460" spans="2:10">
      <c r="B460" s="253"/>
      <c r="C460" s="253"/>
      <c r="D460" s="253"/>
      <c r="E460" s="253"/>
      <c r="F460" s="254"/>
      <c r="G460" s="254"/>
      <c r="H460" s="254"/>
      <c r="I460" s="254"/>
      <c r="J460" s="262"/>
    </row>
    <row r="461" spans="2:10">
      <c r="B461" s="253"/>
      <c r="C461" s="253"/>
      <c r="D461" s="253"/>
      <c r="E461" s="253"/>
      <c r="F461" s="254"/>
      <c r="G461" s="254"/>
      <c r="H461" s="254"/>
      <c r="I461" s="254"/>
      <c r="J461" s="262"/>
    </row>
    <row r="462" spans="2:10">
      <c r="B462" s="253"/>
      <c r="C462" s="253"/>
      <c r="D462" s="253"/>
      <c r="E462" s="253"/>
      <c r="F462" s="254"/>
      <c r="G462" s="254"/>
      <c r="H462" s="254"/>
      <c r="I462" s="254"/>
      <c r="J462" s="262"/>
    </row>
    <row r="463" spans="2:10">
      <c r="B463" s="253"/>
      <c r="C463" s="253"/>
      <c r="D463" s="253"/>
      <c r="E463" s="253"/>
      <c r="F463" s="254"/>
      <c r="G463" s="254"/>
      <c r="H463" s="254"/>
      <c r="I463" s="254"/>
      <c r="J463" s="262"/>
    </row>
    <row r="464" spans="2:10">
      <c r="B464" s="253"/>
      <c r="C464" s="253"/>
      <c r="D464" s="253"/>
      <c r="E464" s="253"/>
      <c r="F464" s="254"/>
      <c r="G464" s="254"/>
      <c r="H464" s="254"/>
      <c r="I464" s="254"/>
      <c r="J464" s="262"/>
    </row>
    <row r="465" spans="2:10">
      <c r="B465" s="253"/>
      <c r="C465" s="253"/>
      <c r="D465" s="253"/>
      <c r="E465" s="253"/>
      <c r="F465" s="254"/>
      <c r="G465" s="254"/>
      <c r="H465" s="254"/>
      <c r="I465" s="254"/>
      <c r="J465" s="262"/>
    </row>
    <row r="466" spans="2:10">
      <c r="B466" s="253"/>
      <c r="C466" s="253"/>
      <c r="D466" s="253"/>
      <c r="E466" s="253"/>
      <c r="F466" s="254"/>
      <c r="G466" s="254"/>
      <c r="H466" s="254"/>
      <c r="I466" s="254"/>
      <c r="J466" s="262"/>
    </row>
    <row r="467" spans="2:10">
      <c r="B467" s="253"/>
      <c r="C467" s="253"/>
      <c r="D467" s="253"/>
      <c r="E467" s="253"/>
      <c r="F467" s="254"/>
      <c r="G467" s="254"/>
      <c r="H467" s="254"/>
      <c r="I467" s="254"/>
      <c r="J467" s="262"/>
    </row>
    <row r="468" spans="2:10">
      <c r="B468" s="253"/>
      <c r="C468" s="253"/>
      <c r="D468" s="253"/>
      <c r="E468" s="253"/>
      <c r="F468" s="254"/>
      <c r="G468" s="254"/>
      <c r="H468" s="254"/>
      <c r="I468" s="254"/>
      <c r="J468" s="262"/>
    </row>
    <row r="469" spans="2:10">
      <c r="B469" s="253"/>
      <c r="C469" s="253"/>
      <c r="D469" s="253"/>
      <c r="E469" s="253"/>
      <c r="F469" s="254"/>
      <c r="G469" s="254"/>
      <c r="H469" s="254"/>
      <c r="I469" s="254"/>
      <c r="J469" s="262"/>
    </row>
    <row r="470" spans="2:10">
      <c r="B470" s="253"/>
      <c r="C470" s="253"/>
      <c r="D470" s="253"/>
      <c r="E470" s="253"/>
      <c r="F470" s="254"/>
      <c r="G470" s="254"/>
      <c r="H470" s="254"/>
      <c r="I470" s="254"/>
      <c r="J470" s="262"/>
    </row>
    <row r="471" spans="2:10">
      <c r="B471" s="253"/>
      <c r="C471" s="253"/>
      <c r="D471" s="253"/>
      <c r="E471" s="253"/>
      <c r="F471" s="254"/>
      <c r="G471" s="254"/>
      <c r="H471" s="254"/>
      <c r="I471" s="254"/>
      <c r="J471" s="262"/>
    </row>
    <row r="472" spans="2:10">
      <c r="B472" s="253"/>
      <c r="C472" s="253"/>
      <c r="D472" s="253"/>
      <c r="E472" s="253"/>
      <c r="F472" s="254"/>
      <c r="G472" s="254"/>
      <c r="H472" s="254"/>
      <c r="I472" s="254"/>
      <c r="J472" s="262"/>
    </row>
    <row r="473" spans="2:10">
      <c r="B473" s="253"/>
      <c r="C473" s="253"/>
      <c r="D473" s="253"/>
      <c r="E473" s="253"/>
      <c r="F473" s="254"/>
      <c r="G473" s="254"/>
      <c r="H473" s="254"/>
      <c r="I473" s="254"/>
      <c r="J473" s="262"/>
    </row>
    <row r="474" spans="2:10">
      <c r="B474" s="253"/>
      <c r="C474" s="253"/>
      <c r="D474" s="253"/>
      <c r="E474" s="253"/>
      <c r="F474" s="254"/>
      <c r="G474" s="254"/>
      <c r="H474" s="254"/>
      <c r="I474" s="254"/>
      <c r="J474" s="262"/>
    </row>
    <row r="475" spans="2:10">
      <c r="B475" s="253"/>
      <c r="C475" s="253"/>
      <c r="D475" s="253"/>
      <c r="E475" s="253"/>
      <c r="F475" s="254"/>
      <c r="G475" s="254"/>
      <c r="H475" s="254"/>
      <c r="I475" s="254"/>
      <c r="J475" s="262"/>
    </row>
    <row r="476" spans="2:10">
      <c r="B476" s="253"/>
      <c r="C476" s="253"/>
      <c r="D476" s="253"/>
      <c r="E476" s="253"/>
      <c r="F476" s="254"/>
      <c r="G476" s="254"/>
      <c r="H476" s="254"/>
      <c r="I476" s="254"/>
      <c r="J476" s="262"/>
    </row>
    <row r="477" spans="2:10">
      <c r="B477" s="253"/>
      <c r="C477" s="253"/>
      <c r="D477" s="253"/>
      <c r="E477" s="253"/>
      <c r="F477" s="254"/>
      <c r="G477" s="254"/>
      <c r="H477" s="254"/>
      <c r="I477" s="254"/>
      <c r="J477" s="262"/>
    </row>
    <row r="478" spans="2:10">
      <c r="B478" s="253"/>
      <c r="C478" s="253"/>
      <c r="D478" s="253"/>
      <c r="E478" s="253"/>
      <c r="F478" s="254"/>
      <c r="G478" s="254"/>
      <c r="H478" s="254"/>
      <c r="I478" s="254"/>
      <c r="J478" s="262"/>
    </row>
    <row r="479" spans="2:10">
      <c r="B479" s="253"/>
      <c r="C479" s="253"/>
      <c r="D479" s="253"/>
      <c r="E479" s="253"/>
      <c r="F479" s="254"/>
      <c r="G479" s="254"/>
      <c r="H479" s="254"/>
      <c r="I479" s="254"/>
      <c r="J479" s="262"/>
    </row>
    <row r="480" spans="2:10">
      <c r="B480" s="253"/>
      <c r="C480" s="253"/>
      <c r="D480" s="253"/>
      <c r="E480" s="253"/>
      <c r="F480" s="254"/>
      <c r="G480" s="254"/>
      <c r="H480" s="254"/>
      <c r="I480" s="254"/>
      <c r="J480" s="262"/>
    </row>
    <row r="481" spans="2:10">
      <c r="B481" s="253"/>
      <c r="C481" s="253"/>
      <c r="D481" s="253"/>
      <c r="E481" s="253"/>
      <c r="F481" s="254"/>
      <c r="G481" s="254"/>
      <c r="H481" s="254"/>
      <c r="I481" s="254"/>
      <c r="J481" s="262"/>
    </row>
    <row r="482" spans="2:10">
      <c r="B482" s="253"/>
      <c r="C482" s="253"/>
      <c r="D482" s="253"/>
      <c r="E482" s="253"/>
      <c r="F482" s="254"/>
      <c r="G482" s="254"/>
      <c r="H482" s="254"/>
      <c r="I482" s="254"/>
      <c r="J482" s="262"/>
    </row>
    <row r="483" spans="2:10">
      <c r="B483" s="253"/>
      <c r="C483" s="253"/>
      <c r="D483" s="253"/>
      <c r="E483" s="253"/>
      <c r="F483" s="254"/>
      <c r="G483" s="254"/>
      <c r="H483" s="254"/>
      <c r="I483" s="254"/>
      <c r="J483" s="262"/>
    </row>
    <row r="484" spans="2:10">
      <c r="B484" s="253"/>
      <c r="C484" s="253"/>
      <c r="D484" s="253"/>
      <c r="E484" s="253"/>
      <c r="F484" s="254"/>
      <c r="G484" s="254"/>
      <c r="H484" s="254"/>
      <c r="I484" s="254"/>
      <c r="J484" s="262"/>
    </row>
    <row r="485" spans="2:10">
      <c r="B485" s="253"/>
      <c r="C485" s="253"/>
      <c r="D485" s="253"/>
      <c r="E485" s="253"/>
      <c r="F485" s="254"/>
      <c r="G485" s="254"/>
      <c r="H485" s="254"/>
      <c r="I485" s="254"/>
      <c r="J485" s="262"/>
    </row>
    <row r="486" spans="2:10">
      <c r="B486" s="253"/>
      <c r="C486" s="253"/>
      <c r="D486" s="253"/>
      <c r="E486" s="253"/>
      <c r="F486" s="254"/>
      <c r="G486" s="254"/>
      <c r="H486" s="254"/>
      <c r="I486" s="254"/>
      <c r="J486" s="262"/>
    </row>
    <row r="487" spans="2:10">
      <c r="B487" s="253"/>
      <c r="C487" s="253"/>
      <c r="D487" s="253"/>
      <c r="E487" s="253"/>
      <c r="F487" s="254"/>
      <c r="G487" s="254"/>
      <c r="H487" s="254"/>
      <c r="I487" s="254"/>
      <c r="J487" s="262"/>
    </row>
    <row r="488" spans="2:10">
      <c r="B488" s="253"/>
      <c r="C488" s="253"/>
      <c r="D488" s="253"/>
      <c r="E488" s="253"/>
      <c r="F488" s="254"/>
      <c r="G488" s="254"/>
      <c r="H488" s="254"/>
      <c r="I488" s="254"/>
      <c r="J488" s="262"/>
    </row>
    <row r="489" spans="2:10">
      <c r="B489" s="253"/>
      <c r="C489" s="253"/>
      <c r="D489" s="253"/>
      <c r="E489" s="253"/>
      <c r="F489" s="254"/>
      <c r="G489" s="254"/>
      <c r="H489" s="254"/>
      <c r="I489" s="254"/>
      <c r="J489" s="262"/>
    </row>
    <row r="490" spans="2:10">
      <c r="B490" s="253"/>
      <c r="C490" s="253"/>
      <c r="D490" s="253"/>
      <c r="E490" s="253"/>
      <c r="F490" s="254"/>
      <c r="G490" s="254"/>
      <c r="H490" s="254"/>
      <c r="I490" s="254"/>
      <c r="J490" s="262"/>
    </row>
    <row r="491" spans="2:10">
      <c r="B491" s="253"/>
      <c r="C491" s="253"/>
      <c r="D491" s="253"/>
      <c r="E491" s="253"/>
      <c r="F491" s="254"/>
      <c r="G491" s="254"/>
      <c r="H491" s="254"/>
      <c r="I491" s="254"/>
      <c r="J491" s="262"/>
    </row>
    <row r="492" spans="2:10">
      <c r="B492" s="253"/>
      <c r="C492" s="253"/>
      <c r="D492" s="253"/>
      <c r="E492" s="253"/>
      <c r="F492" s="254"/>
      <c r="G492" s="254"/>
      <c r="H492" s="254"/>
      <c r="I492" s="254"/>
      <c r="J492" s="262"/>
    </row>
    <row r="493" spans="2:10">
      <c r="B493" s="253"/>
      <c r="C493" s="253"/>
      <c r="D493" s="253"/>
      <c r="E493" s="253"/>
      <c r="F493" s="254"/>
      <c r="G493" s="254"/>
      <c r="H493" s="254"/>
      <c r="I493" s="254"/>
      <c r="J493" s="262"/>
    </row>
    <row r="494" spans="2:10">
      <c r="B494" s="253"/>
      <c r="C494" s="253"/>
      <c r="D494" s="253"/>
      <c r="E494" s="253"/>
      <c r="F494" s="254"/>
      <c r="G494" s="254"/>
      <c r="H494" s="254"/>
      <c r="I494" s="254"/>
      <c r="J494" s="262"/>
    </row>
    <row r="495" spans="2:10">
      <c r="B495" s="253"/>
      <c r="C495" s="253"/>
      <c r="D495" s="253"/>
      <c r="E495" s="253"/>
      <c r="F495" s="254"/>
      <c r="G495" s="254"/>
      <c r="H495" s="254"/>
      <c r="I495" s="254"/>
      <c r="J495" s="262"/>
    </row>
    <row r="496" spans="2:10">
      <c r="B496" s="253"/>
      <c r="C496" s="253"/>
      <c r="D496" s="253"/>
      <c r="E496" s="253"/>
      <c r="F496" s="254"/>
      <c r="G496" s="254"/>
      <c r="H496" s="254"/>
      <c r="I496" s="254"/>
      <c r="J496" s="262"/>
    </row>
    <row r="497" spans="2:10">
      <c r="B497" s="253"/>
      <c r="C497" s="253"/>
      <c r="D497" s="253"/>
      <c r="E497" s="253"/>
      <c r="F497" s="254"/>
      <c r="G497" s="254"/>
      <c r="H497" s="254"/>
      <c r="I497" s="254"/>
      <c r="J497" s="262"/>
    </row>
    <row r="498" spans="2:10">
      <c r="B498" s="253"/>
      <c r="C498" s="253"/>
      <c r="D498" s="253"/>
      <c r="E498" s="253"/>
      <c r="F498" s="254"/>
      <c r="G498" s="254"/>
      <c r="H498" s="254"/>
      <c r="I498" s="254"/>
      <c r="J498" s="262"/>
    </row>
    <row r="499" spans="2:10">
      <c r="B499" s="253"/>
      <c r="C499" s="253"/>
      <c r="D499" s="253"/>
      <c r="E499" s="253"/>
      <c r="F499" s="254"/>
      <c r="G499" s="254"/>
      <c r="H499" s="254"/>
      <c r="I499" s="254"/>
      <c r="J499" s="262"/>
    </row>
    <row r="500" spans="2:10">
      <c r="B500" s="253"/>
      <c r="C500" s="253"/>
      <c r="D500" s="253"/>
      <c r="E500" s="253"/>
      <c r="F500" s="254"/>
      <c r="G500" s="254"/>
      <c r="H500" s="254"/>
      <c r="I500" s="254"/>
      <c r="J500" s="262"/>
    </row>
    <row r="501" spans="2:10">
      <c r="B501" s="253"/>
      <c r="C501" s="253"/>
      <c r="D501" s="253"/>
      <c r="E501" s="253"/>
      <c r="F501" s="254"/>
      <c r="G501" s="254"/>
      <c r="H501" s="254"/>
      <c r="I501" s="254"/>
      <c r="J501" s="262"/>
    </row>
    <row r="502" spans="2:10">
      <c r="B502" s="253"/>
      <c r="C502" s="253"/>
      <c r="D502" s="253"/>
      <c r="E502" s="253"/>
      <c r="F502" s="254"/>
      <c r="G502" s="254"/>
      <c r="H502" s="254"/>
      <c r="I502" s="254"/>
      <c r="J502" s="262"/>
    </row>
    <row r="503" spans="2:10">
      <c r="B503" s="253"/>
      <c r="C503" s="253"/>
      <c r="D503" s="253"/>
      <c r="E503" s="253"/>
      <c r="F503" s="254"/>
      <c r="G503" s="254"/>
      <c r="H503" s="254"/>
      <c r="I503" s="254"/>
      <c r="J503" s="262"/>
    </row>
    <row r="504" spans="2:10">
      <c r="B504" s="253"/>
      <c r="C504" s="253"/>
      <c r="D504" s="253"/>
      <c r="E504" s="253"/>
      <c r="F504" s="254"/>
      <c r="G504" s="254"/>
      <c r="H504" s="254"/>
      <c r="I504" s="254"/>
      <c r="J504" s="262"/>
    </row>
    <row r="505" spans="2:10">
      <c r="B505" s="253"/>
      <c r="C505" s="253"/>
      <c r="D505" s="253"/>
      <c r="E505" s="253"/>
      <c r="F505" s="254"/>
      <c r="G505" s="254"/>
      <c r="H505" s="254"/>
      <c r="I505" s="254"/>
      <c r="J505" s="262"/>
    </row>
    <row r="506" spans="2:10">
      <c r="B506" s="253"/>
      <c r="C506" s="253"/>
      <c r="D506" s="253"/>
      <c r="E506" s="253"/>
      <c r="F506" s="254"/>
      <c r="G506" s="254"/>
      <c r="H506" s="254"/>
      <c r="I506" s="254"/>
      <c r="J506" s="262"/>
    </row>
    <row r="507" spans="2:10">
      <c r="B507" s="253"/>
      <c r="C507" s="253"/>
      <c r="D507" s="253"/>
      <c r="E507" s="253"/>
      <c r="F507" s="254"/>
      <c r="G507" s="254"/>
      <c r="H507" s="254"/>
      <c r="I507" s="254"/>
      <c r="J507" s="262"/>
    </row>
    <row r="508" spans="2:10">
      <c r="B508" s="253"/>
      <c r="C508" s="253"/>
      <c r="D508" s="253"/>
      <c r="E508" s="253"/>
      <c r="F508" s="254"/>
      <c r="G508" s="254"/>
      <c r="H508" s="254"/>
      <c r="I508" s="254"/>
      <c r="J508" s="262"/>
    </row>
    <row r="509" spans="2:10">
      <c r="B509" s="253"/>
      <c r="C509" s="253"/>
      <c r="D509" s="253"/>
      <c r="E509" s="253"/>
      <c r="F509" s="254"/>
      <c r="G509" s="254"/>
      <c r="H509" s="254"/>
      <c r="I509" s="254"/>
      <c r="J509" s="262"/>
    </row>
    <row r="510" spans="2:10">
      <c r="B510" s="253"/>
      <c r="C510" s="253"/>
      <c r="D510" s="253"/>
      <c r="E510" s="253"/>
      <c r="F510" s="254"/>
      <c r="G510" s="254"/>
      <c r="H510" s="254"/>
      <c r="I510" s="254"/>
      <c r="J510" s="262"/>
    </row>
    <row r="511" spans="2:10">
      <c r="B511" s="253"/>
      <c r="C511" s="253"/>
      <c r="D511" s="253"/>
      <c r="E511" s="253"/>
      <c r="F511" s="254"/>
      <c r="G511" s="254"/>
      <c r="H511" s="254"/>
      <c r="I511" s="254"/>
      <c r="J511" s="262"/>
    </row>
    <row r="512" spans="2:10">
      <c r="B512" s="253"/>
      <c r="C512" s="253"/>
      <c r="D512" s="253"/>
      <c r="E512" s="253"/>
      <c r="F512" s="254"/>
      <c r="G512" s="254"/>
      <c r="H512" s="254"/>
      <c r="I512" s="254"/>
      <c r="J512" s="262"/>
    </row>
    <row r="513" spans="2:10">
      <c r="B513" s="253"/>
      <c r="C513" s="253"/>
      <c r="D513" s="253"/>
      <c r="E513" s="253"/>
      <c r="F513" s="254"/>
      <c r="G513" s="254"/>
      <c r="H513" s="254"/>
      <c r="I513" s="254"/>
      <c r="J513" s="262"/>
    </row>
    <row r="514" spans="2:10">
      <c r="B514" s="253"/>
      <c r="C514" s="253"/>
      <c r="D514" s="253"/>
      <c r="E514" s="253"/>
      <c r="F514" s="254"/>
      <c r="G514" s="254"/>
      <c r="H514" s="254"/>
      <c r="I514" s="254"/>
      <c r="J514" s="262"/>
    </row>
    <row r="515" spans="2:10">
      <c r="B515" s="253"/>
      <c r="C515" s="253"/>
      <c r="D515" s="253"/>
      <c r="E515" s="253"/>
      <c r="F515" s="254"/>
      <c r="G515" s="254"/>
      <c r="H515" s="254"/>
      <c r="I515" s="254"/>
      <c r="J515" s="262"/>
    </row>
    <row r="516" spans="2:10">
      <c r="B516" s="253"/>
      <c r="C516" s="253"/>
      <c r="D516" s="253"/>
      <c r="E516" s="253"/>
      <c r="F516" s="254"/>
      <c r="G516" s="254"/>
      <c r="H516" s="254"/>
      <c r="I516" s="254"/>
      <c r="J516" s="262"/>
    </row>
    <row r="517" spans="2:10">
      <c r="B517" s="253"/>
      <c r="C517" s="253"/>
      <c r="D517" s="253"/>
      <c r="E517" s="253"/>
      <c r="F517" s="254"/>
      <c r="G517" s="254"/>
      <c r="H517" s="254"/>
      <c r="I517" s="254"/>
      <c r="J517" s="262"/>
    </row>
    <row r="518" spans="2:10">
      <c r="B518" s="253"/>
      <c r="C518" s="253"/>
      <c r="D518" s="253"/>
      <c r="E518" s="253"/>
      <c r="F518" s="254"/>
      <c r="G518" s="254"/>
      <c r="H518" s="254"/>
      <c r="I518" s="254"/>
      <c r="J518" s="262"/>
    </row>
    <row r="519" spans="2:10">
      <c r="B519" s="253"/>
      <c r="C519" s="253"/>
      <c r="D519" s="253"/>
      <c r="E519" s="253"/>
      <c r="F519" s="254"/>
      <c r="G519" s="254"/>
      <c r="H519" s="254"/>
      <c r="I519" s="254"/>
      <c r="J519" s="262"/>
    </row>
    <row r="520" spans="2:10">
      <c r="B520" s="253"/>
      <c r="C520" s="253"/>
      <c r="D520" s="253"/>
      <c r="E520" s="253"/>
      <c r="F520" s="254"/>
      <c r="G520" s="254"/>
      <c r="H520" s="254"/>
      <c r="I520" s="254"/>
      <c r="J520" s="262"/>
    </row>
    <row r="521" spans="2:10">
      <c r="B521" s="253"/>
      <c r="C521" s="253"/>
      <c r="D521" s="253"/>
      <c r="E521" s="253"/>
      <c r="F521" s="254"/>
      <c r="G521" s="254"/>
      <c r="H521" s="254"/>
      <c r="I521" s="254"/>
      <c r="J521" s="262"/>
    </row>
    <row r="522" spans="2:10">
      <c r="B522" s="253"/>
      <c r="C522" s="253"/>
      <c r="D522" s="253"/>
      <c r="E522" s="253"/>
      <c r="F522" s="254"/>
      <c r="G522" s="254"/>
      <c r="H522" s="254"/>
      <c r="I522" s="254"/>
      <c r="J522" s="262"/>
    </row>
    <row r="523" spans="2:10">
      <c r="B523" s="253"/>
      <c r="C523" s="253"/>
      <c r="D523" s="253"/>
      <c r="E523" s="253"/>
      <c r="F523" s="254"/>
      <c r="G523" s="254"/>
      <c r="H523" s="254"/>
      <c r="I523" s="254"/>
      <c r="J523" s="262"/>
    </row>
    <row r="524" spans="2:10">
      <c r="B524" s="253"/>
      <c r="C524" s="253"/>
      <c r="D524" s="253"/>
      <c r="E524" s="253"/>
      <c r="F524" s="254"/>
      <c r="G524" s="254"/>
      <c r="H524" s="254"/>
      <c r="I524" s="254"/>
      <c r="J524" s="262"/>
    </row>
    <row r="525" spans="2:10">
      <c r="B525" s="253"/>
      <c r="C525" s="253"/>
      <c r="D525" s="253"/>
      <c r="E525" s="253"/>
      <c r="F525" s="254"/>
      <c r="G525" s="254"/>
      <c r="H525" s="254"/>
      <c r="I525" s="254"/>
      <c r="J525" s="262"/>
    </row>
    <row r="526" spans="2:10">
      <c r="B526" s="253"/>
      <c r="C526" s="253"/>
      <c r="D526" s="253"/>
      <c r="E526" s="253"/>
      <c r="F526" s="254"/>
      <c r="G526" s="254"/>
      <c r="H526" s="254"/>
      <c r="I526" s="254"/>
      <c r="J526" s="262"/>
    </row>
    <row r="527" spans="2:10">
      <c r="B527" s="253"/>
      <c r="C527" s="253"/>
      <c r="D527" s="253"/>
      <c r="E527" s="253"/>
      <c r="F527" s="254"/>
      <c r="G527" s="254"/>
      <c r="H527" s="254"/>
      <c r="I527" s="254"/>
      <c r="J527" s="262"/>
    </row>
    <row r="528" spans="2:10">
      <c r="B528" s="253"/>
      <c r="C528" s="253"/>
      <c r="D528" s="253"/>
      <c r="E528" s="253"/>
      <c r="F528" s="254"/>
      <c r="G528" s="254"/>
      <c r="H528" s="254"/>
      <c r="I528" s="254"/>
      <c r="J528" s="262"/>
    </row>
    <row r="529" spans="2:10">
      <c r="B529" s="253"/>
      <c r="C529" s="253"/>
      <c r="D529" s="253"/>
      <c r="E529" s="253"/>
      <c r="F529" s="254"/>
      <c r="G529" s="254"/>
      <c r="H529" s="254"/>
      <c r="I529" s="254"/>
      <c r="J529" s="262"/>
    </row>
    <row r="530" spans="2:10">
      <c r="B530" s="253"/>
      <c r="C530" s="253"/>
      <c r="D530" s="253"/>
      <c r="E530" s="253"/>
      <c r="F530" s="254"/>
      <c r="G530" s="254"/>
      <c r="H530" s="254"/>
      <c r="I530" s="254"/>
      <c r="J530" s="262"/>
    </row>
    <row r="531" spans="2:10">
      <c r="B531" s="253"/>
      <c r="C531" s="253"/>
      <c r="D531" s="253"/>
      <c r="E531" s="253"/>
      <c r="F531" s="254"/>
      <c r="G531" s="254"/>
      <c r="H531" s="254"/>
      <c r="I531" s="254"/>
      <c r="J531" s="262"/>
    </row>
    <row r="532" spans="2:10">
      <c r="B532" s="253"/>
      <c r="C532" s="253"/>
      <c r="D532" s="253"/>
      <c r="E532" s="253"/>
      <c r="F532" s="254"/>
      <c r="G532" s="254"/>
      <c r="H532" s="254"/>
      <c r="I532" s="254"/>
      <c r="J532" s="262"/>
    </row>
    <row r="533" spans="2:10">
      <c r="B533" s="253"/>
      <c r="C533" s="253"/>
      <c r="D533" s="253"/>
      <c r="E533" s="253"/>
      <c r="F533" s="254"/>
      <c r="G533" s="254"/>
      <c r="H533" s="254"/>
      <c r="I533" s="254"/>
      <c r="J533" s="262"/>
    </row>
    <row r="534" spans="2:10">
      <c r="B534" s="253"/>
      <c r="C534" s="253"/>
      <c r="D534" s="253"/>
      <c r="E534" s="253"/>
      <c r="F534" s="254"/>
      <c r="G534" s="254"/>
      <c r="H534" s="254"/>
      <c r="I534" s="254"/>
      <c r="J534" s="262"/>
    </row>
    <row r="535" spans="2:10">
      <c r="B535" s="253"/>
      <c r="C535" s="253"/>
      <c r="D535" s="253"/>
      <c r="E535" s="253"/>
      <c r="F535" s="254"/>
      <c r="G535" s="254"/>
      <c r="H535" s="254"/>
      <c r="I535" s="254"/>
      <c r="J535" s="262"/>
    </row>
    <row r="536" spans="2:10">
      <c r="B536" s="253"/>
      <c r="C536" s="253"/>
      <c r="D536" s="253"/>
      <c r="E536" s="253"/>
      <c r="F536" s="254"/>
      <c r="G536" s="254"/>
      <c r="H536" s="254"/>
      <c r="I536" s="254"/>
      <c r="J536" s="262"/>
    </row>
    <row r="537" spans="2:10">
      <c r="B537" s="253"/>
      <c r="C537" s="253"/>
      <c r="D537" s="253"/>
      <c r="E537" s="253"/>
      <c r="F537" s="254"/>
      <c r="G537" s="254"/>
      <c r="H537" s="254"/>
      <c r="I537" s="254"/>
      <c r="J537" s="262"/>
    </row>
    <row r="538" spans="2:10">
      <c r="B538" s="253"/>
      <c r="C538" s="253"/>
      <c r="D538" s="253"/>
      <c r="E538" s="253"/>
      <c r="F538" s="254"/>
      <c r="G538" s="254"/>
      <c r="H538" s="254"/>
      <c r="I538" s="254"/>
      <c r="J538" s="262"/>
    </row>
    <row r="539" spans="2:10">
      <c r="B539" s="253"/>
      <c r="C539" s="253"/>
      <c r="D539" s="253"/>
      <c r="E539" s="253"/>
      <c r="F539" s="254"/>
      <c r="G539" s="254"/>
      <c r="H539" s="254"/>
      <c r="I539" s="254"/>
      <c r="J539" s="262"/>
    </row>
    <row r="540" spans="2:10">
      <c r="B540" s="253"/>
      <c r="C540" s="253"/>
      <c r="D540" s="253"/>
      <c r="E540" s="253"/>
      <c r="F540" s="254"/>
      <c r="G540" s="254"/>
      <c r="H540" s="254"/>
      <c r="I540" s="254"/>
      <c r="J540" s="262"/>
    </row>
    <row r="541" spans="2:10">
      <c r="B541" s="253"/>
      <c r="C541" s="253"/>
      <c r="D541" s="253"/>
      <c r="E541" s="253"/>
      <c r="F541" s="254"/>
      <c r="G541" s="254"/>
      <c r="H541" s="254"/>
      <c r="I541" s="254"/>
      <c r="J541" s="262"/>
    </row>
    <row r="542" spans="2:10">
      <c r="B542" s="253"/>
      <c r="C542" s="253"/>
      <c r="D542" s="253"/>
      <c r="E542" s="253"/>
      <c r="F542" s="254"/>
      <c r="G542" s="254"/>
      <c r="H542" s="254"/>
      <c r="I542" s="254"/>
      <c r="J542" s="262"/>
    </row>
    <row r="543" spans="2:10">
      <c r="B543" s="253"/>
      <c r="C543" s="253"/>
      <c r="D543" s="253"/>
      <c r="E543" s="253"/>
      <c r="F543" s="254"/>
      <c r="G543" s="254"/>
      <c r="H543" s="254"/>
      <c r="I543" s="254"/>
      <c r="J543" s="262"/>
    </row>
    <row r="544" spans="2:10">
      <c r="B544" s="253"/>
      <c r="C544" s="253"/>
      <c r="D544" s="253"/>
      <c r="E544" s="253"/>
      <c r="F544" s="254"/>
      <c r="G544" s="254"/>
      <c r="H544" s="254"/>
      <c r="I544" s="254"/>
      <c r="J544" s="262"/>
    </row>
    <row r="545" spans="2:10">
      <c r="B545" s="253"/>
      <c r="C545" s="253"/>
      <c r="D545" s="253"/>
      <c r="E545" s="253"/>
      <c r="F545" s="254"/>
      <c r="G545" s="254"/>
      <c r="H545" s="254"/>
      <c r="I545" s="254"/>
      <c r="J545" s="262"/>
    </row>
    <row r="546" spans="2:10">
      <c r="B546" s="253"/>
      <c r="C546" s="253"/>
      <c r="D546" s="253"/>
      <c r="E546" s="253"/>
      <c r="F546" s="254"/>
      <c r="G546" s="254"/>
      <c r="H546" s="254"/>
      <c r="I546" s="254"/>
      <c r="J546" s="262"/>
    </row>
    <row r="547" spans="2:10">
      <c r="B547" s="253"/>
      <c r="C547" s="253"/>
      <c r="D547" s="253"/>
      <c r="E547" s="253"/>
      <c r="F547" s="254"/>
      <c r="G547" s="254"/>
      <c r="H547" s="254"/>
      <c r="I547" s="254"/>
      <c r="J547" s="262"/>
    </row>
    <row r="548" spans="2:10">
      <c r="B548" s="253"/>
      <c r="C548" s="253"/>
      <c r="D548" s="253"/>
      <c r="E548" s="253"/>
      <c r="F548" s="254"/>
      <c r="G548" s="254"/>
      <c r="H548" s="254"/>
      <c r="I548" s="254"/>
      <c r="J548" s="262"/>
    </row>
    <row r="549" spans="2:10">
      <c r="B549" s="253"/>
      <c r="C549" s="253"/>
      <c r="D549" s="253"/>
      <c r="E549" s="253"/>
      <c r="F549" s="254"/>
      <c r="G549" s="254"/>
      <c r="H549" s="254"/>
      <c r="I549" s="254"/>
      <c r="J549" s="262"/>
    </row>
    <row r="550" spans="2:10">
      <c r="B550" s="253"/>
      <c r="C550" s="253"/>
      <c r="D550" s="253"/>
      <c r="E550" s="253"/>
      <c r="F550" s="254"/>
      <c r="G550" s="254"/>
      <c r="H550" s="254"/>
      <c r="I550" s="254"/>
      <c r="J550" s="262"/>
    </row>
    <row r="551" spans="2:10">
      <c r="B551" s="253"/>
      <c r="C551" s="253"/>
      <c r="D551" s="253"/>
      <c r="E551" s="253"/>
      <c r="F551" s="254"/>
      <c r="G551" s="254"/>
      <c r="H551" s="254"/>
      <c r="I551" s="254"/>
      <c r="J551" s="262"/>
    </row>
    <row r="552" spans="2:10">
      <c r="B552" s="253"/>
      <c r="C552" s="253"/>
      <c r="D552" s="253"/>
      <c r="E552" s="253"/>
      <c r="F552" s="254"/>
      <c r="G552" s="254"/>
      <c r="H552" s="254"/>
      <c r="I552" s="254"/>
      <c r="J552" s="262"/>
    </row>
    <row r="553" spans="2:10">
      <c r="B553" s="253"/>
      <c r="C553" s="253"/>
      <c r="D553" s="253"/>
      <c r="E553" s="253"/>
      <c r="F553" s="254"/>
      <c r="G553" s="254"/>
      <c r="H553" s="254"/>
      <c r="I553" s="254"/>
      <c r="J553" s="262"/>
    </row>
    <row r="554" spans="2:10">
      <c r="B554" s="253"/>
      <c r="C554" s="253"/>
      <c r="D554" s="253"/>
      <c r="E554" s="253"/>
      <c r="F554" s="254"/>
      <c r="G554" s="254"/>
      <c r="H554" s="254"/>
      <c r="I554" s="254"/>
      <c r="J554" s="262"/>
    </row>
    <row r="555" spans="2:10">
      <c r="B555" s="253"/>
      <c r="C555" s="253"/>
      <c r="D555" s="253"/>
      <c r="E555" s="253"/>
      <c r="F555" s="254"/>
      <c r="G555" s="254"/>
      <c r="H555" s="254"/>
      <c r="I555" s="254"/>
      <c r="J555" s="262"/>
    </row>
    <row r="556" spans="2:10">
      <c r="B556" s="253"/>
      <c r="C556" s="253"/>
      <c r="D556" s="253"/>
      <c r="E556" s="253"/>
      <c r="F556" s="254"/>
      <c r="G556" s="254"/>
      <c r="H556" s="254"/>
      <c r="I556" s="254"/>
      <c r="J556" s="262"/>
    </row>
    <row r="557" spans="2:10">
      <c r="B557" s="253"/>
      <c r="C557" s="253"/>
      <c r="D557" s="253"/>
      <c r="E557" s="253"/>
      <c r="F557" s="254"/>
      <c r="G557" s="254"/>
      <c r="H557" s="254"/>
      <c r="I557" s="254"/>
      <c r="J557" s="262"/>
    </row>
    <row r="558" spans="2:10">
      <c r="B558" s="253"/>
      <c r="C558" s="253"/>
      <c r="D558" s="253"/>
      <c r="E558" s="253"/>
      <c r="F558" s="254"/>
      <c r="G558" s="254"/>
      <c r="H558" s="254"/>
      <c r="I558" s="254"/>
      <c r="J558" s="262"/>
    </row>
    <row r="559" spans="2:10">
      <c r="B559" s="253"/>
      <c r="C559" s="253"/>
      <c r="D559" s="253"/>
      <c r="E559" s="253"/>
      <c r="F559" s="254"/>
      <c r="G559" s="254"/>
      <c r="H559" s="254"/>
      <c r="I559" s="254"/>
      <c r="J559" s="262"/>
    </row>
    <row r="560" spans="2:10">
      <c r="B560" s="253"/>
      <c r="C560" s="253"/>
      <c r="D560" s="253"/>
      <c r="E560" s="253"/>
      <c r="F560" s="254"/>
      <c r="G560" s="254"/>
      <c r="H560" s="254"/>
      <c r="I560" s="254"/>
      <c r="J560" s="262"/>
    </row>
    <row r="561" spans="2:10">
      <c r="B561" s="253"/>
      <c r="C561" s="253"/>
      <c r="D561" s="253"/>
      <c r="E561" s="253"/>
      <c r="F561" s="254"/>
      <c r="G561" s="254"/>
      <c r="H561" s="254"/>
      <c r="I561" s="254"/>
      <c r="J561" s="262"/>
    </row>
    <row r="562" spans="2:10">
      <c r="B562" s="253"/>
      <c r="C562" s="253"/>
      <c r="D562" s="253"/>
      <c r="E562" s="253"/>
      <c r="F562" s="254"/>
      <c r="G562" s="254"/>
      <c r="H562" s="254"/>
      <c r="I562" s="254"/>
      <c r="J562" s="262"/>
    </row>
    <row r="563" spans="2:10">
      <c r="B563" s="253"/>
      <c r="C563" s="253"/>
      <c r="D563" s="253"/>
      <c r="E563" s="253"/>
      <c r="F563" s="254"/>
      <c r="G563" s="254"/>
      <c r="H563" s="254"/>
      <c r="I563" s="254"/>
      <c r="J563" s="262"/>
    </row>
    <row r="564" spans="2:10">
      <c r="B564" s="253"/>
      <c r="C564" s="253"/>
      <c r="D564" s="253"/>
      <c r="E564" s="253"/>
      <c r="F564" s="254"/>
      <c r="G564" s="254"/>
      <c r="H564" s="254"/>
      <c r="I564" s="254"/>
      <c r="J564" s="262"/>
    </row>
    <row r="565" spans="2:10">
      <c r="B565" s="253"/>
      <c r="C565" s="253"/>
      <c r="D565" s="253"/>
      <c r="E565" s="253"/>
      <c r="F565" s="254"/>
      <c r="G565" s="254"/>
      <c r="H565" s="254"/>
      <c r="I565" s="254"/>
      <c r="J565" s="262"/>
    </row>
    <row r="566" spans="2:10">
      <c r="B566" s="253"/>
      <c r="C566" s="253"/>
      <c r="D566" s="253"/>
      <c r="E566" s="253"/>
      <c r="F566" s="254"/>
      <c r="G566" s="254"/>
      <c r="H566" s="254"/>
      <c r="I566" s="254"/>
      <c r="J566" s="262"/>
    </row>
    <row r="567" spans="2:10">
      <c r="B567" s="253"/>
      <c r="C567" s="253"/>
      <c r="D567" s="253"/>
      <c r="E567" s="253"/>
      <c r="F567" s="254"/>
      <c r="G567" s="254"/>
      <c r="H567" s="254"/>
      <c r="I567" s="254"/>
      <c r="J567" s="262"/>
    </row>
    <row r="568" spans="2:10">
      <c r="B568" s="253"/>
      <c r="C568" s="253"/>
      <c r="D568" s="253"/>
      <c r="E568" s="253"/>
      <c r="F568" s="254"/>
      <c r="G568" s="254"/>
      <c r="H568" s="254"/>
      <c r="I568" s="254"/>
      <c r="J568" s="262"/>
    </row>
    <row r="569" spans="2:10">
      <c r="B569" s="253"/>
      <c r="C569" s="253"/>
      <c r="D569" s="253"/>
      <c r="E569" s="253"/>
      <c r="F569" s="254"/>
      <c r="G569" s="254"/>
      <c r="H569" s="254"/>
      <c r="I569" s="254"/>
      <c r="J569" s="262"/>
    </row>
    <row r="570" spans="2:10">
      <c r="B570" s="253"/>
      <c r="C570" s="253"/>
      <c r="D570" s="253"/>
      <c r="E570" s="253"/>
      <c r="F570" s="254"/>
      <c r="G570" s="254"/>
      <c r="H570" s="254"/>
      <c r="I570" s="254"/>
      <c r="J570" s="262"/>
    </row>
    <row r="571" spans="2:10">
      <c r="B571" s="253"/>
      <c r="C571" s="253"/>
      <c r="D571" s="253"/>
      <c r="E571" s="253"/>
      <c r="F571" s="254"/>
      <c r="G571" s="254"/>
      <c r="H571" s="254"/>
      <c r="I571" s="254"/>
      <c r="J571" s="262"/>
    </row>
    <row r="572" spans="2:10">
      <c r="B572" s="253"/>
      <c r="C572" s="253"/>
      <c r="D572" s="253"/>
      <c r="E572" s="253"/>
      <c r="F572" s="254"/>
      <c r="G572" s="254"/>
      <c r="H572" s="254"/>
      <c r="I572" s="254"/>
      <c r="J572" s="262"/>
    </row>
    <row r="573" spans="2:10">
      <c r="B573" s="253"/>
      <c r="C573" s="253"/>
      <c r="D573" s="253"/>
      <c r="E573" s="253"/>
      <c r="F573" s="254"/>
      <c r="G573" s="254"/>
      <c r="H573" s="254"/>
      <c r="I573" s="254"/>
      <c r="J573" s="262"/>
    </row>
    <row r="574" spans="2:10">
      <c r="B574" s="253"/>
      <c r="C574" s="253"/>
      <c r="D574" s="253"/>
      <c r="E574" s="253"/>
      <c r="F574" s="254"/>
      <c r="G574" s="254"/>
      <c r="H574" s="254"/>
      <c r="I574" s="254"/>
      <c r="J574" s="262"/>
    </row>
    <row r="575" spans="2:10">
      <c r="B575" s="253"/>
      <c r="C575" s="253"/>
      <c r="D575" s="253"/>
      <c r="E575" s="253"/>
      <c r="F575" s="254"/>
      <c r="G575" s="254"/>
      <c r="H575" s="254"/>
      <c r="I575" s="254"/>
      <c r="J575" s="262"/>
    </row>
    <row r="576" spans="2:10">
      <c r="B576" s="253"/>
      <c r="C576" s="253"/>
      <c r="D576" s="253"/>
      <c r="E576" s="253"/>
      <c r="F576" s="254"/>
      <c r="G576" s="254"/>
      <c r="H576" s="254"/>
      <c r="I576" s="254"/>
      <c r="J576" s="262"/>
    </row>
    <row r="577" spans="2:10">
      <c r="B577" s="253"/>
      <c r="C577" s="253"/>
      <c r="D577" s="253"/>
      <c r="E577" s="253"/>
      <c r="F577" s="254"/>
      <c r="G577" s="254"/>
      <c r="H577" s="254"/>
      <c r="I577" s="254"/>
      <c r="J577" s="262"/>
    </row>
    <row r="578" spans="2:10">
      <c r="B578" s="253"/>
      <c r="C578" s="253"/>
      <c r="D578" s="253"/>
      <c r="E578" s="253"/>
      <c r="F578" s="254"/>
      <c r="G578" s="254"/>
      <c r="H578" s="254"/>
      <c r="I578" s="254"/>
      <c r="J578" s="262"/>
    </row>
    <row r="579" spans="2:10">
      <c r="B579" s="253"/>
      <c r="C579" s="253"/>
      <c r="D579" s="253"/>
      <c r="E579" s="253"/>
      <c r="F579" s="254"/>
      <c r="G579" s="254"/>
      <c r="H579" s="254"/>
      <c r="I579" s="254"/>
      <c r="J579" s="262"/>
    </row>
    <row r="580" spans="2:10">
      <c r="B580" s="253"/>
      <c r="C580" s="253"/>
      <c r="D580" s="253"/>
      <c r="E580" s="253"/>
      <c r="F580" s="254"/>
      <c r="G580" s="254"/>
      <c r="H580" s="254"/>
      <c r="I580" s="254"/>
      <c r="J580" s="262"/>
    </row>
    <row r="581" spans="2:10">
      <c r="B581" s="253"/>
      <c r="C581" s="253"/>
      <c r="D581" s="253"/>
      <c r="E581" s="253"/>
      <c r="F581" s="254"/>
      <c r="G581" s="254"/>
      <c r="H581" s="254"/>
      <c r="I581" s="254"/>
      <c r="J581" s="262"/>
    </row>
    <row r="582" spans="2:10">
      <c r="B582" s="253"/>
      <c r="C582" s="253"/>
      <c r="D582" s="253"/>
      <c r="E582" s="253"/>
      <c r="F582" s="254"/>
      <c r="G582" s="254"/>
      <c r="H582" s="254"/>
      <c r="I582" s="254"/>
      <c r="J582" s="262"/>
    </row>
    <row r="583" spans="2:10">
      <c r="B583" s="253"/>
      <c r="C583" s="253"/>
      <c r="D583" s="253"/>
      <c r="E583" s="253"/>
      <c r="F583" s="254"/>
      <c r="G583" s="254"/>
      <c r="H583" s="254"/>
      <c r="I583" s="254"/>
      <c r="J583" s="262"/>
    </row>
    <row r="584" spans="2:10">
      <c r="B584" s="253"/>
      <c r="C584" s="253"/>
      <c r="D584" s="253"/>
      <c r="E584" s="253"/>
      <c r="F584" s="254"/>
      <c r="G584" s="254"/>
      <c r="H584" s="254"/>
      <c r="I584" s="254"/>
      <c r="J584" s="262"/>
    </row>
    <row r="585" spans="2:10">
      <c r="B585" s="253"/>
      <c r="C585" s="253"/>
      <c r="D585" s="253"/>
      <c r="E585" s="253"/>
      <c r="F585" s="254"/>
      <c r="G585" s="254"/>
      <c r="H585" s="254"/>
      <c r="I585" s="254"/>
      <c r="J585" s="262"/>
    </row>
    <row r="586" spans="2:10">
      <c r="B586" s="253"/>
      <c r="C586" s="253"/>
      <c r="D586" s="253"/>
      <c r="E586" s="253"/>
      <c r="F586" s="254"/>
      <c r="G586" s="254"/>
      <c r="H586" s="254"/>
      <c r="I586" s="254"/>
      <c r="J586" s="262"/>
    </row>
    <row r="587" spans="2:10">
      <c r="B587" s="253"/>
      <c r="C587" s="253"/>
      <c r="D587" s="253"/>
      <c r="E587" s="253"/>
      <c r="F587" s="254"/>
      <c r="G587" s="254"/>
      <c r="H587" s="254"/>
      <c r="I587" s="254"/>
      <c r="J587" s="262"/>
    </row>
    <row r="588" spans="2:10">
      <c r="B588" s="253"/>
      <c r="C588" s="253"/>
      <c r="D588" s="253"/>
      <c r="E588" s="253"/>
      <c r="F588" s="254"/>
      <c r="G588" s="254"/>
      <c r="H588" s="254"/>
      <c r="I588" s="254"/>
      <c r="J588" s="262"/>
    </row>
    <row r="589" spans="2:10">
      <c r="B589" s="253"/>
      <c r="C589" s="253"/>
      <c r="D589" s="253"/>
      <c r="E589" s="253"/>
      <c r="F589" s="254"/>
      <c r="G589" s="254"/>
      <c r="H589" s="254"/>
      <c r="I589" s="254"/>
      <c r="J589" s="262"/>
    </row>
    <row r="590" spans="2:10">
      <c r="B590" s="253"/>
      <c r="C590" s="253"/>
      <c r="D590" s="253"/>
      <c r="E590" s="253"/>
      <c r="F590" s="254"/>
      <c r="G590" s="254"/>
      <c r="H590" s="254"/>
      <c r="I590" s="254"/>
      <c r="J590" s="262"/>
    </row>
    <row r="591" spans="2:10">
      <c r="B591" s="253"/>
      <c r="C591" s="253"/>
      <c r="D591" s="253"/>
      <c r="E591" s="253"/>
      <c r="F591" s="254"/>
      <c r="G591" s="254"/>
      <c r="H591" s="254"/>
      <c r="I591" s="254"/>
      <c r="J591" s="262"/>
    </row>
    <row r="592" spans="2:10">
      <c r="B592" s="253"/>
      <c r="C592" s="253"/>
      <c r="D592" s="253"/>
      <c r="E592" s="253"/>
      <c r="F592" s="254"/>
      <c r="G592" s="254"/>
      <c r="H592" s="254"/>
      <c r="I592" s="254"/>
      <c r="J592" s="262"/>
    </row>
    <row r="593" spans="2:10">
      <c r="B593" s="253"/>
      <c r="C593" s="253"/>
      <c r="D593" s="253"/>
      <c r="E593" s="253"/>
      <c r="F593" s="254"/>
      <c r="G593" s="254"/>
      <c r="H593" s="254"/>
      <c r="I593" s="254"/>
      <c r="J593" s="262"/>
    </row>
    <row r="594" spans="2:10">
      <c r="B594" s="253"/>
      <c r="C594" s="253"/>
      <c r="D594" s="253"/>
      <c r="E594" s="253"/>
      <c r="F594" s="254"/>
      <c r="G594" s="254"/>
      <c r="H594" s="254"/>
      <c r="I594" s="254"/>
      <c r="J594" s="262"/>
    </row>
    <row r="595" spans="2:10">
      <c r="B595" s="253"/>
      <c r="C595" s="253"/>
      <c r="D595" s="253"/>
      <c r="E595" s="253"/>
      <c r="F595" s="254"/>
      <c r="G595" s="254"/>
      <c r="H595" s="254"/>
      <c r="I595" s="254"/>
      <c r="J595" s="262"/>
    </row>
    <row r="596" spans="2:10">
      <c r="B596" s="253"/>
      <c r="C596" s="253"/>
      <c r="D596" s="253"/>
      <c r="E596" s="253"/>
      <c r="F596" s="254"/>
      <c r="G596" s="254"/>
      <c r="H596" s="254"/>
      <c r="I596" s="254"/>
      <c r="J596" s="262"/>
    </row>
    <row r="597" spans="2:10">
      <c r="B597" s="253"/>
      <c r="C597" s="253"/>
      <c r="D597" s="253"/>
      <c r="E597" s="253"/>
      <c r="F597" s="254"/>
      <c r="G597" s="254"/>
      <c r="H597" s="254"/>
      <c r="I597" s="254"/>
      <c r="J597" s="262"/>
    </row>
    <row r="598" spans="2:10">
      <c r="B598" s="253"/>
      <c r="C598" s="253"/>
      <c r="D598" s="253"/>
      <c r="E598" s="253"/>
      <c r="F598" s="254"/>
      <c r="G598" s="254"/>
      <c r="H598" s="254"/>
      <c r="I598" s="254"/>
      <c r="J598" s="262"/>
    </row>
    <row r="599" spans="2:10">
      <c r="B599" s="253"/>
      <c r="C599" s="253"/>
      <c r="D599" s="253"/>
      <c r="E599" s="253"/>
      <c r="F599" s="254"/>
      <c r="G599" s="254"/>
      <c r="H599" s="254"/>
      <c r="I599" s="254"/>
      <c r="J599" s="262"/>
    </row>
    <row r="600" spans="2:10">
      <c r="B600" s="253"/>
      <c r="C600" s="253"/>
      <c r="D600" s="253"/>
      <c r="E600" s="253"/>
      <c r="F600" s="254"/>
      <c r="G600" s="254"/>
      <c r="H600" s="254"/>
      <c r="I600" s="254"/>
      <c r="J600" s="262"/>
    </row>
    <row r="601" spans="2:10">
      <c r="B601" s="253"/>
      <c r="C601" s="253"/>
      <c r="D601" s="253"/>
      <c r="E601" s="253"/>
      <c r="F601" s="254"/>
      <c r="G601" s="254"/>
      <c r="H601" s="254"/>
      <c r="I601" s="254"/>
      <c r="J601" s="262"/>
    </row>
    <row r="602" spans="2:10">
      <c r="B602" s="253"/>
      <c r="C602" s="253"/>
      <c r="D602" s="253"/>
      <c r="E602" s="253"/>
      <c r="F602" s="254"/>
      <c r="G602" s="254"/>
      <c r="H602" s="254"/>
      <c r="I602" s="254"/>
      <c r="J602" s="262"/>
    </row>
    <row r="603" spans="2:10">
      <c r="B603" s="253"/>
      <c r="C603" s="253"/>
      <c r="D603" s="253"/>
      <c r="E603" s="253"/>
      <c r="F603" s="254"/>
      <c r="G603" s="254"/>
      <c r="H603" s="254"/>
      <c r="I603" s="254"/>
      <c r="J603" s="262"/>
    </row>
    <row r="604" spans="2:10">
      <c r="B604" s="253"/>
      <c r="C604" s="253"/>
      <c r="D604" s="253"/>
      <c r="E604" s="253"/>
      <c r="F604" s="254"/>
      <c r="G604" s="254"/>
      <c r="H604" s="254"/>
      <c r="I604" s="254"/>
      <c r="J604" s="262"/>
    </row>
    <row r="605" spans="2:10">
      <c r="B605" s="253"/>
      <c r="C605" s="253"/>
      <c r="D605" s="253"/>
      <c r="E605" s="253"/>
      <c r="F605" s="254"/>
      <c r="G605" s="254"/>
      <c r="H605" s="254"/>
      <c r="I605" s="254"/>
      <c r="J605" s="262"/>
    </row>
    <row r="606" spans="2:10">
      <c r="B606" s="253"/>
      <c r="C606" s="253"/>
      <c r="D606" s="253"/>
      <c r="E606" s="253"/>
      <c r="F606" s="254"/>
      <c r="G606" s="254"/>
      <c r="H606" s="254"/>
      <c r="I606" s="254"/>
      <c r="J606" s="262"/>
    </row>
    <row r="607" spans="2:10">
      <c r="B607" s="253"/>
      <c r="C607" s="253"/>
      <c r="D607" s="253"/>
      <c r="E607" s="253"/>
      <c r="F607" s="254"/>
      <c r="G607" s="254"/>
      <c r="H607" s="254"/>
      <c r="I607" s="254"/>
      <c r="J607" s="262"/>
    </row>
    <row r="608" spans="2:10">
      <c r="B608" s="253"/>
      <c r="C608" s="253"/>
      <c r="D608" s="253"/>
      <c r="E608" s="253"/>
      <c r="F608" s="254"/>
      <c r="G608" s="254"/>
      <c r="H608" s="254"/>
      <c r="I608" s="254"/>
      <c r="J608" s="262"/>
    </row>
    <row r="609" spans="2:10">
      <c r="B609" s="253"/>
      <c r="C609" s="253"/>
      <c r="D609" s="253"/>
      <c r="E609" s="253"/>
      <c r="F609" s="254"/>
      <c r="G609" s="254"/>
      <c r="H609" s="254"/>
      <c r="I609" s="254"/>
      <c r="J609" s="262"/>
    </row>
    <row r="610" spans="2:10">
      <c r="B610" s="253"/>
      <c r="C610" s="253"/>
      <c r="D610" s="253"/>
      <c r="E610" s="253"/>
      <c r="F610" s="254"/>
      <c r="G610" s="254"/>
      <c r="H610" s="254"/>
      <c r="I610" s="254"/>
      <c r="J610" s="262"/>
    </row>
    <row r="611" spans="2:10">
      <c r="B611" s="253"/>
      <c r="C611" s="253"/>
      <c r="D611" s="253"/>
      <c r="E611" s="253"/>
      <c r="F611" s="254"/>
      <c r="G611" s="254"/>
      <c r="H611" s="254"/>
      <c r="I611" s="254"/>
      <c r="J611" s="262"/>
    </row>
    <row r="612" spans="2:10">
      <c r="B612" s="253"/>
      <c r="C612" s="253"/>
      <c r="D612" s="253"/>
      <c r="E612" s="253"/>
      <c r="F612" s="254"/>
      <c r="G612" s="254"/>
      <c r="H612" s="254"/>
      <c r="I612" s="254"/>
      <c r="J612" s="262"/>
    </row>
    <row r="613" spans="2:10">
      <c r="B613" s="253"/>
      <c r="C613" s="253"/>
      <c r="D613" s="253"/>
      <c r="E613" s="253"/>
      <c r="F613" s="254"/>
      <c r="G613" s="254"/>
      <c r="H613" s="254"/>
      <c r="I613" s="254"/>
      <c r="J613" s="262"/>
    </row>
    <row r="614" spans="2:10">
      <c r="B614" s="253"/>
      <c r="C614" s="253"/>
      <c r="D614" s="253"/>
      <c r="E614" s="253"/>
      <c r="F614" s="254"/>
      <c r="G614" s="254"/>
      <c r="H614" s="254"/>
      <c r="I614" s="254"/>
      <c r="J614" s="262"/>
    </row>
    <row r="615" spans="2:10">
      <c r="B615" s="253"/>
      <c r="C615" s="253"/>
      <c r="D615" s="253"/>
      <c r="E615" s="253"/>
      <c r="F615" s="254"/>
      <c r="G615" s="254"/>
      <c r="H615" s="254"/>
      <c r="I615" s="254"/>
      <c r="J615" s="262"/>
    </row>
    <row r="616" spans="2:10">
      <c r="B616" s="253"/>
      <c r="C616" s="253"/>
      <c r="D616" s="253"/>
      <c r="E616" s="253"/>
      <c r="F616" s="254"/>
      <c r="G616" s="254"/>
      <c r="H616" s="254"/>
      <c r="I616" s="254"/>
      <c r="J616" s="262"/>
    </row>
    <row r="617" spans="2:10">
      <c r="B617" s="253"/>
      <c r="C617" s="253"/>
      <c r="D617" s="253"/>
      <c r="E617" s="253"/>
      <c r="F617" s="254"/>
      <c r="G617" s="254"/>
      <c r="H617" s="254"/>
      <c r="I617" s="254"/>
      <c r="J617" s="262"/>
    </row>
    <row r="618" spans="2:10">
      <c r="B618" s="253"/>
      <c r="C618" s="253"/>
      <c r="D618" s="253"/>
      <c r="E618" s="253"/>
      <c r="F618" s="254"/>
      <c r="G618" s="254"/>
      <c r="H618" s="254"/>
      <c r="I618" s="254"/>
      <c r="J618" s="262"/>
    </row>
    <row r="619" spans="2:10">
      <c r="B619" s="253"/>
      <c r="C619" s="253"/>
      <c r="D619" s="253"/>
      <c r="E619" s="253"/>
      <c r="F619" s="254"/>
      <c r="G619" s="254"/>
      <c r="H619" s="254"/>
      <c r="I619" s="254"/>
      <c r="J619" s="262"/>
    </row>
    <row r="620" spans="2:10">
      <c r="B620" s="253"/>
      <c r="C620" s="253"/>
      <c r="D620" s="253"/>
      <c r="E620" s="253"/>
      <c r="F620" s="254"/>
      <c r="G620" s="254"/>
      <c r="H620" s="254"/>
      <c r="I620" s="254"/>
      <c r="J620" s="262"/>
    </row>
    <row r="621" spans="2:10">
      <c r="B621" s="253"/>
      <c r="C621" s="253"/>
      <c r="D621" s="253"/>
      <c r="E621" s="253"/>
      <c r="F621" s="254"/>
      <c r="G621" s="254"/>
      <c r="H621" s="254"/>
      <c r="I621" s="254"/>
      <c r="J621" s="262"/>
    </row>
    <row r="622" spans="2:10">
      <c r="B622" s="253"/>
      <c r="C622" s="253"/>
      <c r="D622" s="253"/>
      <c r="E622" s="253"/>
      <c r="F622" s="254"/>
      <c r="G622" s="254"/>
      <c r="H622" s="254"/>
      <c r="I622" s="254"/>
      <c r="J622" s="262"/>
    </row>
    <row r="623" spans="2:10">
      <c r="B623" s="253"/>
      <c r="C623" s="253"/>
      <c r="D623" s="253"/>
      <c r="E623" s="253"/>
      <c r="F623" s="254"/>
      <c r="G623" s="254"/>
      <c r="H623" s="254"/>
      <c r="I623" s="254"/>
      <c r="J623" s="262"/>
    </row>
    <row r="624" spans="2:10">
      <c r="B624" s="253"/>
      <c r="C624" s="253"/>
      <c r="D624" s="253"/>
      <c r="E624" s="253"/>
      <c r="F624" s="254"/>
      <c r="G624" s="254"/>
      <c r="H624" s="254"/>
      <c r="I624" s="254"/>
      <c r="J624" s="262"/>
    </row>
    <row r="625" spans="2:10">
      <c r="B625" s="253"/>
      <c r="C625" s="253"/>
      <c r="D625" s="253"/>
      <c r="E625" s="253"/>
      <c r="F625" s="254"/>
      <c r="G625" s="254"/>
      <c r="H625" s="254"/>
      <c r="I625" s="254"/>
      <c r="J625" s="262"/>
    </row>
    <row r="626" spans="2:10">
      <c r="B626" s="253"/>
      <c r="C626" s="253"/>
      <c r="D626" s="253"/>
      <c r="E626" s="253"/>
      <c r="F626" s="254"/>
      <c r="G626" s="254"/>
      <c r="H626" s="254"/>
      <c r="I626" s="254"/>
      <c r="J626" s="262"/>
    </row>
    <row r="627" spans="2:10">
      <c r="B627" s="253"/>
      <c r="C627" s="253"/>
      <c r="D627" s="253"/>
      <c r="E627" s="253"/>
      <c r="F627" s="254"/>
      <c r="G627" s="254"/>
      <c r="H627" s="254"/>
      <c r="I627" s="254"/>
      <c r="J627" s="262"/>
    </row>
    <row r="628" spans="2:10">
      <c r="B628" s="253"/>
      <c r="C628" s="253"/>
      <c r="D628" s="253"/>
      <c r="E628" s="253"/>
      <c r="F628" s="254"/>
      <c r="G628" s="254"/>
      <c r="H628" s="254"/>
      <c r="I628" s="254"/>
      <c r="J628" s="262"/>
    </row>
    <row r="629" spans="2:10">
      <c r="B629" s="253"/>
      <c r="C629" s="253"/>
      <c r="D629" s="253"/>
      <c r="E629" s="253"/>
      <c r="F629" s="254"/>
      <c r="G629" s="254"/>
      <c r="H629" s="254"/>
      <c r="I629" s="254"/>
      <c r="J629" s="262"/>
    </row>
    <row r="630" spans="2:10">
      <c r="B630" s="253"/>
      <c r="C630" s="253"/>
      <c r="D630" s="253"/>
      <c r="E630" s="253"/>
      <c r="F630" s="254"/>
      <c r="G630" s="254"/>
      <c r="H630" s="254"/>
      <c r="I630" s="254"/>
      <c r="J630" s="262"/>
    </row>
    <row r="631" spans="2:10">
      <c r="B631" s="253"/>
      <c r="C631" s="253"/>
      <c r="D631" s="253"/>
      <c r="E631" s="253"/>
      <c r="F631" s="254"/>
      <c r="G631" s="254"/>
      <c r="H631" s="254"/>
      <c r="I631" s="254"/>
      <c r="J631" s="262"/>
    </row>
    <row r="632" spans="2:10">
      <c r="B632" s="253"/>
      <c r="C632" s="253"/>
      <c r="D632" s="253"/>
      <c r="E632" s="253"/>
      <c r="F632" s="254"/>
      <c r="G632" s="254"/>
      <c r="H632" s="254"/>
      <c r="I632" s="254"/>
      <c r="J632" s="262"/>
    </row>
    <row r="633" spans="2:10">
      <c r="B633" s="253"/>
      <c r="C633" s="253"/>
      <c r="D633" s="253"/>
      <c r="E633" s="253"/>
      <c r="F633" s="254"/>
      <c r="G633" s="254"/>
      <c r="H633" s="254"/>
      <c r="I633" s="254"/>
      <c r="J633" s="262"/>
    </row>
    <row r="634" spans="2:10">
      <c r="B634" s="253"/>
      <c r="C634" s="253"/>
      <c r="D634" s="253"/>
      <c r="E634" s="253"/>
      <c r="F634" s="254"/>
      <c r="G634" s="254"/>
      <c r="H634" s="254"/>
      <c r="I634" s="254"/>
      <c r="J634" s="262"/>
    </row>
    <row r="635" spans="2:10">
      <c r="B635" s="253"/>
      <c r="C635" s="253"/>
      <c r="D635" s="253"/>
      <c r="E635" s="253"/>
      <c r="F635" s="254"/>
      <c r="G635" s="254"/>
      <c r="H635" s="254"/>
      <c r="I635" s="254"/>
      <c r="J635" s="262"/>
    </row>
    <row r="636" spans="2:10">
      <c r="B636" s="253"/>
      <c r="C636" s="253"/>
      <c r="D636" s="253"/>
      <c r="E636" s="253"/>
      <c r="F636" s="254"/>
      <c r="G636" s="254"/>
      <c r="H636" s="254"/>
      <c r="I636" s="254"/>
      <c r="J636" s="262"/>
    </row>
    <row r="637" spans="2:10">
      <c r="B637" s="253"/>
      <c r="C637" s="253"/>
      <c r="D637" s="253"/>
      <c r="E637" s="253"/>
      <c r="F637" s="254"/>
      <c r="G637" s="254"/>
      <c r="H637" s="254"/>
      <c r="I637" s="254"/>
      <c r="J637" s="262"/>
    </row>
    <row r="638" spans="2:10">
      <c r="B638" s="253"/>
      <c r="C638" s="253"/>
      <c r="D638" s="253"/>
      <c r="E638" s="253"/>
      <c r="F638" s="254"/>
      <c r="G638" s="254"/>
      <c r="H638" s="254"/>
      <c r="I638" s="254"/>
      <c r="J638" s="262"/>
    </row>
    <row r="639" spans="2:10">
      <c r="B639" s="253"/>
      <c r="C639" s="253"/>
      <c r="D639" s="253"/>
      <c r="E639" s="253"/>
      <c r="F639" s="254"/>
      <c r="G639" s="254"/>
      <c r="H639" s="254"/>
      <c r="I639" s="254"/>
      <c r="J639" s="262"/>
    </row>
    <row r="640" spans="2:10">
      <c r="B640" s="253"/>
      <c r="C640" s="253"/>
      <c r="D640" s="253"/>
      <c r="E640" s="253"/>
      <c r="F640" s="254"/>
      <c r="G640" s="254"/>
      <c r="H640" s="254"/>
      <c r="I640" s="254"/>
      <c r="J640" s="262"/>
    </row>
    <row r="641" spans="2:10">
      <c r="B641" s="253"/>
      <c r="C641" s="253"/>
      <c r="D641" s="253"/>
      <c r="E641" s="253"/>
      <c r="F641" s="254"/>
      <c r="G641" s="254"/>
      <c r="H641" s="254"/>
      <c r="I641" s="254"/>
      <c r="J641" s="262"/>
    </row>
    <row r="642" spans="2:10">
      <c r="B642" s="253"/>
      <c r="C642" s="253"/>
      <c r="D642" s="253"/>
      <c r="E642" s="253"/>
      <c r="F642" s="254"/>
      <c r="G642" s="254"/>
      <c r="H642" s="254"/>
      <c r="I642" s="254"/>
      <c r="J642" s="262"/>
    </row>
    <row r="643" spans="2:10">
      <c r="B643" s="253"/>
      <c r="C643" s="253"/>
      <c r="D643" s="253"/>
      <c r="E643" s="253"/>
      <c r="F643" s="254"/>
      <c r="G643" s="254"/>
      <c r="H643" s="254"/>
      <c r="I643" s="254"/>
      <c r="J643" s="262"/>
    </row>
    <row r="644" spans="2:10">
      <c r="B644" s="253"/>
      <c r="C644" s="253"/>
      <c r="D644" s="253"/>
      <c r="E644" s="253"/>
      <c r="F644" s="254"/>
      <c r="G644" s="254"/>
      <c r="H644" s="254"/>
      <c r="I644" s="254"/>
      <c r="J644" s="262"/>
    </row>
    <row r="645" spans="2:10">
      <c r="B645" s="253"/>
      <c r="C645" s="253"/>
      <c r="D645" s="253"/>
      <c r="E645" s="253"/>
      <c r="F645" s="254"/>
      <c r="G645" s="254"/>
      <c r="H645" s="254"/>
      <c r="I645" s="254"/>
      <c r="J645" s="262"/>
    </row>
    <row r="646" spans="2:10">
      <c r="B646" s="253"/>
      <c r="C646" s="253"/>
      <c r="D646" s="253"/>
      <c r="E646" s="253"/>
      <c r="F646" s="254"/>
      <c r="G646" s="254"/>
      <c r="H646" s="254"/>
      <c r="I646" s="254"/>
      <c r="J646" s="262"/>
    </row>
    <row r="647" spans="2:10">
      <c r="B647" s="253"/>
      <c r="C647" s="253"/>
      <c r="D647" s="253"/>
      <c r="E647" s="253"/>
      <c r="F647" s="254"/>
      <c r="G647" s="254"/>
      <c r="H647" s="254"/>
      <c r="I647" s="254"/>
      <c r="J647" s="262"/>
    </row>
    <row r="648" spans="2:10">
      <c r="B648" s="253"/>
      <c r="C648" s="253"/>
      <c r="D648" s="253"/>
      <c r="E648" s="253"/>
      <c r="F648" s="254"/>
      <c r="G648" s="254"/>
      <c r="H648" s="254"/>
      <c r="I648" s="254"/>
      <c r="J648" s="262"/>
    </row>
    <row r="649" spans="2:10">
      <c r="B649" s="253"/>
      <c r="C649" s="253"/>
      <c r="D649" s="253"/>
      <c r="E649" s="253"/>
      <c r="F649" s="254"/>
      <c r="G649" s="254"/>
      <c r="H649" s="254"/>
      <c r="I649" s="254"/>
      <c r="J649" s="262"/>
    </row>
    <row r="650" spans="2:10">
      <c r="B650" s="253"/>
      <c r="C650" s="253"/>
      <c r="D650" s="253"/>
      <c r="E650" s="253"/>
      <c r="F650" s="254"/>
      <c r="G650" s="254"/>
      <c r="H650" s="254"/>
      <c r="I650" s="254"/>
      <c r="J650" s="262"/>
    </row>
    <row r="651" spans="2:10">
      <c r="B651" s="253"/>
      <c r="C651" s="253"/>
      <c r="D651" s="253"/>
      <c r="E651" s="253"/>
      <c r="F651" s="254"/>
      <c r="G651" s="254"/>
      <c r="H651" s="254"/>
      <c r="I651" s="254"/>
      <c r="J651" s="262"/>
    </row>
    <row r="652" spans="2:10">
      <c r="B652" s="253"/>
      <c r="C652" s="253"/>
      <c r="D652" s="253"/>
      <c r="E652" s="253"/>
      <c r="F652" s="254"/>
      <c r="G652" s="254"/>
      <c r="H652" s="254"/>
      <c r="I652" s="254"/>
      <c r="J652" s="262"/>
    </row>
    <row r="653" spans="2:10">
      <c r="B653" s="253"/>
      <c r="C653" s="253"/>
      <c r="D653" s="253"/>
      <c r="E653" s="253"/>
      <c r="F653" s="254"/>
      <c r="G653" s="254"/>
      <c r="H653" s="254"/>
      <c r="I653" s="254"/>
      <c r="J653" s="262"/>
    </row>
    <row r="654" spans="2:10">
      <c r="B654" s="253"/>
      <c r="C654" s="253"/>
      <c r="D654" s="253"/>
      <c r="E654" s="253"/>
      <c r="F654" s="254"/>
      <c r="G654" s="254"/>
      <c r="H654" s="254"/>
      <c r="I654" s="254"/>
      <c r="J654" s="262"/>
    </row>
    <row r="655" spans="2:10">
      <c r="B655" s="253"/>
      <c r="C655" s="253"/>
      <c r="D655" s="253"/>
      <c r="E655" s="253"/>
      <c r="F655" s="254"/>
      <c r="G655" s="254"/>
      <c r="H655" s="254"/>
      <c r="I655" s="254"/>
      <c r="J655" s="262"/>
    </row>
    <row r="656" spans="2:10">
      <c r="B656" s="253"/>
      <c r="C656" s="253"/>
      <c r="D656" s="253"/>
      <c r="E656" s="253"/>
      <c r="F656" s="254"/>
      <c r="G656" s="254"/>
      <c r="H656" s="254"/>
      <c r="I656" s="254"/>
      <c r="J656" s="262"/>
    </row>
    <row r="657" spans="2:10">
      <c r="B657" s="253"/>
      <c r="C657" s="253"/>
      <c r="D657" s="253"/>
      <c r="E657" s="253"/>
      <c r="F657" s="254"/>
      <c r="G657" s="254"/>
      <c r="H657" s="254"/>
      <c r="I657" s="254"/>
      <c r="J657" s="262"/>
    </row>
    <row r="658" spans="2:10">
      <c r="B658" s="253"/>
      <c r="C658" s="253"/>
      <c r="D658" s="253"/>
      <c r="E658" s="253"/>
      <c r="F658" s="254"/>
      <c r="G658" s="254"/>
      <c r="H658" s="254"/>
      <c r="I658" s="254"/>
      <c r="J658" s="262"/>
    </row>
    <row r="659" spans="2:10">
      <c r="B659" s="253"/>
      <c r="C659" s="253"/>
      <c r="D659" s="253"/>
      <c r="E659" s="253"/>
      <c r="F659" s="254"/>
      <c r="G659" s="254"/>
      <c r="H659" s="254"/>
      <c r="I659" s="254"/>
      <c r="J659" s="262"/>
    </row>
    <row r="660" spans="2:10">
      <c r="B660" s="253"/>
      <c r="C660" s="253"/>
      <c r="D660" s="253"/>
      <c r="E660" s="253"/>
      <c r="F660" s="254"/>
      <c r="G660" s="254"/>
      <c r="H660" s="254"/>
      <c r="I660" s="254"/>
      <c r="J660" s="262"/>
    </row>
    <row r="661" spans="2:10">
      <c r="B661" s="253"/>
      <c r="C661" s="253"/>
      <c r="D661" s="253"/>
      <c r="E661" s="253"/>
      <c r="F661" s="254"/>
      <c r="G661" s="254"/>
      <c r="H661" s="254"/>
      <c r="I661" s="254"/>
      <c r="J661" s="262"/>
    </row>
    <row r="662" spans="2:10">
      <c r="B662" s="253"/>
      <c r="C662" s="253"/>
      <c r="D662" s="253"/>
      <c r="E662" s="253"/>
      <c r="F662" s="254"/>
      <c r="G662" s="254"/>
      <c r="H662" s="254"/>
      <c r="I662" s="254"/>
      <c r="J662" s="262"/>
    </row>
    <row r="663" spans="2:10">
      <c r="B663" s="253"/>
      <c r="C663" s="253"/>
      <c r="D663" s="253"/>
      <c r="E663" s="253"/>
      <c r="F663" s="254"/>
      <c r="G663" s="254"/>
      <c r="H663" s="254"/>
      <c r="I663" s="254"/>
      <c r="J663" s="262"/>
    </row>
    <row r="664" spans="2:10">
      <c r="B664" s="253"/>
      <c r="C664" s="253"/>
      <c r="D664" s="253"/>
      <c r="E664" s="253"/>
      <c r="F664" s="254"/>
      <c r="G664" s="254"/>
      <c r="H664" s="254"/>
      <c r="I664" s="254"/>
      <c r="J664" s="262"/>
    </row>
    <row r="665" spans="2:10">
      <c r="B665" s="253"/>
      <c r="C665" s="253"/>
      <c r="D665" s="253"/>
      <c r="E665" s="253"/>
      <c r="F665" s="254"/>
      <c r="G665" s="254"/>
      <c r="H665" s="254"/>
      <c r="I665" s="254"/>
      <c r="J665" s="262"/>
    </row>
    <row r="666" spans="2:10">
      <c r="B666" s="253"/>
      <c r="C666" s="253"/>
      <c r="D666" s="253"/>
      <c r="E666" s="253"/>
      <c r="F666" s="254"/>
      <c r="G666" s="254"/>
      <c r="H666" s="254"/>
      <c r="I666" s="254"/>
      <c r="J666" s="262"/>
    </row>
    <row r="667" spans="2:10">
      <c r="B667" s="253"/>
      <c r="C667" s="253"/>
      <c r="D667" s="253"/>
      <c r="E667" s="253"/>
      <c r="F667" s="254"/>
      <c r="G667" s="254"/>
      <c r="H667" s="254"/>
      <c r="I667" s="254"/>
      <c r="J667" s="262"/>
    </row>
    <row r="668" spans="2:10">
      <c r="B668" s="253"/>
      <c r="C668" s="253"/>
      <c r="D668" s="253"/>
      <c r="E668" s="253"/>
      <c r="F668" s="254"/>
      <c r="G668" s="254"/>
      <c r="H668" s="254"/>
      <c r="I668" s="254"/>
      <c r="J668" s="262"/>
    </row>
    <row r="669" spans="2:10">
      <c r="B669" s="253"/>
      <c r="C669" s="253"/>
      <c r="D669" s="253"/>
      <c r="E669" s="253"/>
      <c r="F669" s="254"/>
      <c r="G669" s="254"/>
      <c r="H669" s="254"/>
      <c r="I669" s="254"/>
      <c r="J669" s="262"/>
    </row>
    <row r="670" spans="2:10">
      <c r="B670" s="253"/>
      <c r="C670" s="253"/>
      <c r="D670" s="253"/>
      <c r="E670" s="253"/>
      <c r="F670" s="254"/>
      <c r="G670" s="254"/>
      <c r="H670" s="254"/>
      <c r="I670" s="254"/>
      <c r="J670" s="262"/>
    </row>
    <row r="671" spans="2:10">
      <c r="B671" s="253"/>
      <c r="C671" s="253"/>
      <c r="D671" s="253"/>
      <c r="E671" s="253"/>
      <c r="F671" s="254"/>
      <c r="G671" s="254"/>
      <c r="H671" s="254"/>
      <c r="I671" s="254"/>
      <c r="J671" s="262"/>
    </row>
    <row r="672" spans="2:10">
      <c r="B672" s="253"/>
      <c r="C672" s="253"/>
      <c r="D672" s="253"/>
      <c r="E672" s="253"/>
      <c r="F672" s="254"/>
      <c r="G672" s="254"/>
      <c r="H672" s="254"/>
      <c r="I672" s="254"/>
      <c r="J672" s="262"/>
    </row>
    <row r="673" spans="2:10">
      <c r="B673" s="253"/>
      <c r="C673" s="253"/>
      <c r="D673" s="253"/>
      <c r="E673" s="253"/>
      <c r="F673" s="254"/>
      <c r="G673" s="254"/>
      <c r="H673" s="254"/>
      <c r="I673" s="254"/>
      <c r="J673" s="262"/>
    </row>
    <row r="674" spans="2:10">
      <c r="B674" s="253"/>
      <c r="C674" s="253"/>
      <c r="D674" s="253"/>
      <c r="E674" s="253"/>
      <c r="F674" s="254"/>
      <c r="G674" s="254"/>
      <c r="H674" s="254"/>
      <c r="I674" s="254"/>
      <c r="J674" s="262"/>
    </row>
    <row r="675" spans="2:10">
      <c r="B675" s="253"/>
      <c r="C675" s="253"/>
      <c r="D675" s="253"/>
      <c r="E675" s="253"/>
      <c r="F675" s="254"/>
      <c r="G675" s="254"/>
      <c r="H675" s="254"/>
      <c r="I675" s="254"/>
      <c r="J675" s="262"/>
    </row>
    <row r="676" spans="2:10">
      <c r="B676" s="253"/>
      <c r="C676" s="253"/>
      <c r="D676" s="253"/>
      <c r="E676" s="253"/>
      <c r="F676" s="254"/>
      <c r="G676" s="254"/>
      <c r="H676" s="254"/>
      <c r="I676" s="254"/>
      <c r="J676" s="262"/>
    </row>
    <row r="677" spans="2:10">
      <c r="B677" s="253"/>
      <c r="C677" s="253"/>
      <c r="D677" s="253"/>
      <c r="E677" s="253"/>
      <c r="F677" s="254"/>
      <c r="G677" s="254"/>
      <c r="H677" s="254"/>
      <c r="I677" s="254"/>
      <c r="J677" s="262"/>
    </row>
    <row r="678" spans="2:10">
      <c r="B678" s="253"/>
      <c r="C678" s="253"/>
      <c r="D678" s="253"/>
      <c r="E678" s="253"/>
      <c r="F678" s="254"/>
      <c r="G678" s="254"/>
      <c r="H678" s="254"/>
      <c r="I678" s="254"/>
      <c r="J678" s="262"/>
    </row>
    <row r="679" spans="2:10">
      <c r="B679" s="253"/>
      <c r="C679" s="253"/>
      <c r="D679" s="253"/>
      <c r="E679" s="253"/>
      <c r="F679" s="254"/>
      <c r="G679" s="254"/>
      <c r="H679" s="254"/>
      <c r="I679" s="254"/>
      <c r="J679" s="262"/>
    </row>
    <row r="680" spans="2:10">
      <c r="B680" s="253"/>
      <c r="C680" s="253"/>
      <c r="D680" s="253"/>
      <c r="E680" s="253"/>
      <c r="F680" s="254"/>
      <c r="G680" s="254"/>
      <c r="H680" s="254"/>
      <c r="I680" s="254"/>
      <c r="J680" s="262"/>
    </row>
    <row r="681" spans="2:10">
      <c r="B681" s="253"/>
      <c r="C681" s="253"/>
      <c r="D681" s="253"/>
      <c r="E681" s="253"/>
      <c r="F681" s="254"/>
      <c r="G681" s="254"/>
      <c r="H681" s="254"/>
      <c r="I681" s="254"/>
      <c r="J681" s="262"/>
    </row>
    <row r="682" spans="2:10">
      <c r="B682" s="253"/>
      <c r="C682" s="253"/>
      <c r="D682" s="253"/>
      <c r="E682" s="253"/>
      <c r="F682" s="254"/>
      <c r="G682" s="254"/>
      <c r="H682" s="254"/>
      <c r="I682" s="254"/>
      <c r="J682" s="262"/>
    </row>
    <row r="683" spans="2:10">
      <c r="B683" s="253"/>
      <c r="C683" s="253"/>
      <c r="D683" s="253"/>
      <c r="E683" s="253"/>
      <c r="F683" s="254"/>
      <c r="G683" s="254"/>
      <c r="H683" s="254"/>
      <c r="I683" s="254"/>
      <c r="J683" s="262"/>
    </row>
    <row r="684" spans="2:10">
      <c r="B684" s="253"/>
      <c r="C684" s="253"/>
      <c r="D684" s="253"/>
      <c r="E684" s="253"/>
      <c r="F684" s="254"/>
      <c r="G684" s="254"/>
      <c r="H684" s="254"/>
      <c r="I684" s="254"/>
      <c r="J684" s="262"/>
    </row>
    <row r="685" spans="2:10">
      <c r="B685" s="253"/>
      <c r="C685" s="253"/>
      <c r="D685" s="253"/>
      <c r="E685" s="253"/>
      <c r="F685" s="254"/>
      <c r="G685" s="254"/>
      <c r="H685" s="254"/>
      <c r="I685" s="254"/>
      <c r="J685" s="262"/>
    </row>
    <row r="686" spans="2:10">
      <c r="B686" s="253"/>
      <c r="C686" s="253"/>
      <c r="D686" s="253"/>
      <c r="E686" s="253"/>
      <c r="F686" s="254"/>
      <c r="G686" s="254"/>
      <c r="H686" s="254"/>
      <c r="I686" s="254"/>
      <c r="J686" s="262"/>
    </row>
    <row r="687" spans="2:10">
      <c r="B687" s="253"/>
      <c r="C687" s="253"/>
      <c r="D687" s="253"/>
      <c r="E687" s="253"/>
      <c r="F687" s="254"/>
      <c r="G687" s="254"/>
      <c r="H687" s="254"/>
      <c r="I687" s="254"/>
      <c r="J687" s="262"/>
    </row>
    <row r="688" spans="2:10">
      <c r="B688" s="253"/>
      <c r="C688" s="253"/>
      <c r="D688" s="253"/>
      <c r="E688" s="253"/>
      <c r="F688" s="254"/>
      <c r="G688" s="254"/>
      <c r="H688" s="254"/>
      <c r="I688" s="254"/>
      <c r="J688" s="262"/>
    </row>
    <row r="689" spans="2:10">
      <c r="B689" s="253"/>
      <c r="C689" s="253"/>
      <c r="D689" s="253"/>
      <c r="E689" s="253"/>
      <c r="F689" s="254"/>
      <c r="G689" s="254"/>
      <c r="H689" s="254"/>
      <c r="I689" s="254"/>
      <c r="J689" s="262"/>
    </row>
    <row r="690" spans="2:10">
      <c r="B690" s="253"/>
      <c r="C690" s="253"/>
      <c r="D690" s="253"/>
      <c r="E690" s="253"/>
      <c r="F690" s="254"/>
      <c r="G690" s="254"/>
      <c r="H690" s="254"/>
      <c r="I690" s="254"/>
      <c r="J690" s="262"/>
    </row>
    <row r="691" spans="2:10">
      <c r="B691" s="253"/>
      <c r="C691" s="253"/>
      <c r="D691" s="253"/>
      <c r="E691" s="253"/>
      <c r="F691" s="254"/>
      <c r="G691" s="254"/>
      <c r="H691" s="254"/>
      <c r="I691" s="254"/>
      <c r="J691" s="262"/>
    </row>
    <row r="692" spans="2:10">
      <c r="B692" s="253"/>
      <c r="C692" s="253"/>
      <c r="D692" s="253"/>
      <c r="E692" s="253"/>
      <c r="F692" s="254"/>
      <c r="G692" s="254"/>
      <c r="H692" s="254"/>
      <c r="I692" s="254"/>
      <c r="J692" s="262"/>
    </row>
    <row r="693" spans="2:10">
      <c r="B693" s="253"/>
      <c r="C693" s="253"/>
      <c r="D693" s="253"/>
      <c r="E693" s="253"/>
      <c r="F693" s="254"/>
      <c r="G693" s="254"/>
      <c r="H693" s="254"/>
      <c r="I693" s="254"/>
      <c r="J693" s="262"/>
    </row>
    <row r="694" spans="2:10">
      <c r="B694" s="253"/>
      <c r="C694" s="253"/>
      <c r="D694" s="253"/>
      <c r="E694" s="253"/>
      <c r="F694" s="254"/>
      <c r="G694" s="254"/>
      <c r="H694" s="254"/>
      <c r="I694" s="254"/>
      <c r="J694" s="262"/>
    </row>
    <row r="695" spans="2:10">
      <c r="B695" s="253"/>
      <c r="C695" s="253"/>
      <c r="D695" s="253"/>
      <c r="E695" s="253"/>
      <c r="F695" s="254"/>
      <c r="G695" s="254"/>
      <c r="H695" s="254"/>
      <c r="I695" s="254"/>
      <c r="J695" s="262"/>
    </row>
    <row r="696" spans="2:10">
      <c r="B696" s="253"/>
      <c r="C696" s="253"/>
      <c r="D696" s="253"/>
      <c r="E696" s="253"/>
      <c r="F696" s="254"/>
      <c r="G696" s="254"/>
      <c r="H696" s="254"/>
      <c r="I696" s="254"/>
      <c r="J696" s="262"/>
    </row>
    <row r="697" spans="2:10">
      <c r="B697" s="253"/>
      <c r="C697" s="253"/>
      <c r="D697" s="253"/>
      <c r="E697" s="253"/>
      <c r="F697" s="254"/>
      <c r="G697" s="254"/>
      <c r="H697" s="254"/>
      <c r="I697" s="254"/>
      <c r="J697" s="262"/>
    </row>
    <row r="698" spans="2:10">
      <c r="B698" s="253"/>
      <c r="C698" s="253"/>
      <c r="D698" s="253"/>
      <c r="E698" s="253"/>
      <c r="F698" s="254"/>
      <c r="G698" s="254"/>
      <c r="H698" s="254"/>
      <c r="I698" s="254"/>
      <c r="J698" s="262"/>
    </row>
    <row r="699" spans="2:10">
      <c r="B699" s="253"/>
      <c r="C699" s="253"/>
      <c r="D699" s="253"/>
      <c r="E699" s="253"/>
      <c r="F699" s="254"/>
      <c r="G699" s="254"/>
      <c r="H699" s="254"/>
      <c r="I699" s="254"/>
      <c r="J699" s="262"/>
    </row>
    <row r="700" spans="2:10">
      <c r="B700" s="253"/>
      <c r="C700" s="253"/>
      <c r="D700" s="253"/>
      <c r="E700" s="253"/>
      <c r="F700" s="254"/>
      <c r="G700" s="254"/>
      <c r="H700" s="254"/>
      <c r="I700" s="254"/>
      <c r="J700" s="262"/>
    </row>
    <row r="701" spans="2:10">
      <c r="B701" s="253"/>
      <c r="C701" s="253"/>
      <c r="D701" s="253"/>
      <c r="E701" s="253"/>
      <c r="F701" s="254"/>
      <c r="G701" s="254"/>
      <c r="H701" s="254"/>
      <c r="I701" s="254"/>
      <c r="J701" s="262"/>
    </row>
    <row r="702" spans="2:10">
      <c r="B702" s="253"/>
      <c r="C702" s="253"/>
      <c r="D702" s="253"/>
      <c r="E702" s="253"/>
      <c r="F702" s="254"/>
      <c r="G702" s="254"/>
      <c r="H702" s="254"/>
      <c r="I702" s="254"/>
      <c r="J702" s="262"/>
    </row>
    <row r="703" spans="2:10">
      <c r="B703" s="253"/>
      <c r="C703" s="253"/>
      <c r="D703" s="253"/>
      <c r="E703" s="253"/>
      <c r="F703" s="254"/>
      <c r="G703" s="254"/>
      <c r="H703" s="254"/>
      <c r="I703" s="254"/>
      <c r="J703" s="262"/>
    </row>
    <row r="704" spans="2:10">
      <c r="B704" s="253"/>
      <c r="C704" s="253"/>
      <c r="D704" s="253"/>
      <c r="E704" s="253"/>
      <c r="F704" s="254"/>
      <c r="G704" s="254"/>
      <c r="H704" s="254"/>
      <c r="I704" s="254"/>
      <c r="J704" s="262"/>
    </row>
    <row r="705" spans="2:10">
      <c r="B705" s="253"/>
      <c r="C705" s="253"/>
      <c r="D705" s="253"/>
      <c r="E705" s="253"/>
      <c r="F705" s="254"/>
      <c r="G705" s="254"/>
      <c r="H705" s="254"/>
      <c r="I705" s="254"/>
      <c r="J705" s="262"/>
    </row>
    <row r="706" spans="2:10">
      <c r="B706" s="253"/>
      <c r="C706" s="253"/>
      <c r="D706" s="253"/>
      <c r="E706" s="253"/>
      <c r="F706" s="254"/>
      <c r="G706" s="254"/>
      <c r="H706" s="254"/>
      <c r="I706" s="254"/>
      <c r="J706" s="262"/>
    </row>
    <row r="707" spans="2:10">
      <c r="B707" s="253"/>
      <c r="C707" s="253"/>
      <c r="D707" s="253"/>
      <c r="E707" s="253"/>
      <c r="F707" s="254"/>
      <c r="G707" s="254"/>
      <c r="H707" s="254"/>
      <c r="I707" s="254"/>
      <c r="J707" s="262"/>
    </row>
    <row r="708" spans="2:10">
      <c r="B708" s="253"/>
      <c r="C708" s="253"/>
      <c r="D708" s="253"/>
      <c r="E708" s="253"/>
      <c r="F708" s="254"/>
      <c r="G708" s="254"/>
      <c r="H708" s="254"/>
      <c r="I708" s="254"/>
      <c r="J708" s="262"/>
    </row>
    <row r="709" spans="2:10">
      <c r="B709" s="253"/>
      <c r="C709" s="253"/>
      <c r="D709" s="253"/>
      <c r="E709" s="253"/>
      <c r="F709" s="254"/>
      <c r="G709" s="254"/>
      <c r="H709" s="254"/>
      <c r="I709" s="254"/>
      <c r="J709" s="262"/>
    </row>
    <row r="710" spans="2:10">
      <c r="B710" s="253"/>
      <c r="C710" s="253"/>
      <c r="D710" s="253"/>
      <c r="E710" s="253"/>
      <c r="F710" s="254"/>
      <c r="G710" s="254"/>
      <c r="H710" s="254"/>
      <c r="I710" s="254"/>
      <c r="J710" s="262"/>
    </row>
    <row r="711" spans="2:10">
      <c r="B711" s="253"/>
      <c r="C711" s="253"/>
      <c r="D711" s="253"/>
      <c r="E711" s="253"/>
      <c r="F711" s="254"/>
      <c r="G711" s="254"/>
      <c r="H711" s="254"/>
      <c r="I711" s="254"/>
      <c r="J711" s="262"/>
    </row>
    <row r="712" spans="2:10">
      <c r="B712" s="253"/>
      <c r="C712" s="253"/>
      <c r="D712" s="253"/>
      <c r="E712" s="253"/>
      <c r="F712" s="254"/>
      <c r="G712" s="254"/>
      <c r="H712" s="254"/>
      <c r="I712" s="254"/>
      <c r="J712" s="262"/>
    </row>
    <row r="713" spans="2:10">
      <c r="B713" s="253"/>
      <c r="C713" s="253"/>
      <c r="D713" s="253"/>
      <c r="E713" s="253"/>
      <c r="F713" s="254"/>
      <c r="G713" s="254"/>
      <c r="H713" s="254"/>
      <c r="I713" s="254"/>
      <c r="J713" s="262"/>
    </row>
    <row r="714" spans="2:10">
      <c r="B714" s="253"/>
      <c r="C714" s="253"/>
      <c r="D714" s="253"/>
      <c r="E714" s="253"/>
      <c r="F714" s="254"/>
      <c r="G714" s="254"/>
      <c r="H714" s="254"/>
      <c r="I714" s="254"/>
      <c r="J714" s="262"/>
    </row>
    <row r="715" spans="2:10">
      <c r="B715" s="253"/>
      <c r="C715" s="253"/>
      <c r="D715" s="253"/>
      <c r="E715" s="253"/>
      <c r="F715" s="254"/>
      <c r="G715" s="254"/>
      <c r="H715" s="254"/>
      <c r="I715" s="254"/>
      <c r="J715" s="262"/>
    </row>
    <row r="716" spans="2:10">
      <c r="B716" s="253"/>
      <c r="C716" s="253"/>
      <c r="D716" s="253"/>
      <c r="E716" s="253"/>
      <c r="F716" s="254"/>
      <c r="G716" s="254"/>
      <c r="H716" s="254"/>
      <c r="I716" s="254"/>
      <c r="J716" s="262"/>
    </row>
    <row r="717" spans="2:10">
      <c r="B717" s="253"/>
      <c r="C717" s="253"/>
      <c r="D717" s="253"/>
      <c r="E717" s="253"/>
      <c r="F717" s="254"/>
      <c r="G717" s="254"/>
      <c r="H717" s="254"/>
      <c r="I717" s="254"/>
      <c r="J717" s="262"/>
    </row>
    <row r="718" spans="2:10">
      <c r="B718" s="253"/>
      <c r="C718" s="253"/>
      <c r="D718" s="253"/>
      <c r="E718" s="253"/>
      <c r="F718" s="254"/>
      <c r="G718" s="254"/>
      <c r="H718" s="254"/>
      <c r="I718" s="254"/>
      <c r="J718" s="262"/>
    </row>
    <row r="719" spans="2:10">
      <c r="B719" s="253"/>
      <c r="C719" s="253"/>
      <c r="D719" s="253"/>
      <c r="E719" s="253"/>
      <c r="F719" s="254"/>
      <c r="G719" s="254"/>
      <c r="H719" s="254"/>
      <c r="I719" s="254"/>
      <c r="J719" s="262"/>
    </row>
    <row r="720" spans="2:10">
      <c r="B720" s="253"/>
      <c r="C720" s="253"/>
      <c r="D720" s="253"/>
      <c r="E720" s="253"/>
      <c r="F720" s="254"/>
      <c r="G720" s="254"/>
      <c r="H720" s="254"/>
      <c r="I720" s="254"/>
      <c r="J720" s="262"/>
    </row>
    <row r="721" spans="2:10">
      <c r="B721" s="253"/>
      <c r="C721" s="253"/>
      <c r="D721" s="253"/>
      <c r="E721" s="253"/>
      <c r="F721" s="254"/>
      <c r="G721" s="254"/>
      <c r="H721" s="254"/>
      <c r="I721" s="254"/>
      <c r="J721" s="262"/>
    </row>
    <row r="722" spans="2:10">
      <c r="B722" s="253"/>
      <c r="C722" s="253"/>
      <c r="D722" s="253"/>
      <c r="E722" s="253"/>
      <c r="F722" s="254"/>
      <c r="G722" s="254"/>
      <c r="H722" s="254"/>
      <c r="I722" s="254"/>
      <c r="J722" s="262"/>
    </row>
    <row r="723" spans="2:10">
      <c r="B723" s="253"/>
      <c r="C723" s="253"/>
      <c r="D723" s="253"/>
      <c r="E723" s="253"/>
      <c r="F723" s="254"/>
      <c r="G723" s="254"/>
      <c r="H723" s="254"/>
      <c r="I723" s="254"/>
      <c r="J723" s="262"/>
    </row>
    <row r="724" spans="2:10">
      <c r="B724" s="253"/>
      <c r="C724" s="253"/>
      <c r="D724" s="253"/>
      <c r="E724" s="253"/>
      <c r="F724" s="254"/>
      <c r="G724" s="254"/>
      <c r="H724" s="254"/>
      <c r="I724" s="254"/>
      <c r="J724" s="262"/>
    </row>
    <row r="725" spans="2:10">
      <c r="B725" s="253"/>
      <c r="C725" s="253"/>
      <c r="D725" s="253"/>
      <c r="E725" s="253"/>
      <c r="F725" s="254"/>
      <c r="G725" s="254"/>
      <c r="H725" s="254"/>
      <c r="I725" s="254"/>
      <c r="J725" s="262"/>
    </row>
    <row r="726" spans="2:10">
      <c r="B726" s="253"/>
      <c r="C726" s="253"/>
      <c r="D726" s="253"/>
      <c r="E726" s="253"/>
      <c r="F726" s="254"/>
      <c r="G726" s="254"/>
      <c r="H726" s="254"/>
      <c r="I726" s="254"/>
      <c r="J726" s="262"/>
    </row>
    <row r="727" spans="2:10">
      <c r="B727" s="253"/>
      <c r="C727" s="253"/>
      <c r="D727" s="253"/>
      <c r="E727" s="253"/>
      <c r="F727" s="254"/>
      <c r="G727" s="254"/>
      <c r="H727" s="254"/>
      <c r="I727" s="254"/>
      <c r="J727" s="262"/>
    </row>
    <row r="728" spans="2:10">
      <c r="B728" s="253"/>
      <c r="C728" s="253"/>
      <c r="D728" s="253"/>
      <c r="E728" s="253"/>
      <c r="F728" s="254"/>
      <c r="G728" s="254"/>
      <c r="H728" s="254"/>
      <c r="I728" s="254"/>
      <c r="J728" s="262"/>
    </row>
    <row r="729" spans="2:10">
      <c r="B729" s="253"/>
      <c r="C729" s="253"/>
      <c r="D729" s="253"/>
      <c r="E729" s="253"/>
      <c r="F729" s="254"/>
      <c r="G729" s="254"/>
      <c r="H729" s="254"/>
      <c r="I729" s="254"/>
      <c r="J729" s="262"/>
    </row>
    <row r="730" spans="2:10">
      <c r="B730" s="253"/>
      <c r="C730" s="253"/>
      <c r="D730" s="253"/>
      <c r="E730" s="253"/>
      <c r="F730" s="254"/>
      <c r="G730" s="254"/>
      <c r="H730" s="254"/>
      <c r="I730" s="254"/>
      <c r="J730" s="262"/>
    </row>
    <row r="731" spans="2:10">
      <c r="B731" s="253"/>
      <c r="C731" s="253"/>
      <c r="D731" s="253"/>
      <c r="E731" s="253"/>
      <c r="F731" s="254"/>
      <c r="G731" s="254"/>
      <c r="H731" s="254"/>
      <c r="I731" s="254"/>
      <c r="J731" s="262"/>
    </row>
    <row r="732" spans="2:10">
      <c r="B732" s="253"/>
      <c r="C732" s="253"/>
      <c r="D732" s="253"/>
      <c r="E732" s="253"/>
      <c r="F732" s="254"/>
      <c r="G732" s="254"/>
      <c r="H732" s="254"/>
      <c r="I732" s="254"/>
      <c r="J732" s="262"/>
    </row>
    <row r="733" spans="2:10">
      <c r="B733" s="253"/>
      <c r="C733" s="253"/>
      <c r="D733" s="253"/>
      <c r="E733" s="253"/>
      <c r="F733" s="254"/>
      <c r="G733" s="254"/>
      <c r="H733" s="254"/>
      <c r="I733" s="254"/>
      <c r="J733" s="262"/>
    </row>
    <row r="734" spans="2:10">
      <c r="B734" s="253"/>
      <c r="C734" s="253"/>
      <c r="D734" s="253"/>
      <c r="E734" s="253"/>
      <c r="F734" s="254"/>
      <c r="G734" s="254"/>
      <c r="H734" s="254"/>
      <c r="I734" s="254"/>
      <c r="J734" s="262"/>
    </row>
    <row r="735" spans="2:10">
      <c r="B735" s="253"/>
      <c r="C735" s="253"/>
      <c r="D735" s="253"/>
      <c r="E735" s="253"/>
      <c r="F735" s="254"/>
      <c r="G735" s="254"/>
      <c r="H735" s="254"/>
      <c r="I735" s="254"/>
      <c r="J735" s="262"/>
    </row>
    <row r="736" spans="2:10">
      <c r="B736" s="253"/>
      <c r="C736" s="253"/>
      <c r="D736" s="253"/>
      <c r="E736" s="253"/>
      <c r="F736" s="254"/>
      <c r="G736" s="254"/>
      <c r="H736" s="254"/>
      <c r="I736" s="254"/>
      <c r="J736" s="262"/>
    </row>
    <row r="737" spans="2:10">
      <c r="B737" s="253"/>
      <c r="C737" s="253"/>
      <c r="D737" s="253"/>
      <c r="E737" s="253"/>
      <c r="F737" s="254"/>
      <c r="G737" s="254"/>
      <c r="H737" s="254"/>
      <c r="I737" s="254"/>
      <c r="J737" s="262"/>
    </row>
    <row r="738" spans="2:10">
      <c r="B738" s="253"/>
      <c r="C738" s="253"/>
      <c r="D738" s="253"/>
      <c r="E738" s="253"/>
      <c r="F738" s="254"/>
      <c r="G738" s="254"/>
      <c r="H738" s="254"/>
      <c r="I738" s="254"/>
      <c r="J738" s="262"/>
    </row>
    <row r="739" spans="2:10">
      <c r="B739" s="253"/>
      <c r="C739" s="253"/>
      <c r="D739" s="253"/>
      <c r="E739" s="253"/>
      <c r="F739" s="254"/>
      <c r="G739" s="254"/>
      <c r="H739" s="254"/>
      <c r="I739" s="254"/>
      <c r="J739" s="262"/>
    </row>
    <row r="740" spans="2:10">
      <c r="B740" s="253"/>
      <c r="C740" s="253"/>
      <c r="D740" s="253"/>
      <c r="E740" s="253"/>
      <c r="F740" s="254"/>
      <c r="G740" s="254"/>
      <c r="H740" s="254"/>
      <c r="I740" s="254"/>
      <c r="J740" s="262"/>
    </row>
    <row r="741" spans="2:10">
      <c r="B741" s="253"/>
      <c r="C741" s="253"/>
      <c r="D741" s="253"/>
      <c r="E741" s="253"/>
      <c r="F741" s="254"/>
      <c r="G741" s="254"/>
      <c r="H741" s="254"/>
      <c r="I741" s="254"/>
      <c r="J741" s="262"/>
    </row>
    <row r="742" spans="2:10">
      <c r="B742" s="253"/>
      <c r="C742" s="253"/>
      <c r="D742" s="253"/>
      <c r="E742" s="253"/>
      <c r="F742" s="254"/>
      <c r="G742" s="254"/>
      <c r="H742" s="254"/>
      <c r="I742" s="254"/>
      <c r="J742" s="262"/>
    </row>
    <row r="743" spans="2:10">
      <c r="B743" s="253"/>
      <c r="C743" s="253"/>
      <c r="D743" s="253"/>
      <c r="E743" s="253"/>
      <c r="F743" s="254"/>
      <c r="G743" s="254"/>
      <c r="H743" s="254"/>
      <c r="I743" s="254"/>
      <c r="J743" s="262"/>
    </row>
    <row r="744" spans="2:10">
      <c r="B744" s="253"/>
      <c r="C744" s="253"/>
      <c r="D744" s="253"/>
      <c r="E744" s="253"/>
      <c r="F744" s="254"/>
      <c r="G744" s="254"/>
      <c r="H744" s="254"/>
      <c r="I744" s="254"/>
      <c r="J744" s="262"/>
    </row>
    <row r="745" spans="2:10">
      <c r="B745" s="253"/>
      <c r="C745" s="253"/>
      <c r="D745" s="253"/>
      <c r="E745" s="253"/>
      <c r="F745" s="254"/>
      <c r="G745" s="254"/>
      <c r="H745" s="254"/>
      <c r="I745" s="254"/>
      <c r="J745" s="262"/>
    </row>
    <row r="746" spans="2:10">
      <c r="B746" s="253"/>
      <c r="C746" s="253"/>
      <c r="D746" s="253"/>
      <c r="E746" s="253"/>
      <c r="F746" s="254"/>
      <c r="G746" s="254"/>
      <c r="H746" s="254"/>
      <c r="I746" s="254"/>
      <c r="J746" s="262"/>
    </row>
    <row r="747" spans="2:10">
      <c r="B747" s="253"/>
      <c r="C747" s="253"/>
      <c r="D747" s="253"/>
      <c r="E747" s="253"/>
      <c r="F747" s="254"/>
      <c r="G747" s="254"/>
      <c r="H747" s="254"/>
      <c r="I747" s="254"/>
      <c r="J747" s="262"/>
    </row>
    <row r="748" spans="2:10">
      <c r="B748" s="253"/>
      <c r="C748" s="253"/>
      <c r="D748" s="253"/>
      <c r="E748" s="253"/>
      <c r="F748" s="254"/>
      <c r="G748" s="254"/>
      <c r="H748" s="254"/>
      <c r="I748" s="254"/>
      <c r="J748" s="262"/>
    </row>
    <row r="749" spans="2:10">
      <c r="B749" s="253"/>
      <c r="C749" s="253"/>
      <c r="D749" s="253"/>
      <c r="E749" s="253"/>
      <c r="F749" s="254"/>
      <c r="G749" s="254"/>
      <c r="H749" s="254"/>
      <c r="I749" s="254"/>
      <c r="J749" s="262"/>
    </row>
    <row r="750" spans="2:10">
      <c r="B750" s="253"/>
      <c r="C750" s="253"/>
      <c r="D750" s="253"/>
      <c r="E750" s="253"/>
      <c r="F750" s="254"/>
      <c r="G750" s="254"/>
      <c r="H750" s="254"/>
      <c r="I750" s="254"/>
      <c r="J750" s="262"/>
    </row>
    <row r="751" spans="2:10">
      <c r="B751" s="253"/>
      <c r="C751" s="253"/>
      <c r="D751" s="253"/>
      <c r="E751" s="253"/>
      <c r="F751" s="254"/>
      <c r="G751" s="254"/>
      <c r="H751" s="254"/>
      <c r="I751" s="254"/>
      <c r="J751" s="262"/>
    </row>
    <row r="752" spans="2:10">
      <c r="B752" s="253"/>
      <c r="C752" s="253"/>
      <c r="D752" s="253"/>
      <c r="E752" s="253"/>
      <c r="F752" s="254"/>
      <c r="G752" s="254"/>
      <c r="H752" s="254"/>
      <c r="I752" s="254"/>
      <c r="J752" s="262"/>
    </row>
    <row r="753" spans="2:10">
      <c r="B753" s="253"/>
      <c r="C753" s="253"/>
      <c r="D753" s="253"/>
      <c r="E753" s="253"/>
      <c r="F753" s="254"/>
      <c r="G753" s="254"/>
      <c r="H753" s="254"/>
      <c r="I753" s="254"/>
      <c r="J753" s="262"/>
    </row>
    <row r="754" spans="2:10">
      <c r="B754" s="253"/>
      <c r="C754" s="253"/>
      <c r="D754" s="253"/>
      <c r="E754" s="253"/>
      <c r="F754" s="254"/>
      <c r="G754" s="254"/>
      <c r="H754" s="254"/>
      <c r="I754" s="254"/>
      <c r="J754" s="262"/>
    </row>
    <row r="755" spans="2:10">
      <c r="B755" s="253"/>
      <c r="C755" s="253"/>
      <c r="D755" s="253"/>
      <c r="E755" s="253"/>
      <c r="F755" s="254"/>
      <c r="G755" s="254"/>
      <c r="H755" s="254"/>
      <c r="I755" s="254"/>
      <c r="J755" s="262"/>
    </row>
    <row r="756" spans="2:10">
      <c r="B756" s="253"/>
      <c r="C756" s="253"/>
      <c r="D756" s="253"/>
      <c r="E756" s="253"/>
      <c r="F756" s="254"/>
      <c r="G756" s="254"/>
      <c r="H756" s="254"/>
      <c r="I756" s="254"/>
      <c r="J756" s="262"/>
    </row>
    <row r="757" spans="2:10">
      <c r="B757" s="253"/>
      <c r="C757" s="253"/>
      <c r="D757" s="253"/>
      <c r="E757" s="253"/>
      <c r="F757" s="254"/>
      <c r="G757" s="254"/>
      <c r="H757" s="254"/>
      <c r="I757" s="254"/>
      <c r="J757" s="262"/>
    </row>
    <row r="758" spans="2:10">
      <c r="B758" s="253"/>
      <c r="C758" s="253"/>
      <c r="D758" s="253"/>
      <c r="E758" s="253"/>
      <c r="F758" s="254"/>
      <c r="G758" s="254"/>
      <c r="H758" s="254"/>
      <c r="I758" s="254"/>
      <c r="J758" s="262"/>
    </row>
    <row r="759" spans="2:10">
      <c r="B759" s="253"/>
      <c r="C759" s="253"/>
      <c r="D759" s="253"/>
      <c r="E759" s="253"/>
      <c r="F759" s="254"/>
      <c r="G759" s="254"/>
      <c r="H759" s="254"/>
      <c r="I759" s="254"/>
      <c r="J759" s="262"/>
    </row>
    <row r="760" spans="2:10">
      <c r="B760" s="253"/>
      <c r="C760" s="253"/>
      <c r="D760" s="253"/>
      <c r="E760" s="253"/>
      <c r="F760" s="254"/>
      <c r="G760" s="254"/>
      <c r="H760" s="254"/>
      <c r="I760" s="254"/>
      <c r="J760" s="262"/>
    </row>
    <row r="761" spans="2:10">
      <c r="B761" s="253"/>
      <c r="C761" s="253"/>
      <c r="D761" s="253"/>
      <c r="E761" s="253"/>
      <c r="F761" s="254"/>
      <c r="G761" s="254"/>
      <c r="H761" s="254"/>
      <c r="I761" s="254"/>
      <c r="J761" s="262"/>
    </row>
    <row r="762" spans="2:10">
      <c r="B762" s="253"/>
      <c r="C762" s="253"/>
      <c r="D762" s="253"/>
      <c r="E762" s="253"/>
      <c r="F762" s="254"/>
      <c r="G762" s="254"/>
      <c r="H762" s="254"/>
      <c r="I762" s="254"/>
      <c r="J762" s="262"/>
    </row>
    <row r="763" spans="2:10">
      <c r="B763" s="253"/>
      <c r="C763" s="253"/>
      <c r="D763" s="253"/>
      <c r="E763" s="253"/>
      <c r="F763" s="254"/>
      <c r="G763" s="254"/>
      <c r="H763" s="254"/>
      <c r="I763" s="254"/>
      <c r="J763" s="262"/>
    </row>
    <row r="764" spans="2:10">
      <c r="B764" s="253"/>
      <c r="C764" s="253"/>
      <c r="D764" s="253"/>
      <c r="E764" s="253"/>
      <c r="F764" s="254"/>
      <c r="G764" s="254"/>
      <c r="H764" s="254"/>
      <c r="I764" s="254"/>
      <c r="J764" s="262"/>
    </row>
    <row r="765" spans="2:10">
      <c r="B765" s="253"/>
      <c r="C765" s="253"/>
      <c r="D765" s="253"/>
      <c r="E765" s="253"/>
      <c r="F765" s="254"/>
      <c r="G765" s="254"/>
      <c r="H765" s="254"/>
      <c r="I765" s="254"/>
      <c r="J765" s="262"/>
    </row>
    <row r="766" spans="2:10">
      <c r="B766" s="253"/>
      <c r="C766" s="253"/>
      <c r="D766" s="253"/>
      <c r="E766" s="253"/>
      <c r="F766" s="254"/>
      <c r="G766" s="254"/>
      <c r="H766" s="254"/>
      <c r="I766" s="254"/>
      <c r="J766" s="262"/>
    </row>
    <row r="767" spans="2:10">
      <c r="B767" s="253"/>
      <c r="C767" s="253"/>
      <c r="D767" s="253"/>
      <c r="E767" s="253"/>
      <c r="F767" s="254"/>
      <c r="G767" s="254"/>
      <c r="H767" s="254"/>
      <c r="I767" s="254"/>
      <c r="J767" s="262"/>
    </row>
    <row r="768" spans="2:10">
      <c r="B768" s="253"/>
      <c r="C768" s="253"/>
      <c r="D768" s="253"/>
      <c r="E768" s="253"/>
      <c r="F768" s="254"/>
      <c r="G768" s="254"/>
      <c r="H768" s="254"/>
      <c r="I768" s="254"/>
      <c r="J768" s="262"/>
    </row>
    <row r="769" spans="2:10">
      <c r="B769" s="253"/>
      <c r="C769" s="253"/>
      <c r="D769" s="253"/>
      <c r="E769" s="253"/>
      <c r="F769" s="254"/>
      <c r="G769" s="254"/>
      <c r="H769" s="254"/>
      <c r="I769" s="254"/>
      <c r="J769" s="262"/>
    </row>
    <row r="770" spans="2:10">
      <c r="B770" s="253"/>
      <c r="C770" s="253"/>
      <c r="D770" s="253"/>
      <c r="E770" s="253"/>
      <c r="F770" s="254"/>
      <c r="G770" s="254"/>
      <c r="H770" s="254"/>
      <c r="I770" s="254"/>
      <c r="J770" s="262"/>
    </row>
    <row r="771" spans="2:10">
      <c r="B771" s="253"/>
      <c r="C771" s="253"/>
      <c r="D771" s="253"/>
      <c r="E771" s="253"/>
      <c r="F771" s="254"/>
      <c r="G771" s="254"/>
      <c r="H771" s="254"/>
      <c r="I771" s="254"/>
      <c r="J771" s="262"/>
    </row>
    <row r="772" spans="2:10">
      <c r="B772" s="253"/>
      <c r="C772" s="253"/>
      <c r="D772" s="253"/>
      <c r="E772" s="253"/>
      <c r="F772" s="254"/>
      <c r="G772" s="254"/>
      <c r="H772" s="254"/>
      <c r="I772" s="254"/>
      <c r="J772" s="262"/>
    </row>
    <row r="773" spans="2:10">
      <c r="B773" s="253"/>
      <c r="C773" s="253"/>
      <c r="D773" s="253"/>
      <c r="E773" s="253"/>
      <c r="F773" s="254"/>
      <c r="G773" s="254"/>
      <c r="H773" s="254"/>
      <c r="I773" s="254"/>
      <c r="J773" s="262"/>
    </row>
    <row r="774" spans="2:10">
      <c r="B774" s="253"/>
      <c r="C774" s="253"/>
      <c r="D774" s="253"/>
      <c r="E774" s="253"/>
      <c r="F774" s="254"/>
      <c r="G774" s="254"/>
      <c r="H774" s="254"/>
      <c r="I774" s="254"/>
      <c r="J774" s="262"/>
    </row>
    <row r="775" spans="2:10">
      <c r="B775" s="253"/>
      <c r="C775" s="253"/>
      <c r="D775" s="253"/>
      <c r="E775" s="253"/>
      <c r="F775" s="254"/>
      <c r="G775" s="254"/>
      <c r="H775" s="254"/>
      <c r="I775" s="254"/>
      <c r="J775" s="262"/>
    </row>
    <row r="776" spans="2:10">
      <c r="B776" s="253"/>
      <c r="C776" s="253"/>
      <c r="D776" s="253"/>
      <c r="E776" s="253"/>
      <c r="F776" s="254"/>
      <c r="G776" s="254"/>
      <c r="H776" s="254"/>
      <c r="I776" s="254"/>
      <c r="J776" s="262"/>
    </row>
    <row r="777" spans="2:10">
      <c r="B777" s="253"/>
      <c r="C777" s="253"/>
      <c r="D777" s="253"/>
      <c r="E777" s="253"/>
      <c r="F777" s="254"/>
      <c r="G777" s="254"/>
      <c r="H777" s="254"/>
      <c r="I777" s="254"/>
      <c r="J777" s="262"/>
    </row>
    <row r="778" spans="2:10">
      <c r="B778" s="253"/>
      <c r="C778" s="253"/>
      <c r="D778" s="253"/>
      <c r="E778" s="253"/>
      <c r="F778" s="254"/>
      <c r="G778" s="254"/>
      <c r="H778" s="254"/>
      <c r="I778" s="254"/>
      <c r="J778" s="262"/>
    </row>
    <row r="779" spans="2:10">
      <c r="B779" s="253"/>
      <c r="C779" s="253"/>
      <c r="D779" s="253"/>
      <c r="E779" s="253"/>
      <c r="F779" s="254"/>
      <c r="G779" s="254"/>
      <c r="H779" s="254"/>
      <c r="I779" s="254"/>
      <c r="J779" s="262"/>
    </row>
    <row r="780" spans="2:10">
      <c r="B780" s="253"/>
      <c r="C780" s="253"/>
      <c r="D780" s="253"/>
      <c r="E780" s="253"/>
      <c r="F780" s="254"/>
      <c r="G780" s="254"/>
      <c r="H780" s="254"/>
      <c r="I780" s="254"/>
      <c r="J780" s="262"/>
    </row>
    <row r="781" spans="2:10">
      <c r="B781" s="253"/>
      <c r="C781" s="253"/>
      <c r="D781" s="253"/>
      <c r="E781" s="253"/>
      <c r="F781" s="254"/>
      <c r="G781" s="254"/>
      <c r="H781" s="254"/>
      <c r="I781" s="254"/>
      <c r="J781" s="262"/>
    </row>
    <row r="782" spans="2:10">
      <c r="B782" s="253"/>
      <c r="C782" s="253"/>
      <c r="D782" s="253"/>
      <c r="E782" s="253"/>
      <c r="F782" s="254"/>
      <c r="G782" s="254"/>
      <c r="H782" s="254"/>
      <c r="I782" s="254"/>
      <c r="J782" s="262"/>
    </row>
    <row r="783" spans="2:10">
      <c r="B783" s="253"/>
      <c r="C783" s="253"/>
      <c r="D783" s="253"/>
      <c r="E783" s="253"/>
      <c r="F783" s="254"/>
      <c r="G783" s="254"/>
      <c r="H783" s="254"/>
      <c r="I783" s="254"/>
      <c r="J783" s="262"/>
    </row>
    <row r="784" spans="2:10">
      <c r="B784" s="253"/>
      <c r="C784" s="253"/>
      <c r="D784" s="253"/>
      <c r="E784" s="253"/>
      <c r="F784" s="254"/>
      <c r="G784" s="254"/>
      <c r="H784" s="254"/>
      <c r="I784" s="254"/>
      <c r="J784" s="262"/>
    </row>
    <row r="785" spans="2:10">
      <c r="B785" s="253"/>
      <c r="C785" s="253"/>
      <c r="D785" s="253"/>
      <c r="E785" s="253"/>
      <c r="F785" s="254"/>
      <c r="G785" s="254"/>
      <c r="H785" s="254"/>
      <c r="I785" s="254"/>
      <c r="J785" s="262"/>
    </row>
    <row r="786" spans="2:10">
      <c r="B786" s="253"/>
      <c r="C786" s="253"/>
      <c r="D786" s="253"/>
      <c r="E786" s="253"/>
      <c r="F786" s="254"/>
      <c r="G786" s="254"/>
      <c r="H786" s="254"/>
      <c r="I786" s="254"/>
      <c r="J786" s="262"/>
    </row>
    <row r="787" spans="2:10">
      <c r="B787" s="253"/>
      <c r="C787" s="253"/>
      <c r="D787" s="253"/>
      <c r="E787" s="253"/>
      <c r="F787" s="254"/>
      <c r="G787" s="254"/>
      <c r="H787" s="254"/>
      <c r="I787" s="254"/>
      <c r="J787" s="262"/>
    </row>
    <row r="788" spans="2:10">
      <c r="B788" s="253"/>
      <c r="C788" s="253"/>
      <c r="D788" s="253"/>
      <c r="E788" s="253"/>
      <c r="F788" s="254"/>
      <c r="G788" s="254"/>
      <c r="H788" s="254"/>
      <c r="I788" s="254"/>
      <c r="J788" s="262"/>
    </row>
    <row r="789" spans="2:10">
      <c r="B789" s="253"/>
      <c r="C789" s="253"/>
      <c r="D789" s="253"/>
      <c r="E789" s="253"/>
      <c r="F789" s="254"/>
      <c r="G789" s="254"/>
      <c r="H789" s="254"/>
      <c r="I789" s="254"/>
      <c r="J789" s="262"/>
    </row>
    <row r="790" spans="2:10">
      <c r="B790" s="253"/>
      <c r="C790" s="253"/>
      <c r="D790" s="253"/>
      <c r="E790" s="253"/>
      <c r="F790" s="254"/>
      <c r="G790" s="254"/>
      <c r="H790" s="254"/>
      <c r="I790" s="254"/>
      <c r="J790" s="262"/>
    </row>
    <row r="791" spans="2:10">
      <c r="B791" s="253"/>
      <c r="C791" s="253"/>
      <c r="D791" s="253"/>
      <c r="E791" s="253"/>
      <c r="F791" s="254"/>
      <c r="G791" s="254"/>
      <c r="H791" s="254"/>
      <c r="I791" s="254"/>
      <c r="J791" s="262"/>
    </row>
    <row r="792" spans="2:10">
      <c r="B792" s="253"/>
      <c r="C792" s="253"/>
      <c r="D792" s="253"/>
      <c r="E792" s="253"/>
      <c r="F792" s="254"/>
      <c r="G792" s="254"/>
      <c r="H792" s="254"/>
      <c r="I792" s="254"/>
      <c r="J792" s="262"/>
    </row>
    <row r="793" spans="2:10">
      <c r="B793" s="253"/>
      <c r="C793" s="253"/>
      <c r="D793" s="253"/>
      <c r="E793" s="253"/>
      <c r="F793" s="254"/>
      <c r="G793" s="254"/>
      <c r="H793" s="254"/>
      <c r="I793" s="254"/>
      <c r="J793" s="262"/>
    </row>
    <row r="794" spans="2:10">
      <c r="B794" s="253"/>
      <c r="C794" s="253"/>
      <c r="D794" s="253"/>
      <c r="E794" s="253"/>
      <c r="F794" s="254"/>
      <c r="G794" s="254"/>
      <c r="H794" s="254"/>
      <c r="I794" s="254"/>
      <c r="J794" s="262"/>
    </row>
    <row r="795" spans="2:10">
      <c r="B795" s="253"/>
      <c r="C795" s="253"/>
      <c r="D795" s="253"/>
      <c r="E795" s="253"/>
      <c r="F795" s="254"/>
      <c r="G795" s="254"/>
      <c r="H795" s="254"/>
      <c r="I795" s="254"/>
      <c r="J795" s="262"/>
    </row>
    <row r="796" spans="2:10">
      <c r="B796" s="253"/>
      <c r="C796" s="253"/>
      <c r="D796" s="253"/>
      <c r="E796" s="253"/>
      <c r="F796" s="254"/>
      <c r="G796" s="254"/>
      <c r="H796" s="254"/>
      <c r="I796" s="254"/>
      <c r="J796" s="262"/>
    </row>
    <row r="797" spans="2:10">
      <c r="B797" s="253"/>
      <c r="C797" s="253"/>
      <c r="D797" s="253"/>
      <c r="E797" s="253"/>
      <c r="F797" s="254"/>
      <c r="G797" s="254"/>
      <c r="H797" s="254"/>
      <c r="I797" s="254"/>
      <c r="J797" s="262"/>
    </row>
    <row r="798" spans="2:10">
      <c r="B798" s="253"/>
      <c r="C798" s="253"/>
      <c r="D798" s="253"/>
      <c r="E798" s="253"/>
      <c r="F798" s="254"/>
      <c r="G798" s="254"/>
      <c r="H798" s="254"/>
      <c r="I798" s="254"/>
      <c r="J798" s="262"/>
    </row>
    <row r="799" spans="2:10">
      <c r="B799" s="253"/>
      <c r="C799" s="253"/>
      <c r="D799" s="253"/>
      <c r="E799" s="253"/>
      <c r="F799" s="254"/>
      <c r="G799" s="254"/>
      <c r="H799" s="254"/>
      <c r="I799" s="254"/>
      <c r="J799" s="262"/>
    </row>
    <row r="800" spans="2:10">
      <c r="B800" s="253"/>
      <c r="C800" s="253"/>
      <c r="D800" s="253"/>
      <c r="E800" s="253"/>
      <c r="F800" s="254"/>
      <c r="G800" s="254"/>
      <c r="H800" s="254"/>
      <c r="I800" s="254"/>
      <c r="J800" s="262"/>
    </row>
    <row r="801" spans="2:10">
      <c r="B801" s="253"/>
      <c r="C801" s="253"/>
      <c r="D801" s="253"/>
      <c r="E801" s="253"/>
      <c r="F801" s="254"/>
      <c r="G801" s="254"/>
      <c r="H801" s="254"/>
      <c r="I801" s="254"/>
      <c r="J801" s="262"/>
    </row>
    <row r="802" spans="2:10">
      <c r="B802" s="253"/>
      <c r="C802" s="253"/>
      <c r="D802" s="253"/>
      <c r="E802" s="253"/>
      <c r="F802" s="254"/>
      <c r="G802" s="254"/>
      <c r="H802" s="254"/>
      <c r="I802" s="254"/>
      <c r="J802" s="262"/>
    </row>
    <row r="803" spans="2:10">
      <c r="B803" s="253"/>
      <c r="C803" s="253"/>
      <c r="D803" s="253"/>
      <c r="E803" s="253"/>
      <c r="F803" s="254"/>
      <c r="G803" s="254"/>
      <c r="H803" s="254"/>
      <c r="I803" s="254"/>
      <c r="J803" s="262"/>
    </row>
    <row r="804" spans="2:10">
      <c r="B804" s="253"/>
      <c r="C804" s="253"/>
      <c r="D804" s="253"/>
      <c r="E804" s="253"/>
      <c r="F804" s="254"/>
      <c r="G804" s="254"/>
      <c r="H804" s="254"/>
      <c r="I804" s="254"/>
      <c r="J804" s="262"/>
    </row>
    <row r="805" spans="2:10">
      <c r="B805" s="253"/>
      <c r="C805" s="253"/>
      <c r="D805" s="253"/>
      <c r="E805" s="253"/>
      <c r="F805" s="254"/>
      <c r="G805" s="254"/>
      <c r="H805" s="254"/>
      <c r="I805" s="254"/>
      <c r="J805" s="262"/>
    </row>
    <row r="806" spans="2:10">
      <c r="B806" s="253"/>
      <c r="C806" s="253"/>
      <c r="D806" s="253"/>
      <c r="E806" s="253"/>
      <c r="F806" s="254"/>
      <c r="G806" s="254"/>
      <c r="H806" s="254"/>
      <c r="I806" s="254"/>
      <c r="J806" s="262"/>
    </row>
    <row r="807" spans="2:10">
      <c r="B807" s="253"/>
      <c r="C807" s="253"/>
      <c r="D807" s="253"/>
      <c r="E807" s="253"/>
      <c r="F807" s="254"/>
      <c r="G807" s="254"/>
      <c r="H807" s="254"/>
      <c r="I807" s="254"/>
      <c r="J807" s="262"/>
    </row>
    <row r="808" spans="2:10">
      <c r="B808" s="253"/>
      <c r="C808" s="253"/>
      <c r="D808" s="253"/>
      <c r="E808" s="253"/>
      <c r="F808" s="254"/>
      <c r="G808" s="254"/>
      <c r="H808" s="254"/>
      <c r="I808" s="254"/>
      <c r="J808" s="262"/>
    </row>
    <row r="809" spans="2:10">
      <c r="B809" s="253"/>
      <c r="C809" s="253"/>
      <c r="D809" s="253"/>
      <c r="E809" s="253"/>
      <c r="F809" s="254"/>
      <c r="G809" s="254"/>
      <c r="H809" s="254"/>
      <c r="I809" s="254"/>
      <c r="J809" s="262"/>
    </row>
    <row r="810" spans="2:10">
      <c r="B810" s="253"/>
      <c r="C810" s="253"/>
      <c r="D810" s="253"/>
      <c r="E810" s="253"/>
      <c r="F810" s="254"/>
      <c r="G810" s="254"/>
      <c r="H810" s="254"/>
      <c r="I810" s="254"/>
      <c r="J810" s="262"/>
    </row>
    <row r="811" spans="2:10">
      <c r="B811" s="253"/>
      <c r="C811" s="253"/>
      <c r="D811" s="253"/>
      <c r="E811" s="253"/>
      <c r="F811" s="254"/>
      <c r="G811" s="254"/>
      <c r="H811" s="254"/>
      <c r="I811" s="254"/>
      <c r="J811" s="262"/>
    </row>
    <row r="812" spans="2:10">
      <c r="B812" s="253"/>
      <c r="C812" s="253"/>
      <c r="D812" s="253"/>
      <c r="E812" s="253"/>
      <c r="F812" s="254"/>
      <c r="G812" s="254"/>
      <c r="H812" s="254"/>
      <c r="I812" s="254"/>
      <c r="J812" s="262"/>
    </row>
    <row r="813" spans="2:10">
      <c r="B813" s="253"/>
      <c r="C813" s="253"/>
      <c r="D813" s="253"/>
      <c r="E813" s="253"/>
      <c r="F813" s="254"/>
      <c r="G813" s="254"/>
      <c r="H813" s="254"/>
      <c r="I813" s="254"/>
      <c r="J813" s="262"/>
    </row>
    <row r="814" spans="2:10">
      <c r="B814" s="253"/>
      <c r="C814" s="253"/>
      <c r="D814" s="253"/>
      <c r="E814" s="253"/>
      <c r="F814" s="254"/>
      <c r="G814" s="254"/>
      <c r="H814" s="254"/>
      <c r="I814" s="254"/>
      <c r="J814" s="262"/>
    </row>
    <row r="815" spans="2:10">
      <c r="B815" s="253"/>
      <c r="C815" s="253"/>
      <c r="D815" s="253"/>
      <c r="E815" s="253"/>
      <c r="F815" s="254"/>
      <c r="G815" s="254"/>
      <c r="H815" s="254"/>
      <c r="I815" s="254"/>
      <c r="J815" s="262"/>
    </row>
    <row r="816" spans="2:10">
      <c r="B816" s="253"/>
      <c r="C816" s="253"/>
      <c r="D816" s="253"/>
      <c r="E816" s="253"/>
      <c r="F816" s="254"/>
      <c r="G816" s="254"/>
      <c r="H816" s="254"/>
      <c r="I816" s="254"/>
      <c r="J816" s="262"/>
    </row>
    <row r="817" spans="2:10">
      <c r="B817" s="253"/>
      <c r="C817" s="253"/>
      <c r="D817" s="253"/>
      <c r="E817" s="253"/>
      <c r="F817" s="254"/>
      <c r="G817" s="254"/>
      <c r="H817" s="254"/>
      <c r="I817" s="254"/>
      <c r="J817" s="262"/>
    </row>
    <row r="818" spans="2:10">
      <c r="B818" s="253"/>
      <c r="C818" s="253"/>
      <c r="D818" s="253"/>
      <c r="E818" s="253"/>
      <c r="F818" s="254"/>
      <c r="G818" s="254"/>
      <c r="H818" s="254"/>
      <c r="I818" s="254"/>
      <c r="J818" s="262"/>
    </row>
    <row r="819" spans="2:10">
      <c r="B819" s="253"/>
      <c r="C819" s="253"/>
      <c r="D819" s="253"/>
      <c r="E819" s="253"/>
      <c r="F819" s="254"/>
      <c r="G819" s="254"/>
      <c r="H819" s="254"/>
      <c r="I819" s="254"/>
      <c r="J819" s="262"/>
    </row>
    <row r="820" spans="2:10">
      <c r="B820" s="253"/>
      <c r="C820" s="253"/>
      <c r="D820" s="253"/>
      <c r="E820" s="253"/>
      <c r="F820" s="254"/>
      <c r="G820" s="254"/>
      <c r="H820" s="254"/>
      <c r="I820" s="254"/>
      <c r="J820" s="262"/>
    </row>
    <row r="821" spans="2:10">
      <c r="B821" s="253"/>
      <c r="C821" s="253"/>
      <c r="D821" s="253"/>
      <c r="E821" s="253"/>
      <c r="F821" s="254"/>
      <c r="G821" s="254"/>
      <c r="H821" s="254"/>
      <c r="I821" s="254"/>
      <c r="J821" s="262"/>
    </row>
    <row r="822" spans="2:10">
      <c r="B822" s="253"/>
      <c r="C822" s="253"/>
      <c r="D822" s="253"/>
      <c r="E822" s="253"/>
      <c r="F822" s="254"/>
      <c r="G822" s="254"/>
      <c r="H822" s="254"/>
      <c r="I822" s="254"/>
      <c r="J822" s="262"/>
    </row>
    <row r="823" spans="2:10">
      <c r="B823" s="253"/>
      <c r="C823" s="253"/>
      <c r="D823" s="253"/>
      <c r="E823" s="253"/>
      <c r="F823" s="254"/>
      <c r="G823" s="254"/>
      <c r="H823" s="254"/>
      <c r="I823" s="254"/>
      <c r="J823" s="262"/>
    </row>
    <row r="824" spans="2:10">
      <c r="B824" s="253"/>
      <c r="C824" s="253"/>
      <c r="D824" s="253"/>
      <c r="E824" s="253"/>
      <c r="F824" s="254"/>
      <c r="G824" s="254"/>
      <c r="H824" s="254"/>
      <c r="I824" s="254"/>
      <c r="J824" s="262"/>
    </row>
    <row r="825" spans="2:10">
      <c r="B825" s="253"/>
      <c r="C825" s="253"/>
      <c r="D825" s="253"/>
      <c r="E825" s="253"/>
      <c r="F825" s="254"/>
      <c r="G825" s="254"/>
      <c r="H825" s="254"/>
      <c r="I825" s="254"/>
      <c r="J825" s="262"/>
    </row>
    <row r="826" spans="2:10">
      <c r="B826" s="253"/>
      <c r="C826" s="253"/>
      <c r="D826" s="253"/>
      <c r="E826" s="253"/>
      <c r="F826" s="254"/>
      <c r="G826" s="254"/>
      <c r="H826" s="254"/>
      <c r="I826" s="254"/>
      <c r="J826" s="262"/>
    </row>
    <row r="827" spans="2:10">
      <c r="B827" s="253"/>
      <c r="C827" s="253"/>
      <c r="D827" s="253"/>
      <c r="E827" s="253"/>
      <c r="F827" s="254"/>
      <c r="G827" s="254"/>
      <c r="H827" s="254"/>
      <c r="I827" s="254"/>
      <c r="J827" s="262"/>
    </row>
    <row r="828" spans="2:10">
      <c r="B828" s="253"/>
      <c r="C828" s="253"/>
      <c r="D828" s="253"/>
      <c r="E828" s="253"/>
      <c r="F828" s="254"/>
      <c r="G828" s="254"/>
      <c r="H828" s="254"/>
      <c r="I828" s="254"/>
      <c r="J828" s="262"/>
    </row>
    <row r="829" spans="2:10">
      <c r="B829" s="253"/>
      <c r="C829" s="253"/>
      <c r="D829" s="253"/>
      <c r="E829" s="253"/>
      <c r="F829" s="254"/>
      <c r="G829" s="254"/>
      <c r="H829" s="254"/>
      <c r="I829" s="254"/>
      <c r="J829" s="262"/>
    </row>
    <row r="830" spans="2:10">
      <c r="B830" s="253"/>
      <c r="C830" s="253"/>
      <c r="D830" s="253"/>
      <c r="E830" s="253"/>
      <c r="F830" s="254"/>
      <c r="G830" s="254"/>
      <c r="H830" s="254"/>
      <c r="I830" s="254"/>
      <c r="J830" s="262"/>
    </row>
    <row r="831" spans="2:10">
      <c r="B831" s="253"/>
      <c r="C831" s="253"/>
      <c r="D831" s="253"/>
      <c r="E831" s="253"/>
      <c r="F831" s="254"/>
      <c r="G831" s="254"/>
      <c r="H831" s="254"/>
      <c r="I831" s="254"/>
      <c r="J831" s="262"/>
    </row>
    <row r="832" spans="2:10">
      <c r="B832" s="253"/>
      <c r="C832" s="253"/>
      <c r="D832" s="253"/>
      <c r="E832" s="253"/>
      <c r="F832" s="254"/>
      <c r="G832" s="254"/>
      <c r="H832" s="254"/>
      <c r="I832" s="254"/>
      <c r="J832" s="262"/>
    </row>
    <row r="833" spans="2:10">
      <c r="B833" s="253"/>
      <c r="C833" s="253"/>
      <c r="D833" s="253"/>
      <c r="E833" s="253"/>
      <c r="F833" s="254"/>
      <c r="G833" s="254"/>
      <c r="H833" s="254"/>
      <c r="I833" s="254"/>
      <c r="J833" s="262"/>
    </row>
    <row r="834" spans="2:10">
      <c r="B834" s="253"/>
      <c r="C834" s="253"/>
      <c r="D834" s="253"/>
      <c r="E834" s="253"/>
      <c r="F834" s="254"/>
      <c r="G834" s="254"/>
      <c r="H834" s="254"/>
      <c r="I834" s="254"/>
      <c r="J834" s="262"/>
    </row>
    <row r="835" spans="2:10">
      <c r="B835" s="253"/>
      <c r="C835" s="253"/>
      <c r="D835" s="253"/>
      <c r="E835" s="253"/>
      <c r="F835" s="254"/>
      <c r="G835" s="254"/>
      <c r="H835" s="254"/>
      <c r="I835" s="254"/>
      <c r="J835" s="262"/>
    </row>
    <row r="836" spans="2:10">
      <c r="B836" s="253"/>
      <c r="C836" s="253"/>
      <c r="D836" s="253"/>
      <c r="E836" s="253"/>
      <c r="F836" s="254"/>
      <c r="G836" s="254"/>
      <c r="H836" s="254"/>
      <c r="I836" s="254"/>
      <c r="J836" s="262"/>
    </row>
    <row r="837" spans="2:10">
      <c r="B837" s="253"/>
      <c r="C837" s="253"/>
      <c r="D837" s="253"/>
      <c r="E837" s="253"/>
      <c r="F837" s="254"/>
      <c r="G837" s="254"/>
      <c r="H837" s="254"/>
      <c r="I837" s="254"/>
      <c r="J837" s="262"/>
    </row>
    <row r="838" spans="2:10">
      <c r="B838" s="253"/>
      <c r="C838" s="253"/>
      <c r="D838" s="253"/>
      <c r="E838" s="253"/>
      <c r="F838" s="254"/>
      <c r="G838" s="254"/>
      <c r="H838" s="254"/>
      <c r="I838" s="254"/>
      <c r="J838" s="262"/>
    </row>
    <row r="839" spans="2:10">
      <c r="B839" s="253"/>
      <c r="C839" s="253"/>
      <c r="D839" s="253"/>
      <c r="E839" s="253"/>
      <c r="F839" s="254"/>
      <c r="G839" s="254"/>
      <c r="H839" s="254"/>
      <c r="I839" s="254"/>
      <c r="J839" s="262"/>
    </row>
    <row r="840" spans="2:10">
      <c r="B840" s="253"/>
      <c r="C840" s="253"/>
      <c r="D840" s="253"/>
      <c r="E840" s="253"/>
      <c r="F840" s="254"/>
      <c r="G840" s="254"/>
      <c r="H840" s="254"/>
      <c r="I840" s="254"/>
      <c r="J840" s="262"/>
    </row>
    <row r="841" spans="2:10">
      <c r="B841" s="253"/>
      <c r="C841" s="253"/>
      <c r="D841" s="253"/>
      <c r="E841" s="253"/>
      <c r="F841" s="254"/>
      <c r="G841" s="254"/>
      <c r="H841" s="254"/>
      <c r="I841" s="254"/>
      <c r="J841" s="262"/>
    </row>
    <row r="842" spans="2:10">
      <c r="B842" s="253"/>
      <c r="C842" s="253"/>
      <c r="D842" s="253"/>
      <c r="E842" s="253"/>
      <c r="F842" s="254"/>
      <c r="G842" s="254"/>
      <c r="H842" s="254"/>
      <c r="I842" s="254"/>
      <c r="J842" s="262"/>
    </row>
    <row r="843" spans="2:10">
      <c r="B843" s="253"/>
      <c r="C843" s="253"/>
      <c r="D843" s="253"/>
      <c r="E843" s="253"/>
      <c r="F843" s="254"/>
      <c r="G843" s="254"/>
      <c r="H843" s="254"/>
      <c r="I843" s="254"/>
      <c r="J843" s="262"/>
    </row>
    <row r="844" spans="2:10">
      <c r="B844" s="253"/>
      <c r="C844" s="253"/>
      <c r="D844" s="253"/>
      <c r="E844" s="253"/>
      <c r="F844" s="254"/>
      <c r="G844" s="254"/>
      <c r="H844" s="254"/>
      <c r="I844" s="254"/>
      <c r="J844" s="262"/>
    </row>
    <row r="845" spans="2:10">
      <c r="B845" s="253"/>
      <c r="C845" s="253"/>
      <c r="D845" s="253"/>
      <c r="E845" s="253"/>
      <c r="F845" s="254"/>
      <c r="G845" s="254"/>
      <c r="H845" s="254"/>
      <c r="I845" s="254"/>
      <c r="J845" s="262"/>
    </row>
    <row r="846" spans="2:10">
      <c r="B846" s="253"/>
      <c r="C846" s="253"/>
      <c r="D846" s="253"/>
      <c r="E846" s="253"/>
      <c r="F846" s="254"/>
      <c r="G846" s="254"/>
      <c r="H846" s="254"/>
      <c r="I846" s="254"/>
      <c r="J846" s="262"/>
    </row>
    <row r="847" spans="2:10">
      <c r="B847" s="253"/>
      <c r="C847" s="253"/>
      <c r="D847" s="253"/>
      <c r="E847" s="253"/>
      <c r="F847" s="254"/>
      <c r="G847" s="254"/>
      <c r="H847" s="254"/>
      <c r="I847" s="254"/>
      <c r="J847" s="262"/>
    </row>
    <row r="848" spans="2:10">
      <c r="B848" s="253"/>
      <c r="C848" s="253"/>
      <c r="D848" s="253"/>
      <c r="E848" s="253"/>
      <c r="F848" s="254"/>
      <c r="G848" s="254"/>
      <c r="H848" s="254"/>
      <c r="I848" s="254"/>
      <c r="J848" s="262"/>
    </row>
    <row r="849" spans="2:10">
      <c r="B849" s="253"/>
      <c r="C849" s="253"/>
      <c r="D849" s="253"/>
      <c r="E849" s="253"/>
      <c r="F849" s="254"/>
      <c r="G849" s="254"/>
      <c r="H849" s="254"/>
      <c r="I849" s="254"/>
      <c r="J849" s="262"/>
    </row>
    <row r="850" spans="2:10">
      <c r="B850" s="253"/>
      <c r="C850" s="253"/>
      <c r="D850" s="253"/>
      <c r="E850" s="253"/>
      <c r="F850" s="254"/>
      <c r="G850" s="254"/>
      <c r="H850" s="254"/>
      <c r="I850" s="254"/>
      <c r="J850" s="262"/>
    </row>
    <row r="851" spans="2:10">
      <c r="B851" s="253"/>
      <c r="C851" s="253"/>
      <c r="D851" s="253"/>
      <c r="E851" s="253"/>
      <c r="F851" s="254"/>
      <c r="G851" s="254"/>
      <c r="H851" s="254"/>
      <c r="I851" s="254"/>
      <c r="J851" s="262"/>
    </row>
    <row r="852" spans="2:10">
      <c r="B852" s="253"/>
      <c r="C852" s="253"/>
      <c r="D852" s="253"/>
      <c r="E852" s="253"/>
      <c r="F852" s="254"/>
      <c r="G852" s="254"/>
      <c r="H852" s="254"/>
      <c r="I852" s="254"/>
      <c r="J852" s="262"/>
    </row>
    <row r="853" spans="2:10">
      <c r="B853" s="253"/>
      <c r="C853" s="253"/>
      <c r="D853" s="253"/>
      <c r="E853" s="253"/>
      <c r="F853" s="254"/>
      <c r="G853" s="254"/>
      <c r="H853" s="254"/>
      <c r="I853" s="254"/>
      <c r="J853" s="262"/>
    </row>
    <row r="854" spans="2:10">
      <c r="B854" s="253"/>
      <c r="C854" s="253"/>
      <c r="D854" s="253"/>
      <c r="E854" s="253"/>
      <c r="F854" s="254"/>
      <c r="G854" s="254"/>
      <c r="H854" s="254"/>
      <c r="I854" s="254"/>
      <c r="J854" s="262"/>
    </row>
    <row r="855" spans="2:10">
      <c r="B855" s="253"/>
      <c r="C855" s="253"/>
      <c r="D855" s="253"/>
      <c r="E855" s="253"/>
      <c r="F855" s="254"/>
      <c r="G855" s="254"/>
      <c r="H855" s="254"/>
      <c r="I855" s="254"/>
      <c r="J855" s="262"/>
    </row>
    <row r="856" spans="2:10">
      <c r="B856" s="253"/>
      <c r="C856" s="253"/>
      <c r="D856" s="253"/>
      <c r="E856" s="253"/>
      <c r="F856" s="254"/>
      <c r="G856" s="254"/>
      <c r="H856" s="254"/>
      <c r="I856" s="254"/>
      <c r="J856" s="262"/>
    </row>
    <row r="857" spans="2:10">
      <c r="B857" s="253"/>
      <c r="C857" s="253"/>
      <c r="D857" s="253"/>
      <c r="E857" s="253"/>
      <c r="F857" s="254"/>
      <c r="G857" s="254"/>
      <c r="H857" s="254"/>
      <c r="I857" s="254"/>
      <c r="J857" s="262"/>
    </row>
    <row r="858" spans="2:10">
      <c r="B858" s="253"/>
      <c r="C858" s="253"/>
      <c r="D858" s="253"/>
      <c r="E858" s="253"/>
      <c r="F858" s="254"/>
      <c r="G858" s="254"/>
      <c r="H858" s="254"/>
      <c r="I858" s="254"/>
      <c r="J858" s="262"/>
    </row>
    <row r="859" spans="2:10">
      <c r="B859" s="253"/>
      <c r="C859" s="253"/>
      <c r="D859" s="253"/>
      <c r="E859" s="253"/>
      <c r="F859" s="254"/>
      <c r="G859" s="254"/>
      <c r="H859" s="254"/>
      <c r="I859" s="254"/>
      <c r="J859" s="262"/>
    </row>
    <row r="860" spans="2:10">
      <c r="B860" s="253"/>
      <c r="C860" s="253"/>
      <c r="D860" s="253"/>
      <c r="E860" s="253"/>
      <c r="F860" s="254"/>
      <c r="G860" s="254"/>
      <c r="H860" s="254"/>
      <c r="I860" s="254"/>
      <c r="J860" s="262"/>
    </row>
    <row r="861" spans="2:10">
      <c r="B861" s="253"/>
      <c r="C861" s="253"/>
      <c r="D861" s="253"/>
      <c r="E861" s="253"/>
      <c r="F861" s="254"/>
      <c r="G861" s="254"/>
      <c r="H861" s="254"/>
      <c r="I861" s="254"/>
      <c r="J861" s="262"/>
    </row>
    <row r="862" spans="2:10">
      <c r="B862" s="253"/>
      <c r="C862" s="253"/>
      <c r="D862" s="253"/>
      <c r="E862" s="253"/>
      <c r="F862" s="254"/>
      <c r="G862" s="254"/>
      <c r="H862" s="254"/>
      <c r="I862" s="254"/>
      <c r="J862" s="262"/>
    </row>
    <row r="863" spans="2:10">
      <c r="B863" s="253"/>
      <c r="C863" s="253"/>
      <c r="D863" s="253"/>
      <c r="E863" s="253"/>
      <c r="F863" s="254"/>
      <c r="G863" s="254"/>
      <c r="H863" s="254"/>
      <c r="I863" s="254"/>
      <c r="J863" s="262"/>
    </row>
    <row r="864" spans="2:10">
      <c r="B864" s="253"/>
      <c r="C864" s="253"/>
      <c r="D864" s="253"/>
      <c r="E864" s="253"/>
      <c r="F864" s="254"/>
      <c r="G864" s="254"/>
      <c r="H864" s="254"/>
      <c r="I864" s="254"/>
      <c r="J864" s="262"/>
    </row>
    <row r="865" spans="2:10">
      <c r="B865" s="253"/>
      <c r="C865" s="253"/>
      <c r="D865" s="253"/>
      <c r="E865" s="253"/>
      <c r="F865" s="254"/>
      <c r="G865" s="254"/>
      <c r="H865" s="254"/>
      <c r="I865" s="254"/>
      <c r="J865" s="262"/>
    </row>
    <row r="866" spans="2:10">
      <c r="B866" s="253"/>
      <c r="C866" s="253"/>
      <c r="D866" s="253"/>
      <c r="E866" s="253"/>
      <c r="F866" s="254"/>
      <c r="G866" s="254"/>
      <c r="H866" s="254"/>
      <c r="I866" s="254"/>
      <c r="J866" s="262"/>
    </row>
    <row r="867" spans="2:10">
      <c r="B867" s="253"/>
      <c r="C867" s="253"/>
      <c r="D867" s="253"/>
      <c r="E867" s="253"/>
      <c r="F867" s="254"/>
      <c r="G867" s="254"/>
      <c r="H867" s="254"/>
      <c r="I867" s="254"/>
      <c r="J867" s="262"/>
    </row>
    <row r="868" spans="2:10">
      <c r="B868" s="253"/>
      <c r="C868" s="253"/>
      <c r="D868" s="253"/>
      <c r="E868" s="253"/>
      <c r="F868" s="254"/>
      <c r="G868" s="254"/>
      <c r="H868" s="254"/>
      <c r="I868" s="254"/>
      <c r="J868" s="262"/>
    </row>
    <row r="869" spans="2:10">
      <c r="B869" s="253"/>
      <c r="C869" s="253"/>
      <c r="D869" s="253"/>
      <c r="E869" s="253"/>
      <c r="F869" s="254"/>
      <c r="G869" s="254"/>
      <c r="H869" s="254"/>
      <c r="I869" s="254"/>
      <c r="J869" s="262"/>
    </row>
    <row r="870" spans="2:10">
      <c r="B870" s="253"/>
      <c r="C870" s="253"/>
      <c r="D870" s="253"/>
      <c r="E870" s="253"/>
      <c r="F870" s="254"/>
      <c r="G870" s="254"/>
      <c r="H870" s="254"/>
      <c r="I870" s="254"/>
      <c r="J870" s="262"/>
    </row>
    <row r="871" spans="2:10">
      <c r="B871" s="253"/>
      <c r="C871" s="253"/>
      <c r="D871" s="253"/>
      <c r="E871" s="253"/>
      <c r="F871" s="254"/>
      <c r="G871" s="254"/>
      <c r="H871" s="254"/>
      <c r="I871" s="254"/>
      <c r="J871" s="262"/>
    </row>
    <row r="872" spans="2:10">
      <c r="B872" s="253"/>
      <c r="C872" s="253"/>
      <c r="D872" s="253"/>
      <c r="E872" s="253"/>
      <c r="F872" s="254"/>
      <c r="G872" s="254"/>
      <c r="H872" s="254"/>
      <c r="I872" s="254"/>
      <c r="J872" s="262"/>
    </row>
    <row r="873" spans="2:10">
      <c r="B873" s="253"/>
      <c r="C873" s="253"/>
      <c r="D873" s="253"/>
      <c r="E873" s="253"/>
      <c r="F873" s="254"/>
      <c r="G873" s="254"/>
      <c r="H873" s="254"/>
      <c r="I873" s="254"/>
      <c r="J873" s="262"/>
    </row>
    <row r="874" spans="2:10">
      <c r="B874" s="253"/>
      <c r="C874" s="253"/>
      <c r="D874" s="253"/>
      <c r="E874" s="253"/>
      <c r="F874" s="254"/>
      <c r="G874" s="254"/>
      <c r="H874" s="254"/>
      <c r="I874" s="254"/>
      <c r="J874" s="262"/>
    </row>
    <row r="875" spans="2:10">
      <c r="B875" s="253"/>
      <c r="C875" s="253"/>
      <c r="D875" s="253"/>
      <c r="E875" s="253"/>
      <c r="F875" s="254"/>
      <c r="G875" s="254"/>
      <c r="H875" s="254"/>
      <c r="I875" s="254"/>
      <c r="J875" s="262"/>
    </row>
    <row r="876" spans="2:10">
      <c r="B876" s="253"/>
      <c r="C876" s="253"/>
      <c r="D876" s="253"/>
      <c r="E876" s="253"/>
      <c r="F876" s="254"/>
      <c r="G876" s="254"/>
      <c r="H876" s="254"/>
      <c r="I876" s="254"/>
      <c r="J876" s="262"/>
    </row>
    <row r="877" spans="2:10">
      <c r="B877" s="253"/>
      <c r="C877" s="253"/>
      <c r="D877" s="253"/>
      <c r="E877" s="253"/>
      <c r="F877" s="254"/>
      <c r="G877" s="254"/>
      <c r="H877" s="254"/>
      <c r="I877" s="254"/>
      <c r="J877" s="262"/>
    </row>
    <row r="878" spans="2:10">
      <c r="B878" s="253"/>
      <c r="C878" s="253"/>
      <c r="D878" s="253"/>
      <c r="E878" s="253"/>
      <c r="F878" s="254"/>
      <c r="G878" s="254"/>
      <c r="H878" s="254"/>
      <c r="I878" s="254"/>
      <c r="J878" s="262"/>
    </row>
    <row r="879" spans="2:10">
      <c r="B879" s="253"/>
      <c r="C879" s="253"/>
      <c r="D879" s="253"/>
      <c r="E879" s="253"/>
      <c r="F879" s="254"/>
      <c r="G879" s="254"/>
      <c r="H879" s="254"/>
      <c r="I879" s="254"/>
      <c r="J879" s="262"/>
    </row>
    <row r="880" spans="2:10">
      <c r="B880" s="253"/>
      <c r="C880" s="253"/>
      <c r="D880" s="253"/>
      <c r="E880" s="253"/>
      <c r="F880" s="254"/>
      <c r="G880" s="254"/>
      <c r="H880" s="254"/>
      <c r="I880" s="254"/>
      <c r="J880" s="262"/>
    </row>
    <row r="881" spans="2:10">
      <c r="B881" s="253"/>
      <c r="C881" s="253"/>
      <c r="D881" s="253"/>
      <c r="E881" s="253"/>
      <c r="F881" s="254"/>
      <c r="G881" s="254"/>
      <c r="H881" s="254"/>
      <c r="I881" s="254"/>
      <c r="J881" s="262"/>
    </row>
    <row r="882" spans="2:10">
      <c r="B882" s="253"/>
      <c r="C882" s="253"/>
      <c r="D882" s="253"/>
      <c r="E882" s="253"/>
      <c r="F882" s="254"/>
      <c r="G882" s="254"/>
      <c r="H882" s="254"/>
      <c r="I882" s="254"/>
      <c r="J882" s="262"/>
    </row>
    <row r="883" spans="2:10">
      <c r="B883" s="253"/>
      <c r="C883" s="253"/>
      <c r="D883" s="253"/>
      <c r="E883" s="253"/>
      <c r="F883" s="254"/>
      <c r="G883" s="254"/>
      <c r="H883" s="254"/>
      <c r="I883" s="254"/>
      <c r="J883" s="262"/>
    </row>
    <row r="884" spans="2:10">
      <c r="B884" s="253"/>
      <c r="C884" s="253"/>
      <c r="D884" s="253"/>
      <c r="E884" s="253"/>
      <c r="F884" s="254"/>
      <c r="G884" s="254"/>
      <c r="H884" s="254"/>
      <c r="I884" s="254"/>
      <c r="J884" s="262"/>
    </row>
    <row r="885" spans="2:10">
      <c r="B885" s="253"/>
      <c r="C885" s="253"/>
      <c r="D885" s="253"/>
      <c r="E885" s="253"/>
      <c r="F885" s="254"/>
      <c r="G885" s="254"/>
      <c r="H885" s="254"/>
      <c r="I885" s="254"/>
      <c r="J885" s="262"/>
    </row>
    <row r="886" spans="2:10">
      <c r="B886" s="253"/>
      <c r="C886" s="253"/>
      <c r="D886" s="253"/>
      <c r="E886" s="253"/>
      <c r="F886" s="254"/>
      <c r="G886" s="254"/>
      <c r="H886" s="254"/>
      <c r="I886" s="254"/>
      <c r="J886" s="262"/>
    </row>
    <row r="887" spans="2:10">
      <c r="B887" s="253"/>
      <c r="C887" s="253"/>
      <c r="D887" s="253"/>
      <c r="E887" s="253"/>
      <c r="F887" s="254"/>
      <c r="G887" s="254"/>
      <c r="H887" s="254"/>
      <c r="I887" s="254"/>
      <c r="J887" s="262"/>
    </row>
    <row r="888" spans="2:10">
      <c r="B888" s="253"/>
      <c r="C888" s="253"/>
      <c r="D888" s="253"/>
      <c r="E888" s="253"/>
      <c r="F888" s="254"/>
      <c r="G888" s="254"/>
      <c r="H888" s="254"/>
      <c r="I888" s="254"/>
      <c r="J888" s="262"/>
    </row>
    <row r="889" spans="2:10">
      <c r="B889" s="253"/>
      <c r="C889" s="253"/>
      <c r="D889" s="253"/>
      <c r="E889" s="253"/>
      <c r="F889" s="254"/>
      <c r="G889" s="254"/>
      <c r="H889" s="254"/>
      <c r="I889" s="254"/>
      <c r="J889" s="262"/>
    </row>
    <row r="890" spans="2:10">
      <c r="B890" s="253"/>
      <c r="C890" s="253"/>
      <c r="D890" s="253"/>
      <c r="E890" s="253"/>
      <c r="F890" s="254"/>
      <c r="G890" s="254"/>
      <c r="H890" s="254"/>
      <c r="I890" s="254"/>
      <c r="J890" s="262"/>
    </row>
    <row r="891" spans="2:10">
      <c r="B891" s="253"/>
      <c r="C891" s="253"/>
      <c r="D891" s="253"/>
      <c r="E891" s="253"/>
      <c r="F891" s="254"/>
      <c r="G891" s="254"/>
      <c r="H891" s="254"/>
      <c r="I891" s="254"/>
      <c r="J891" s="262"/>
    </row>
    <row r="892" spans="2:10">
      <c r="B892" s="253"/>
      <c r="C892" s="253"/>
      <c r="D892" s="253"/>
      <c r="E892" s="253"/>
      <c r="F892" s="254"/>
      <c r="G892" s="254"/>
      <c r="H892" s="254"/>
      <c r="I892" s="254"/>
      <c r="J892" s="262"/>
    </row>
    <row r="893" spans="2:10">
      <c r="B893" s="253"/>
      <c r="C893" s="253"/>
      <c r="D893" s="253"/>
      <c r="E893" s="253"/>
      <c r="F893" s="254"/>
      <c r="G893" s="254"/>
      <c r="H893" s="254"/>
      <c r="I893" s="254"/>
      <c r="J893" s="262"/>
    </row>
    <row r="894" spans="2:10">
      <c r="B894" s="253"/>
      <c r="C894" s="253"/>
      <c r="D894" s="253"/>
      <c r="E894" s="253"/>
      <c r="F894" s="254"/>
      <c r="G894" s="254"/>
      <c r="H894" s="254"/>
      <c r="I894" s="254"/>
      <c r="J894" s="262"/>
    </row>
    <row r="895" spans="2:10">
      <c r="B895" s="253"/>
      <c r="C895" s="253"/>
      <c r="D895" s="253"/>
      <c r="E895" s="253"/>
      <c r="F895" s="254"/>
      <c r="G895" s="254"/>
      <c r="H895" s="254"/>
      <c r="I895" s="254"/>
      <c r="J895" s="262"/>
    </row>
    <row r="896" spans="2:10">
      <c r="B896" s="253"/>
      <c r="C896" s="253"/>
      <c r="D896" s="253"/>
      <c r="E896" s="253"/>
      <c r="F896" s="254"/>
      <c r="G896" s="254"/>
      <c r="H896" s="254"/>
      <c r="I896" s="254"/>
      <c r="J896" s="262"/>
    </row>
    <row r="897" spans="2:10">
      <c r="B897" s="253"/>
      <c r="C897" s="253"/>
      <c r="D897" s="253"/>
      <c r="E897" s="253"/>
      <c r="F897" s="254"/>
      <c r="G897" s="254"/>
      <c r="H897" s="254"/>
      <c r="I897" s="254"/>
      <c r="J897" s="262"/>
    </row>
    <row r="898" spans="2:10">
      <c r="B898" s="253"/>
      <c r="C898" s="253"/>
      <c r="D898" s="253"/>
      <c r="E898" s="253"/>
      <c r="F898" s="254"/>
      <c r="G898" s="254"/>
      <c r="H898" s="254"/>
      <c r="I898" s="254"/>
      <c r="J898" s="262"/>
    </row>
    <row r="899" spans="2:10">
      <c r="B899" s="253"/>
      <c r="C899" s="253"/>
      <c r="D899" s="253"/>
      <c r="E899" s="253"/>
      <c r="F899" s="254"/>
      <c r="G899" s="254"/>
      <c r="H899" s="254"/>
      <c r="I899" s="254"/>
      <c r="J899" s="262"/>
    </row>
    <row r="900" spans="2:10">
      <c r="B900" s="253"/>
      <c r="C900" s="253"/>
      <c r="D900" s="253"/>
      <c r="E900" s="253"/>
      <c r="F900" s="254"/>
      <c r="G900" s="254"/>
      <c r="H900" s="254"/>
      <c r="I900" s="254"/>
      <c r="J900" s="262"/>
    </row>
    <row r="901" spans="2:10">
      <c r="B901" s="253"/>
      <c r="C901" s="253"/>
      <c r="D901" s="253"/>
      <c r="E901" s="253"/>
      <c r="F901" s="254"/>
      <c r="G901" s="254"/>
      <c r="H901" s="254"/>
      <c r="I901" s="254"/>
      <c r="J901" s="262"/>
    </row>
    <row r="902" spans="2:10">
      <c r="B902" s="253"/>
      <c r="C902" s="253"/>
      <c r="D902" s="253"/>
      <c r="E902" s="253"/>
      <c r="F902" s="254"/>
      <c r="G902" s="254"/>
      <c r="H902" s="254"/>
      <c r="I902" s="254"/>
      <c r="J902" s="262"/>
    </row>
    <row r="903" spans="2:10">
      <c r="B903" s="253"/>
      <c r="C903" s="253"/>
      <c r="D903" s="253"/>
      <c r="E903" s="253"/>
      <c r="F903" s="254"/>
      <c r="G903" s="254"/>
      <c r="H903" s="254"/>
      <c r="I903" s="254"/>
      <c r="J903" s="262"/>
    </row>
    <row r="904" spans="2:10">
      <c r="B904" s="253"/>
      <c r="C904" s="253"/>
      <c r="D904" s="253"/>
      <c r="E904" s="253"/>
      <c r="F904" s="254"/>
      <c r="G904" s="254"/>
      <c r="H904" s="254"/>
      <c r="I904" s="254"/>
      <c r="J904" s="262"/>
    </row>
    <row r="905" spans="2:10">
      <c r="B905" s="253"/>
      <c r="C905" s="253"/>
      <c r="D905" s="253"/>
      <c r="E905" s="253"/>
      <c r="F905" s="254"/>
      <c r="G905" s="254"/>
      <c r="H905" s="254"/>
      <c r="I905" s="254"/>
      <c r="J905" s="262"/>
    </row>
    <row r="906" spans="2:10">
      <c r="B906" s="253"/>
      <c r="C906" s="253"/>
      <c r="D906" s="253"/>
      <c r="E906" s="253"/>
      <c r="F906" s="254"/>
      <c r="G906" s="254"/>
      <c r="H906" s="254"/>
      <c r="I906" s="254"/>
      <c r="J906" s="262"/>
    </row>
    <row r="907" spans="2:10">
      <c r="B907" s="253"/>
      <c r="C907" s="253"/>
      <c r="D907" s="253"/>
      <c r="E907" s="253"/>
      <c r="F907" s="254"/>
      <c r="G907" s="254"/>
      <c r="H907" s="254"/>
      <c r="I907" s="254"/>
      <c r="J907" s="262"/>
    </row>
    <row r="908" spans="2:10">
      <c r="B908" s="253"/>
      <c r="C908" s="253"/>
      <c r="D908" s="253"/>
      <c r="E908" s="253"/>
      <c r="F908" s="254"/>
      <c r="G908" s="254"/>
      <c r="H908" s="254"/>
      <c r="I908" s="254"/>
      <c r="J908" s="262"/>
    </row>
    <row r="909" spans="2:10">
      <c r="B909" s="253"/>
      <c r="C909" s="253"/>
      <c r="D909" s="253"/>
      <c r="E909" s="253"/>
      <c r="F909" s="254"/>
      <c r="G909" s="254"/>
      <c r="H909" s="254"/>
      <c r="I909" s="254"/>
      <c r="J909" s="262"/>
    </row>
    <row r="910" spans="2:10">
      <c r="B910" s="253"/>
      <c r="C910" s="253"/>
      <c r="D910" s="253"/>
      <c r="E910" s="253"/>
      <c r="F910" s="254"/>
      <c r="G910" s="254"/>
      <c r="H910" s="254"/>
      <c r="I910" s="254"/>
      <c r="J910" s="262"/>
    </row>
    <row r="911" spans="2:10">
      <c r="B911" s="253"/>
      <c r="C911" s="253"/>
      <c r="D911" s="253"/>
      <c r="E911" s="253"/>
      <c r="F911" s="254"/>
      <c r="G911" s="254"/>
      <c r="H911" s="254"/>
      <c r="I911" s="254"/>
      <c r="J911" s="262"/>
    </row>
    <row r="912" spans="2:10">
      <c r="B912" s="253"/>
      <c r="C912" s="253"/>
      <c r="D912" s="253"/>
      <c r="E912" s="253"/>
      <c r="F912" s="254"/>
      <c r="G912" s="254"/>
      <c r="H912" s="254"/>
      <c r="I912" s="254"/>
      <c r="J912" s="262"/>
    </row>
    <row r="913" spans="2:10">
      <c r="B913" s="253"/>
      <c r="C913" s="253"/>
      <c r="D913" s="253"/>
      <c r="E913" s="253"/>
      <c r="F913" s="254"/>
      <c r="G913" s="254"/>
      <c r="H913" s="254"/>
      <c r="I913" s="254"/>
      <c r="J913" s="262"/>
    </row>
    <row r="914" spans="2:10">
      <c r="B914" s="253"/>
      <c r="C914" s="253"/>
      <c r="D914" s="253"/>
      <c r="E914" s="253"/>
      <c r="F914" s="254"/>
      <c r="G914" s="254"/>
      <c r="H914" s="254"/>
      <c r="I914" s="254"/>
      <c r="J914" s="262"/>
    </row>
    <row r="915" spans="2:10">
      <c r="B915" s="253"/>
      <c r="C915" s="253"/>
      <c r="D915" s="253"/>
      <c r="E915" s="253"/>
      <c r="F915" s="254"/>
      <c r="G915" s="254"/>
      <c r="H915" s="254"/>
      <c r="I915" s="254"/>
      <c r="J915" s="262"/>
    </row>
    <row r="916" spans="2:10">
      <c r="B916" s="253"/>
      <c r="C916" s="253"/>
      <c r="D916" s="253"/>
      <c r="E916" s="253"/>
      <c r="F916" s="254"/>
      <c r="G916" s="254"/>
      <c r="H916" s="254"/>
      <c r="I916" s="254"/>
      <c r="J916" s="262"/>
    </row>
    <row r="917" spans="2:10">
      <c r="B917" s="253"/>
      <c r="C917" s="253"/>
      <c r="D917" s="253"/>
      <c r="E917" s="253"/>
      <c r="F917" s="254"/>
      <c r="G917" s="254"/>
      <c r="H917" s="254"/>
      <c r="I917" s="254"/>
      <c r="J917" s="262"/>
    </row>
    <row r="918" spans="2:10">
      <c r="B918" s="253"/>
      <c r="C918" s="253"/>
      <c r="D918" s="253"/>
      <c r="E918" s="253"/>
      <c r="F918" s="254"/>
      <c r="G918" s="254"/>
      <c r="H918" s="254"/>
      <c r="I918" s="254"/>
      <c r="J918" s="262"/>
    </row>
    <row r="919" spans="2:10">
      <c r="B919" s="253"/>
      <c r="C919" s="253"/>
      <c r="D919" s="253"/>
      <c r="E919" s="253"/>
      <c r="F919" s="254"/>
      <c r="G919" s="254"/>
      <c r="H919" s="254"/>
      <c r="I919" s="254"/>
      <c r="J919" s="262"/>
    </row>
    <row r="920" spans="2:10">
      <c r="B920" s="253"/>
      <c r="C920" s="253"/>
      <c r="D920" s="253"/>
      <c r="E920" s="253"/>
      <c r="F920" s="254"/>
      <c r="G920" s="254"/>
      <c r="H920" s="254"/>
      <c r="I920" s="254"/>
      <c r="J920" s="262"/>
    </row>
    <row r="921" spans="2:10">
      <c r="B921" s="253"/>
      <c r="C921" s="253"/>
      <c r="D921" s="253"/>
      <c r="E921" s="253"/>
      <c r="F921" s="254"/>
      <c r="G921" s="254"/>
      <c r="H921" s="254"/>
      <c r="I921" s="254"/>
      <c r="J921" s="262"/>
    </row>
    <row r="922" spans="2:10">
      <c r="B922" s="253"/>
      <c r="C922" s="253"/>
      <c r="D922" s="253"/>
      <c r="E922" s="253"/>
      <c r="F922" s="254"/>
      <c r="G922" s="254"/>
      <c r="H922" s="254"/>
      <c r="I922" s="254"/>
      <c r="J922" s="262"/>
    </row>
    <row r="923" spans="2:10">
      <c r="B923" s="253"/>
      <c r="C923" s="253"/>
      <c r="D923" s="253"/>
      <c r="E923" s="253"/>
      <c r="F923" s="254"/>
      <c r="G923" s="254"/>
      <c r="H923" s="254"/>
      <c r="I923" s="254"/>
      <c r="J923" s="262"/>
    </row>
    <row r="924" spans="2:10">
      <c r="B924" s="253"/>
      <c r="C924" s="253"/>
      <c r="D924" s="253"/>
      <c r="E924" s="253"/>
      <c r="F924" s="254"/>
      <c r="G924" s="254"/>
      <c r="H924" s="254"/>
      <c r="I924" s="254"/>
      <c r="J924" s="262"/>
    </row>
    <row r="925" spans="2:10">
      <c r="B925" s="253"/>
      <c r="C925" s="253"/>
      <c r="D925" s="253"/>
      <c r="E925" s="253"/>
      <c r="F925" s="254"/>
      <c r="G925" s="254"/>
      <c r="H925" s="254"/>
      <c r="I925" s="254"/>
      <c r="J925" s="262"/>
    </row>
    <row r="926" spans="2:10">
      <c r="B926" s="253"/>
      <c r="C926" s="253"/>
      <c r="D926" s="253"/>
      <c r="E926" s="253"/>
      <c r="F926" s="254"/>
      <c r="G926" s="254"/>
      <c r="H926" s="254"/>
      <c r="I926" s="254"/>
      <c r="J926" s="262"/>
    </row>
    <row r="927" spans="2:10">
      <c r="B927" s="253"/>
      <c r="C927" s="253"/>
      <c r="D927" s="253"/>
      <c r="E927" s="253"/>
      <c r="F927" s="254"/>
      <c r="G927" s="254"/>
      <c r="H927" s="254"/>
      <c r="I927" s="254"/>
      <c r="J927" s="262"/>
    </row>
    <row r="928" spans="2:10">
      <c r="B928" s="253"/>
      <c r="C928" s="253"/>
      <c r="D928" s="253"/>
      <c r="E928" s="253"/>
      <c r="F928" s="254"/>
      <c r="G928" s="254"/>
      <c r="H928" s="254"/>
      <c r="I928" s="254"/>
      <c r="J928" s="262"/>
    </row>
    <row r="929" spans="2:10">
      <c r="B929" s="253"/>
      <c r="C929" s="253"/>
      <c r="D929" s="253"/>
      <c r="E929" s="253"/>
      <c r="F929" s="254"/>
      <c r="G929" s="254"/>
      <c r="H929" s="254"/>
      <c r="I929" s="254"/>
      <c r="J929" s="262"/>
    </row>
    <row r="930" spans="2:10">
      <c r="B930" s="253"/>
      <c r="C930" s="253"/>
      <c r="D930" s="253"/>
      <c r="E930" s="253"/>
      <c r="F930" s="254"/>
      <c r="G930" s="254"/>
      <c r="H930" s="254"/>
      <c r="I930" s="254"/>
      <c r="J930" s="262"/>
    </row>
    <row r="931" spans="2:10">
      <c r="B931" s="253"/>
      <c r="C931" s="253"/>
      <c r="D931" s="253"/>
      <c r="E931" s="253"/>
      <c r="F931" s="254"/>
      <c r="G931" s="254"/>
      <c r="H931" s="254"/>
      <c r="I931" s="254"/>
      <c r="J931" s="262"/>
    </row>
    <row r="932" spans="2:10">
      <c r="B932" s="253"/>
      <c r="C932" s="253"/>
      <c r="D932" s="253"/>
      <c r="E932" s="253"/>
      <c r="F932" s="254"/>
      <c r="G932" s="254"/>
      <c r="H932" s="254"/>
      <c r="I932" s="254"/>
      <c r="J932" s="262"/>
    </row>
    <row r="933" spans="2:10">
      <c r="B933" s="253"/>
      <c r="C933" s="253"/>
      <c r="D933" s="253"/>
      <c r="E933" s="253"/>
      <c r="F933" s="254"/>
      <c r="G933" s="254"/>
      <c r="H933" s="254"/>
      <c r="I933" s="254"/>
      <c r="J933" s="262"/>
    </row>
  </sheetData>
  <sheetProtection algorithmName="SHA-512" hashValue="kwIAii0Z0C3FNh6UxH3R+vhlohXjnGToIhJchfYenSDfPlgzJYjuQvvrshjvAVvLdWvAyBVeTIo2gERT3ywE1A==" saltValue="ngk5x4IDjwR+seNTlhnO4g==" spinCount="100000" sheet="1" objects="1" scenarios="1"/>
  <protectedRanges>
    <protectedRange sqref="J18" name="Range2_1"/>
    <protectedRange sqref="E18" name="Range1_1"/>
    <protectedRange sqref="J25" name="Range2_1_1"/>
    <protectedRange sqref="E25" name="Range1_1_1"/>
    <protectedRange sqref="J31" name="Range2_1_2"/>
    <protectedRange sqref="E31" name="Range1_1_2"/>
    <protectedRange sqref="K37" name="Range2_1_3"/>
    <protectedRange sqref="F37:H37" name="Range1_1_3"/>
    <protectedRange sqref="K46" name="Range2_1_4"/>
    <protectedRange sqref="F46:H46" name="Range1_1_4"/>
    <protectedRange sqref="K61" name="Range2_1_5"/>
    <protectedRange sqref="F61:H61" name="Range1_1_5"/>
    <protectedRange sqref="J68" name="Range2_1_6"/>
    <protectedRange sqref="E68" name="Range1_1_6"/>
    <protectedRange sqref="J76" name="Range2_1_7"/>
    <protectedRange sqref="E76" name="Range1_1_7"/>
  </protectedRanges>
  <mergeCells count="75">
    <mergeCell ref="C58:I58"/>
    <mergeCell ref="C3:F3"/>
    <mergeCell ref="C4:D4"/>
    <mergeCell ref="C5:D5"/>
    <mergeCell ref="C6:D6"/>
    <mergeCell ref="C7:D7"/>
    <mergeCell ref="E4:F5"/>
    <mergeCell ref="E6:F7"/>
    <mergeCell ref="C17:I17"/>
    <mergeCell ref="B37:J37"/>
    <mergeCell ref="B46:J46"/>
    <mergeCell ref="B31:J31"/>
    <mergeCell ref="B25:J25"/>
    <mergeCell ref="B18:J18"/>
    <mergeCell ref="C27:I27"/>
    <mergeCell ref="C28:I28"/>
    <mergeCell ref="C29:I29"/>
    <mergeCell ref="B76:J76"/>
    <mergeCell ref="C19:I19"/>
    <mergeCell ref="C20:I20"/>
    <mergeCell ref="C21:I21"/>
    <mergeCell ref="C22:I22"/>
    <mergeCell ref="C23:I23"/>
    <mergeCell ref="C24:I24"/>
    <mergeCell ref="C26:I26"/>
    <mergeCell ref="C43:I43"/>
    <mergeCell ref="C30:I30"/>
    <mergeCell ref="C32:I32"/>
    <mergeCell ref="C33:I33"/>
    <mergeCell ref="C34:I34"/>
    <mergeCell ref="C35:I35"/>
    <mergeCell ref="C36:I36"/>
    <mergeCell ref="C55:I55"/>
    <mergeCell ref="C38:I38"/>
    <mergeCell ref="C39:I39"/>
    <mergeCell ref="C40:I40"/>
    <mergeCell ref="C41:I41"/>
    <mergeCell ref="C42:I42"/>
    <mergeCell ref="C50:I50"/>
    <mergeCell ref="C51:I51"/>
    <mergeCell ref="C52:I52"/>
    <mergeCell ref="C53:I53"/>
    <mergeCell ref="C54:I54"/>
    <mergeCell ref="C1:F1"/>
    <mergeCell ref="C69:I69"/>
    <mergeCell ref="C70:I70"/>
    <mergeCell ref="C71:I71"/>
    <mergeCell ref="C57:I57"/>
    <mergeCell ref="C59:I59"/>
    <mergeCell ref="C60:I60"/>
    <mergeCell ref="C62:I62"/>
    <mergeCell ref="C63:I63"/>
    <mergeCell ref="C64:I64"/>
    <mergeCell ref="B61:J61"/>
    <mergeCell ref="B68:J68"/>
    <mergeCell ref="C56:I56"/>
    <mergeCell ref="C44:I44"/>
    <mergeCell ref="C45:I45"/>
    <mergeCell ref="C47:I47"/>
    <mergeCell ref="C79:I79"/>
    <mergeCell ref="C80:I80"/>
    <mergeCell ref="C9:F9"/>
    <mergeCell ref="C12:F12"/>
    <mergeCell ref="C13:F13"/>
    <mergeCell ref="C72:I72"/>
    <mergeCell ref="C73:I73"/>
    <mergeCell ref="C74:I74"/>
    <mergeCell ref="C75:I75"/>
    <mergeCell ref="C77:I77"/>
    <mergeCell ref="C78:I78"/>
    <mergeCell ref="C65:I65"/>
    <mergeCell ref="C66:I66"/>
    <mergeCell ref="C67:I67"/>
    <mergeCell ref="C48:I48"/>
    <mergeCell ref="C49:I4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S696"/>
  <sheetViews>
    <sheetView tabSelected="1" zoomScale="70" zoomScaleNormal="70" workbookViewId="0">
      <selection activeCell="H3" sqref="A3:XFD12"/>
    </sheetView>
  </sheetViews>
  <sheetFormatPr baseColWidth="10" defaultColWidth="9.1640625" defaultRowHeight="15"/>
  <cols>
    <col min="1" max="1" width="16.83203125" style="1" customWidth="1"/>
    <col min="2" max="2" width="34.33203125" style="1" customWidth="1"/>
    <col min="3" max="3" width="27.6640625" style="1" customWidth="1"/>
    <col min="4" max="4" width="13" style="120" customWidth="1"/>
    <col min="5" max="5" width="15.5" style="114" customWidth="1"/>
    <col min="6" max="6" width="27.5" style="1" customWidth="1"/>
    <col min="7" max="7" width="28.5" style="2" customWidth="1"/>
    <col min="8" max="19" width="9.1640625" style="2"/>
    <col min="20" max="16384" width="9.1640625" style="1"/>
  </cols>
  <sheetData>
    <row r="1" spans="1:14" ht="34">
      <c r="A1" s="443" t="s">
        <v>2329</v>
      </c>
      <c r="B1" s="444"/>
      <c r="C1" s="444"/>
      <c r="D1" s="445"/>
      <c r="E1" s="445"/>
      <c r="F1" s="444"/>
      <c r="G1" s="446"/>
      <c r="H1" s="3"/>
      <c r="I1" s="3"/>
      <c r="J1" s="3"/>
      <c r="K1" s="3"/>
      <c r="L1" s="2">
        <v>0</v>
      </c>
      <c r="M1" s="2">
        <v>1</v>
      </c>
      <c r="N1" s="2">
        <v>2</v>
      </c>
    </row>
    <row r="2" spans="1:14" ht="26">
      <c r="A2" s="447" t="s">
        <v>1680</v>
      </c>
      <c r="B2" s="448"/>
      <c r="C2" s="448"/>
      <c r="D2" s="449"/>
      <c r="E2" s="449"/>
      <c r="F2" s="448"/>
      <c r="G2" s="286">
        <v>1</v>
      </c>
      <c r="H2" s="3"/>
      <c r="I2" s="3"/>
      <c r="J2" s="3"/>
      <c r="K2" s="3"/>
    </row>
    <row r="3" spans="1:14" ht="26.25" customHeight="1">
      <c r="A3" s="354"/>
      <c r="B3" s="354"/>
      <c r="C3" s="354"/>
      <c r="D3" s="354"/>
      <c r="E3" s="354"/>
      <c r="F3" s="348"/>
      <c r="G3" s="349"/>
      <c r="H3" s="3"/>
      <c r="I3" s="3"/>
      <c r="J3" s="3"/>
      <c r="K3" s="3"/>
    </row>
    <row r="4" spans="1:14" ht="26.25" customHeight="1">
      <c r="A4" s="355"/>
      <c r="B4" s="355"/>
      <c r="C4" s="355"/>
      <c r="D4" s="355"/>
      <c r="E4" s="355"/>
      <c r="F4" s="350"/>
      <c r="G4" s="351"/>
      <c r="H4" s="3"/>
      <c r="I4" s="3"/>
      <c r="J4" s="3"/>
      <c r="K4" s="3"/>
    </row>
    <row r="5" spans="1:14" ht="26.25" customHeight="1">
      <c r="A5" s="355"/>
      <c r="B5" s="355"/>
      <c r="C5" s="355"/>
      <c r="D5" s="355"/>
      <c r="E5" s="355"/>
      <c r="F5" s="350"/>
      <c r="G5" s="351"/>
      <c r="H5" s="3"/>
      <c r="I5" s="3"/>
      <c r="J5" s="3"/>
      <c r="K5" s="3"/>
    </row>
    <row r="6" spans="1:14" ht="26.25" customHeight="1">
      <c r="A6" s="355"/>
      <c r="B6" s="355"/>
      <c r="C6" s="355"/>
      <c r="D6" s="355"/>
      <c r="E6" s="355"/>
      <c r="F6" s="350"/>
      <c r="G6" s="351"/>
      <c r="H6" s="3"/>
      <c r="I6" s="3"/>
      <c r="J6" s="3"/>
      <c r="K6" s="3"/>
    </row>
    <row r="7" spans="1:14" ht="26.25" customHeight="1">
      <c r="A7" s="355"/>
      <c r="B7" s="355"/>
      <c r="C7" s="355"/>
      <c r="D7" s="355"/>
      <c r="E7" s="355"/>
      <c r="F7" s="350"/>
      <c r="G7" s="351"/>
      <c r="H7" s="3"/>
      <c r="I7" s="3"/>
      <c r="J7" s="3"/>
      <c r="K7" s="3"/>
    </row>
    <row r="8" spans="1:14" ht="26.25" customHeight="1">
      <c r="A8" s="355"/>
      <c r="B8" s="355"/>
      <c r="C8" s="355"/>
      <c r="D8" s="355"/>
      <c r="E8" s="355"/>
      <c r="F8" s="350"/>
      <c r="G8" s="351"/>
      <c r="H8" s="3"/>
      <c r="I8" s="3"/>
      <c r="J8" s="3"/>
      <c r="K8" s="3"/>
    </row>
    <row r="9" spans="1:14" ht="26.25" customHeight="1">
      <c r="A9" s="355"/>
      <c r="B9" s="355"/>
      <c r="C9" s="355"/>
      <c r="D9" s="355"/>
      <c r="E9" s="355"/>
      <c r="F9" s="350"/>
      <c r="G9" s="351"/>
      <c r="H9" s="3"/>
      <c r="I9" s="3"/>
      <c r="J9" s="3"/>
      <c r="K9" s="3"/>
    </row>
    <row r="10" spans="1:14" ht="26.25" customHeight="1">
      <c r="A10" s="355"/>
      <c r="B10" s="355"/>
      <c r="C10" s="355"/>
      <c r="D10" s="355"/>
      <c r="E10" s="355"/>
      <c r="F10" s="350"/>
      <c r="G10" s="351"/>
      <c r="H10" s="3"/>
      <c r="I10" s="3"/>
      <c r="J10" s="3"/>
      <c r="K10" s="3"/>
    </row>
    <row r="11" spans="1:14" ht="26.25" customHeight="1">
      <c r="A11" s="355"/>
      <c r="B11" s="355"/>
      <c r="C11" s="355"/>
      <c r="D11" s="355"/>
      <c r="E11" s="355"/>
      <c r="F11" s="350"/>
      <c r="G11" s="351"/>
      <c r="H11" s="3"/>
      <c r="I11" s="3"/>
      <c r="J11" s="3"/>
      <c r="K11" s="3"/>
    </row>
    <row r="12" spans="1:14" ht="26.25" customHeight="1">
      <c r="A12" s="356"/>
      <c r="B12" s="356"/>
      <c r="C12" s="356"/>
      <c r="D12" s="356"/>
      <c r="E12" s="356"/>
      <c r="F12" s="352"/>
      <c r="G12" s="353"/>
      <c r="H12" s="3"/>
      <c r="I12" s="3"/>
      <c r="J12" s="3"/>
      <c r="K12" s="3"/>
    </row>
    <row r="13" spans="1:14" ht="28.5" customHeight="1">
      <c r="A13" s="401" t="s">
        <v>2283</v>
      </c>
      <c r="B13" s="401"/>
      <c r="C13" s="401"/>
      <c r="D13" s="402"/>
      <c r="E13" s="401"/>
      <c r="F13" s="401"/>
      <c r="G13" s="403"/>
      <c r="H13" s="403"/>
      <c r="I13" s="403"/>
      <c r="J13" s="3"/>
      <c r="K13" s="3"/>
    </row>
    <row r="14" spans="1:14" ht="29">
      <c r="A14" s="404" t="s">
        <v>2284</v>
      </c>
      <c r="B14" s="404"/>
      <c r="C14" s="405"/>
      <c r="D14" s="406"/>
      <c r="E14" s="405"/>
      <c r="F14" s="201" t="s">
        <v>2285</v>
      </c>
      <c r="G14" s="407"/>
      <c r="H14" s="407"/>
      <c r="I14" s="407"/>
      <c r="J14" s="3"/>
      <c r="K14" s="3"/>
    </row>
    <row r="15" spans="1:14" ht="28.5" customHeight="1">
      <c r="A15" s="408" t="s">
        <v>2286</v>
      </c>
      <c r="B15" s="409"/>
      <c r="C15" s="410"/>
      <c r="D15" s="411"/>
      <c r="E15" s="410"/>
      <c r="F15" s="202" t="s">
        <v>2287</v>
      </c>
      <c r="G15" s="407"/>
      <c r="H15" s="407"/>
      <c r="I15" s="407"/>
      <c r="J15" s="3"/>
      <c r="K15" s="3"/>
    </row>
    <row r="16" spans="1:14" ht="42" customHeight="1">
      <c r="A16" s="412" t="s">
        <v>2288</v>
      </c>
      <c r="B16" s="412"/>
      <c r="C16" s="406"/>
      <c r="D16" s="406"/>
      <c r="E16" s="406"/>
      <c r="F16" s="202" t="s">
        <v>2289</v>
      </c>
      <c r="G16" s="407"/>
      <c r="H16" s="407"/>
      <c r="I16" s="407"/>
      <c r="J16" s="3"/>
      <c r="K16" s="3"/>
    </row>
    <row r="17" spans="1:11" ht="33.75" customHeight="1">
      <c r="A17" s="413" t="s">
        <v>2299</v>
      </c>
      <c r="B17" s="414"/>
      <c r="C17" s="414"/>
      <c r="D17" s="414"/>
      <c r="E17" s="414"/>
      <c r="F17" s="414"/>
      <c r="G17" s="414"/>
      <c r="H17" s="414"/>
      <c r="I17" s="414"/>
      <c r="J17" s="3"/>
      <c r="K17" s="3"/>
    </row>
    <row r="18" spans="1:11" ht="33.75" customHeight="1">
      <c r="A18" s="415" t="s">
        <v>18</v>
      </c>
      <c r="B18" s="415"/>
      <c r="C18" s="416"/>
      <c r="D18" s="417" t="s">
        <v>2298</v>
      </c>
      <c r="E18" s="418"/>
      <c r="F18" s="418"/>
      <c r="G18" s="419"/>
      <c r="H18" s="420"/>
      <c r="I18" s="420"/>
      <c r="J18" s="3"/>
      <c r="K18" s="3"/>
    </row>
    <row r="19" spans="1:11" ht="26.25" customHeight="1">
      <c r="A19" s="203" t="s">
        <v>8</v>
      </c>
      <c r="B19" s="204" t="s">
        <v>17</v>
      </c>
      <c r="C19" s="205">
        <f>D674</f>
        <v>0.5</v>
      </c>
      <c r="D19" s="421">
        <f>D682</f>
        <v>0.5</v>
      </c>
      <c r="E19" s="422"/>
      <c r="F19" s="422"/>
      <c r="G19" s="423"/>
      <c r="H19" s="424"/>
      <c r="I19" s="425"/>
      <c r="J19" s="3"/>
      <c r="K19" s="3"/>
    </row>
    <row r="20" spans="1:11" ht="26.25" customHeight="1">
      <c r="A20" s="203" t="s">
        <v>7</v>
      </c>
      <c r="B20" s="204" t="s">
        <v>16</v>
      </c>
      <c r="C20" s="205">
        <f>D675</f>
        <v>0.5</v>
      </c>
      <c r="D20" s="426"/>
      <c r="E20" s="427"/>
      <c r="F20" s="427"/>
      <c r="G20" s="428"/>
      <c r="H20" s="429"/>
      <c r="I20" s="430"/>
      <c r="J20" s="3"/>
      <c r="K20" s="3"/>
    </row>
    <row r="21" spans="1:11" ht="26.25" customHeight="1">
      <c r="A21" s="203" t="s">
        <v>6</v>
      </c>
      <c r="B21" s="204" t="s">
        <v>15</v>
      </c>
      <c r="C21" s="205">
        <f t="shared" ref="C21:C26" si="0">D676</f>
        <v>0.5</v>
      </c>
      <c r="D21" s="426"/>
      <c r="E21" s="427"/>
      <c r="F21" s="427"/>
      <c r="G21" s="428"/>
      <c r="H21" s="429"/>
      <c r="I21" s="430"/>
      <c r="J21" s="3"/>
      <c r="K21" s="3"/>
    </row>
    <row r="22" spans="1:11" ht="26.25" customHeight="1">
      <c r="A22" s="203" t="s">
        <v>5</v>
      </c>
      <c r="B22" s="204" t="s">
        <v>14</v>
      </c>
      <c r="C22" s="205">
        <f t="shared" si="0"/>
        <v>0.5</v>
      </c>
      <c r="D22" s="426"/>
      <c r="E22" s="427"/>
      <c r="F22" s="427"/>
      <c r="G22" s="428"/>
      <c r="H22" s="429"/>
      <c r="I22" s="430"/>
      <c r="J22" s="3"/>
      <c r="K22" s="3"/>
    </row>
    <row r="23" spans="1:11" ht="26.25" customHeight="1">
      <c r="A23" s="203" t="s">
        <v>4</v>
      </c>
      <c r="B23" s="204" t="s">
        <v>13</v>
      </c>
      <c r="C23" s="205">
        <f t="shared" si="0"/>
        <v>0.5</v>
      </c>
      <c r="D23" s="426"/>
      <c r="E23" s="427"/>
      <c r="F23" s="427"/>
      <c r="G23" s="428"/>
      <c r="H23" s="429"/>
      <c r="I23" s="430"/>
      <c r="J23" s="3"/>
      <c r="K23" s="3"/>
    </row>
    <row r="24" spans="1:11" ht="26.25" customHeight="1">
      <c r="A24" s="203" t="s">
        <v>3</v>
      </c>
      <c r="B24" s="204" t="s">
        <v>12</v>
      </c>
      <c r="C24" s="205">
        <f t="shared" si="0"/>
        <v>0.5</v>
      </c>
      <c r="D24" s="426"/>
      <c r="E24" s="427"/>
      <c r="F24" s="427"/>
      <c r="G24" s="428"/>
      <c r="H24" s="429"/>
      <c r="I24" s="430"/>
      <c r="J24" s="3"/>
      <c r="K24" s="3"/>
    </row>
    <row r="25" spans="1:11" ht="28.5" customHeight="1">
      <c r="A25" s="203" t="s">
        <v>2</v>
      </c>
      <c r="B25" s="204" t="s">
        <v>11</v>
      </c>
      <c r="C25" s="205">
        <f t="shared" si="0"/>
        <v>0.5</v>
      </c>
      <c r="D25" s="426"/>
      <c r="E25" s="427"/>
      <c r="F25" s="427"/>
      <c r="G25" s="428"/>
      <c r="H25" s="429"/>
      <c r="I25" s="430"/>
      <c r="J25" s="3"/>
      <c r="K25" s="3"/>
    </row>
    <row r="26" spans="1:11" ht="27">
      <c r="A26" s="203" t="s">
        <v>1</v>
      </c>
      <c r="B26" s="204" t="s">
        <v>10</v>
      </c>
      <c r="C26" s="205">
        <f t="shared" si="0"/>
        <v>0.5</v>
      </c>
      <c r="D26" s="431"/>
      <c r="E26" s="432"/>
      <c r="F26" s="432"/>
      <c r="G26" s="433"/>
      <c r="H26" s="434"/>
      <c r="I26" s="435"/>
      <c r="J26" s="3"/>
      <c r="K26" s="3"/>
    </row>
    <row r="27" spans="1:11" ht="28.5" customHeight="1">
      <c r="A27" s="436"/>
      <c r="B27" s="437"/>
      <c r="C27" s="437"/>
      <c r="D27" s="437"/>
      <c r="E27" s="437"/>
      <c r="F27" s="437"/>
      <c r="G27" s="438"/>
      <c r="H27" s="438"/>
      <c r="I27" s="439"/>
      <c r="J27" s="3"/>
      <c r="K27" s="3"/>
    </row>
    <row r="28" spans="1:11" ht="42" customHeight="1">
      <c r="A28" s="206"/>
      <c r="B28" s="440" t="s">
        <v>2290</v>
      </c>
      <c r="C28" s="440"/>
      <c r="D28" s="441"/>
      <c r="E28" s="440"/>
      <c r="F28" s="440"/>
      <c r="G28" s="442"/>
      <c r="H28" s="442"/>
      <c r="I28" s="442"/>
      <c r="J28" s="3"/>
      <c r="K28" s="3"/>
    </row>
    <row r="29" spans="1:11" ht="33.75" customHeight="1">
      <c r="A29" s="207">
        <v>1</v>
      </c>
      <c r="B29" s="455"/>
      <c r="C29" s="455"/>
      <c r="D29" s="456"/>
      <c r="E29" s="455"/>
      <c r="F29" s="455"/>
      <c r="G29" s="457"/>
      <c r="H29" s="457"/>
      <c r="I29" s="457"/>
      <c r="J29" s="3"/>
      <c r="K29" s="3"/>
    </row>
    <row r="30" spans="1:11" ht="33.75" customHeight="1">
      <c r="A30" s="207">
        <v>2</v>
      </c>
      <c r="B30" s="455"/>
      <c r="C30" s="455"/>
      <c r="D30" s="456"/>
      <c r="E30" s="455"/>
      <c r="F30" s="455"/>
      <c r="G30" s="457"/>
      <c r="H30" s="457"/>
      <c r="I30" s="457"/>
      <c r="J30" s="3"/>
      <c r="K30" s="3"/>
    </row>
    <row r="31" spans="1:11" ht="26.25" customHeight="1">
      <c r="A31" s="207">
        <v>3</v>
      </c>
      <c r="B31" s="455"/>
      <c r="C31" s="455"/>
      <c r="D31" s="456"/>
      <c r="E31" s="455"/>
      <c r="F31" s="455"/>
      <c r="G31" s="457"/>
      <c r="H31" s="457"/>
      <c r="I31" s="457"/>
      <c r="J31" s="3"/>
      <c r="K31" s="3"/>
    </row>
    <row r="32" spans="1:11" ht="26.25" customHeight="1">
      <c r="A32" s="207">
        <v>4</v>
      </c>
      <c r="B32" s="455"/>
      <c r="C32" s="455"/>
      <c r="D32" s="456"/>
      <c r="E32" s="455"/>
      <c r="F32" s="455"/>
      <c r="G32" s="457"/>
      <c r="H32" s="457"/>
      <c r="I32" s="457"/>
      <c r="J32" s="3"/>
      <c r="K32" s="3"/>
    </row>
    <row r="33" spans="1:11" ht="26.25" customHeight="1">
      <c r="A33" s="207">
        <v>5</v>
      </c>
      <c r="B33" s="455"/>
      <c r="C33" s="455"/>
      <c r="D33" s="456"/>
      <c r="E33" s="455"/>
      <c r="F33" s="455"/>
      <c r="G33" s="457"/>
      <c r="H33" s="457"/>
      <c r="I33" s="457"/>
      <c r="J33" s="3"/>
      <c r="K33" s="3"/>
    </row>
    <row r="34" spans="1:11" ht="26.25" customHeight="1">
      <c r="A34" s="206"/>
      <c r="B34" s="450" t="s">
        <v>2291</v>
      </c>
      <c r="C34" s="451"/>
      <c r="D34" s="452"/>
      <c r="E34" s="451"/>
      <c r="F34" s="451"/>
      <c r="G34" s="453"/>
      <c r="H34" s="453"/>
      <c r="I34" s="454"/>
      <c r="J34" s="3"/>
      <c r="K34" s="3"/>
    </row>
    <row r="35" spans="1:11" ht="26.25" customHeight="1">
      <c r="A35" s="207">
        <v>1</v>
      </c>
      <c r="B35" s="455"/>
      <c r="C35" s="455"/>
      <c r="D35" s="456"/>
      <c r="E35" s="455"/>
      <c r="F35" s="455"/>
      <c r="G35" s="457"/>
      <c r="H35" s="457"/>
      <c r="I35" s="457"/>
      <c r="J35" s="3"/>
      <c r="K35" s="3"/>
    </row>
    <row r="36" spans="1:11" ht="26.25" customHeight="1">
      <c r="A36" s="207">
        <v>2</v>
      </c>
      <c r="B36" s="455"/>
      <c r="C36" s="455"/>
      <c r="D36" s="456"/>
      <c r="E36" s="455"/>
      <c r="F36" s="455"/>
      <c r="G36" s="457"/>
      <c r="H36" s="457"/>
      <c r="I36" s="457"/>
      <c r="J36" s="3"/>
      <c r="K36" s="3"/>
    </row>
    <row r="37" spans="1:11" ht="26.25" customHeight="1">
      <c r="A37" s="207">
        <v>3</v>
      </c>
      <c r="B37" s="455"/>
      <c r="C37" s="455"/>
      <c r="D37" s="456"/>
      <c r="E37" s="455"/>
      <c r="F37" s="455"/>
      <c r="G37" s="457"/>
      <c r="H37" s="457"/>
      <c r="I37" s="457"/>
      <c r="J37" s="3"/>
      <c r="K37" s="3"/>
    </row>
    <row r="38" spans="1:11" ht="52.5" customHeight="1">
      <c r="A38" s="207">
        <v>4</v>
      </c>
      <c r="B38" s="458"/>
      <c r="C38" s="459"/>
      <c r="D38" s="460"/>
      <c r="E38" s="459"/>
      <c r="F38" s="459"/>
      <c r="G38" s="461"/>
      <c r="H38" s="461"/>
      <c r="I38" s="462"/>
      <c r="J38" s="3"/>
      <c r="K38" s="3"/>
    </row>
    <row r="39" spans="1:11" ht="26.25" customHeight="1">
      <c r="A39" s="207">
        <v>5</v>
      </c>
      <c r="B39" s="458"/>
      <c r="C39" s="459"/>
      <c r="D39" s="460"/>
      <c r="E39" s="459"/>
      <c r="F39" s="459"/>
      <c r="G39" s="461"/>
      <c r="H39" s="461"/>
      <c r="I39" s="462"/>
      <c r="J39" s="3"/>
      <c r="K39" s="3"/>
    </row>
    <row r="40" spans="1:11" ht="21">
      <c r="A40" s="206"/>
      <c r="B40" s="440" t="s">
        <v>2292</v>
      </c>
      <c r="C40" s="440"/>
      <c r="D40" s="441"/>
      <c r="E40" s="440"/>
      <c r="F40" s="440"/>
      <c r="G40" s="442"/>
      <c r="H40" s="442"/>
      <c r="I40" s="442"/>
      <c r="J40" s="3"/>
      <c r="K40" s="3"/>
    </row>
    <row r="41" spans="1:11" ht="21">
      <c r="A41" s="207">
        <v>1</v>
      </c>
      <c r="B41" s="455"/>
      <c r="C41" s="455"/>
      <c r="D41" s="456"/>
      <c r="E41" s="455"/>
      <c r="F41" s="455"/>
      <c r="G41" s="457"/>
      <c r="H41" s="457"/>
      <c r="I41" s="457"/>
      <c r="J41" s="3"/>
      <c r="K41" s="3"/>
    </row>
    <row r="42" spans="1:11" ht="21">
      <c r="A42" s="207">
        <v>2</v>
      </c>
      <c r="B42" s="455"/>
      <c r="C42" s="455"/>
      <c r="D42" s="456"/>
      <c r="E42" s="455"/>
      <c r="F42" s="455"/>
      <c r="G42" s="457"/>
      <c r="H42" s="457"/>
      <c r="I42" s="457"/>
      <c r="J42" s="3"/>
      <c r="K42" s="3"/>
    </row>
    <row r="43" spans="1:11" ht="21">
      <c r="A43" s="207">
        <v>3</v>
      </c>
      <c r="B43" s="455"/>
      <c r="C43" s="455"/>
      <c r="D43" s="456"/>
      <c r="E43" s="455"/>
      <c r="F43" s="455"/>
      <c r="G43" s="457"/>
      <c r="H43" s="457"/>
      <c r="I43" s="457"/>
      <c r="J43" s="3"/>
      <c r="K43" s="3"/>
    </row>
    <row r="44" spans="1:11" ht="21">
      <c r="A44" s="207">
        <v>4</v>
      </c>
      <c r="B44" s="455"/>
      <c r="C44" s="455"/>
      <c r="D44" s="456"/>
      <c r="E44" s="455"/>
      <c r="F44" s="455"/>
      <c r="G44" s="457"/>
      <c r="H44" s="457"/>
      <c r="I44" s="457"/>
      <c r="J44" s="3"/>
      <c r="K44" s="3"/>
    </row>
    <row r="45" spans="1:11" ht="21">
      <c r="A45" s="207">
        <v>5</v>
      </c>
      <c r="B45" s="458"/>
      <c r="C45" s="459"/>
      <c r="D45" s="460"/>
      <c r="E45" s="459"/>
      <c r="F45" s="459"/>
      <c r="G45" s="461"/>
      <c r="H45" s="461"/>
      <c r="I45" s="462"/>
      <c r="J45" s="3"/>
      <c r="K45" s="3"/>
    </row>
    <row r="46" spans="1:11" ht="21">
      <c r="A46" s="206"/>
      <c r="B46" s="463" t="s">
        <v>2293</v>
      </c>
      <c r="C46" s="464"/>
      <c r="D46" s="460"/>
      <c r="E46" s="464"/>
      <c r="F46" s="464"/>
      <c r="G46" s="465"/>
      <c r="H46" s="465"/>
      <c r="I46" s="466"/>
      <c r="J46" s="3"/>
      <c r="K46" s="3"/>
    </row>
    <row r="47" spans="1:11" ht="21">
      <c r="A47" s="206"/>
      <c r="B47" s="467" t="s">
        <v>2294</v>
      </c>
      <c r="C47" s="467"/>
      <c r="D47" s="456"/>
      <c r="E47" s="467"/>
      <c r="F47" s="467"/>
      <c r="G47" s="468"/>
      <c r="H47" s="468"/>
      <c r="I47" s="468"/>
      <c r="J47" s="3"/>
      <c r="K47" s="3"/>
    </row>
    <row r="48" spans="1:11" ht="21">
      <c r="A48" s="211"/>
      <c r="B48" s="208"/>
      <c r="C48" s="208"/>
      <c r="D48" s="222"/>
      <c r="E48" s="208"/>
      <c r="F48" s="208"/>
      <c r="G48" s="287"/>
      <c r="H48" s="268"/>
      <c r="I48" s="268"/>
      <c r="J48" s="3"/>
      <c r="K48" s="3"/>
    </row>
    <row r="49" spans="1:11" ht="32">
      <c r="A49" s="45" t="s">
        <v>955</v>
      </c>
      <c r="B49" s="44" t="s">
        <v>954</v>
      </c>
      <c r="C49" s="43" t="s">
        <v>953</v>
      </c>
      <c r="D49" s="7" t="s">
        <v>952</v>
      </c>
      <c r="E49" s="7" t="s">
        <v>951</v>
      </c>
      <c r="F49" s="42" t="s">
        <v>950</v>
      </c>
      <c r="G49" s="288" t="s">
        <v>949</v>
      </c>
      <c r="H49" s="3"/>
      <c r="I49" s="3"/>
      <c r="J49" s="3"/>
      <c r="K49" s="3"/>
    </row>
    <row r="50" spans="1:11" ht="18.75" customHeight="1">
      <c r="A50" s="38"/>
      <c r="B50" s="374" t="s">
        <v>948</v>
      </c>
      <c r="C50" s="374"/>
      <c r="D50" s="390"/>
      <c r="E50" s="374"/>
      <c r="F50" s="374"/>
      <c r="G50" s="375"/>
      <c r="H50" s="3">
        <f>H51+H69+H87+H91+H109+H113</f>
        <v>25</v>
      </c>
      <c r="I50" s="3">
        <f>I51+I69+I87+I91+I109+I113</f>
        <v>50</v>
      </c>
      <c r="J50" s="3"/>
      <c r="K50" s="3"/>
    </row>
    <row r="51" spans="1:11" ht="23.25" customHeight="1">
      <c r="A51" s="73" t="s">
        <v>947</v>
      </c>
      <c r="B51" s="344" t="s">
        <v>946</v>
      </c>
      <c r="C51" s="345"/>
      <c r="D51" s="346"/>
      <c r="E51" s="345"/>
      <c r="F51" s="345"/>
      <c r="G51" s="347"/>
      <c r="H51" s="3">
        <f>SUM(D52:D68)</f>
        <v>13</v>
      </c>
      <c r="I51" s="3">
        <f>COUNT(D52:D68)*2</f>
        <v>26</v>
      </c>
      <c r="J51" s="3" t="s">
        <v>1681</v>
      </c>
      <c r="K51" s="3"/>
    </row>
    <row r="52" spans="1:11" ht="34" hidden="1">
      <c r="A52" s="75" t="s">
        <v>945</v>
      </c>
      <c r="B52" s="19" t="s">
        <v>944</v>
      </c>
      <c r="C52" s="14" t="s">
        <v>943</v>
      </c>
      <c r="D52" s="12"/>
      <c r="E52" s="12" t="s">
        <v>773</v>
      </c>
      <c r="F52" s="13" t="s">
        <v>942</v>
      </c>
      <c r="G52" s="16"/>
      <c r="H52" s="3"/>
      <c r="I52" s="3"/>
      <c r="J52" s="3"/>
      <c r="K52" s="3"/>
    </row>
    <row r="53" spans="1:11" ht="34" hidden="1">
      <c r="A53" s="75" t="s">
        <v>941</v>
      </c>
      <c r="B53" s="19" t="s">
        <v>940</v>
      </c>
      <c r="C53" s="13" t="s">
        <v>939</v>
      </c>
      <c r="D53" s="12"/>
      <c r="E53" s="12" t="s">
        <v>773</v>
      </c>
      <c r="F53" s="13" t="s">
        <v>938</v>
      </c>
      <c r="G53" s="16"/>
      <c r="H53" s="3"/>
      <c r="I53" s="3"/>
      <c r="J53" s="3"/>
      <c r="K53" s="3"/>
    </row>
    <row r="54" spans="1:11" ht="64" hidden="1">
      <c r="A54" s="75" t="s">
        <v>937</v>
      </c>
      <c r="B54" s="19" t="s">
        <v>936</v>
      </c>
      <c r="C54" s="13" t="s">
        <v>935</v>
      </c>
      <c r="D54" s="12"/>
      <c r="E54" s="12" t="s">
        <v>773</v>
      </c>
      <c r="F54" s="13" t="s">
        <v>934</v>
      </c>
      <c r="G54" s="16"/>
      <c r="H54" s="3"/>
      <c r="I54" s="3"/>
      <c r="J54" s="3"/>
      <c r="K54" s="3"/>
    </row>
    <row r="55" spans="1:11" ht="16" hidden="1">
      <c r="A55" s="75"/>
      <c r="B55" s="19"/>
      <c r="C55" s="13" t="s">
        <v>933</v>
      </c>
      <c r="D55" s="12"/>
      <c r="E55" s="12"/>
      <c r="F55" s="13"/>
      <c r="G55" s="16"/>
      <c r="H55" s="3"/>
      <c r="I55" s="3"/>
      <c r="J55" s="3"/>
      <c r="K55" s="3"/>
    </row>
    <row r="56" spans="1:11" ht="112">
      <c r="A56" s="73" t="s">
        <v>932</v>
      </c>
      <c r="B56" s="19" t="s">
        <v>931</v>
      </c>
      <c r="C56" s="13" t="s">
        <v>930</v>
      </c>
      <c r="D56" s="105">
        <v>1</v>
      </c>
      <c r="E56" s="105" t="s">
        <v>773</v>
      </c>
      <c r="F56" s="67" t="s">
        <v>1208</v>
      </c>
      <c r="G56" s="289"/>
      <c r="H56" s="3"/>
      <c r="I56" s="3"/>
      <c r="J56" s="3"/>
      <c r="K56" s="3"/>
    </row>
    <row r="57" spans="1:11" ht="21" customHeight="1">
      <c r="A57" s="73"/>
      <c r="B57" s="19"/>
      <c r="C57" s="97" t="s">
        <v>1209</v>
      </c>
      <c r="D57" s="105">
        <v>1</v>
      </c>
      <c r="E57" s="105" t="s">
        <v>773</v>
      </c>
      <c r="F57" s="97" t="s">
        <v>1641</v>
      </c>
      <c r="G57" s="289"/>
      <c r="H57" s="3"/>
      <c r="I57" s="3"/>
      <c r="J57" s="3"/>
      <c r="K57" s="3"/>
    </row>
    <row r="58" spans="1:11" ht="96">
      <c r="A58" s="73" t="s">
        <v>929</v>
      </c>
      <c r="B58" s="21" t="s">
        <v>928</v>
      </c>
      <c r="C58" s="98" t="s">
        <v>927</v>
      </c>
      <c r="D58" s="105">
        <v>1</v>
      </c>
      <c r="E58" s="105" t="s">
        <v>773</v>
      </c>
      <c r="F58" s="97" t="s">
        <v>2186</v>
      </c>
      <c r="G58" s="290"/>
      <c r="H58" s="3"/>
      <c r="I58" s="3"/>
      <c r="J58" s="3"/>
      <c r="K58" s="3"/>
    </row>
    <row r="59" spans="1:11" ht="48">
      <c r="A59" s="73"/>
      <c r="B59" s="21"/>
      <c r="C59" s="23" t="s">
        <v>926</v>
      </c>
      <c r="D59" s="105">
        <v>1</v>
      </c>
      <c r="E59" s="105" t="s">
        <v>50</v>
      </c>
      <c r="F59" s="23" t="s">
        <v>925</v>
      </c>
      <c r="G59" s="291"/>
      <c r="H59" s="3"/>
      <c r="I59" s="3"/>
      <c r="J59" s="3"/>
      <c r="K59" s="3"/>
    </row>
    <row r="60" spans="1:11" ht="96">
      <c r="A60" s="73" t="s">
        <v>924</v>
      </c>
      <c r="B60" s="19" t="s">
        <v>923</v>
      </c>
      <c r="C60" s="13" t="s">
        <v>922</v>
      </c>
      <c r="D60" s="105">
        <v>1</v>
      </c>
      <c r="E60" s="105" t="s">
        <v>773</v>
      </c>
      <c r="F60" s="97" t="s">
        <v>2186</v>
      </c>
      <c r="G60" s="289"/>
      <c r="H60" s="3"/>
      <c r="I60" s="3"/>
      <c r="J60" s="3"/>
      <c r="K60" s="3"/>
    </row>
    <row r="61" spans="1:11" ht="96">
      <c r="A61" s="73"/>
      <c r="B61" s="19"/>
      <c r="C61" s="13" t="s">
        <v>921</v>
      </c>
      <c r="D61" s="105">
        <v>1</v>
      </c>
      <c r="E61" s="105" t="s">
        <v>773</v>
      </c>
      <c r="F61" s="97" t="s">
        <v>2186</v>
      </c>
      <c r="G61" s="289"/>
      <c r="H61" s="3"/>
      <c r="I61" s="3"/>
      <c r="J61" s="3"/>
      <c r="K61" s="3"/>
    </row>
    <row r="62" spans="1:11" ht="96">
      <c r="A62" s="73" t="s">
        <v>920</v>
      </c>
      <c r="B62" s="19" t="s">
        <v>919</v>
      </c>
      <c r="C62" s="13" t="s">
        <v>918</v>
      </c>
      <c r="D62" s="105">
        <v>1</v>
      </c>
      <c r="E62" s="105" t="s">
        <v>773</v>
      </c>
      <c r="F62" s="67" t="s">
        <v>2218</v>
      </c>
      <c r="G62" s="289"/>
      <c r="H62" s="3"/>
      <c r="I62" s="3"/>
      <c r="J62" s="3"/>
      <c r="K62" s="3"/>
    </row>
    <row r="63" spans="1:11" ht="34">
      <c r="A63" s="73" t="s">
        <v>917</v>
      </c>
      <c r="B63" s="19" t="s">
        <v>916</v>
      </c>
      <c r="C63" s="13" t="s">
        <v>915</v>
      </c>
      <c r="D63" s="105">
        <v>1</v>
      </c>
      <c r="E63" s="105" t="s">
        <v>773</v>
      </c>
      <c r="F63" s="97"/>
      <c r="G63" s="289"/>
      <c r="H63" s="3"/>
      <c r="I63" s="3"/>
      <c r="J63" s="3"/>
      <c r="K63" s="3"/>
    </row>
    <row r="64" spans="1:11" ht="32">
      <c r="A64" s="73"/>
      <c r="B64" s="19"/>
      <c r="C64" s="13" t="s">
        <v>914</v>
      </c>
      <c r="D64" s="105">
        <v>1</v>
      </c>
      <c r="E64" s="105" t="s">
        <v>773</v>
      </c>
      <c r="F64" s="97"/>
      <c r="G64" s="289"/>
      <c r="H64" s="3"/>
      <c r="I64" s="3"/>
      <c r="J64" s="3"/>
      <c r="K64" s="3"/>
    </row>
    <row r="65" spans="1:11" ht="34">
      <c r="A65" s="73" t="s">
        <v>913</v>
      </c>
      <c r="B65" s="19" t="s">
        <v>912</v>
      </c>
      <c r="C65" s="67" t="s">
        <v>1210</v>
      </c>
      <c r="D65" s="105">
        <v>1</v>
      </c>
      <c r="E65" s="105" t="s">
        <v>274</v>
      </c>
      <c r="F65" s="13"/>
      <c r="G65" s="289"/>
      <c r="H65" s="3"/>
      <c r="I65" s="3"/>
      <c r="J65" s="3"/>
      <c r="K65" s="3"/>
    </row>
    <row r="66" spans="1:11" ht="96">
      <c r="A66" s="73"/>
      <c r="B66" s="33"/>
      <c r="C66" s="97" t="s">
        <v>1211</v>
      </c>
      <c r="D66" s="105">
        <v>1</v>
      </c>
      <c r="E66" s="105" t="s">
        <v>274</v>
      </c>
      <c r="F66" s="97" t="s">
        <v>2183</v>
      </c>
      <c r="G66" s="292"/>
      <c r="H66" s="3"/>
      <c r="I66" s="3"/>
      <c r="J66" s="3"/>
      <c r="K66" s="3"/>
    </row>
    <row r="67" spans="1:11" ht="34">
      <c r="A67" s="73" t="s">
        <v>1642</v>
      </c>
      <c r="B67" s="19" t="s">
        <v>1643</v>
      </c>
      <c r="C67" s="97" t="s">
        <v>1644</v>
      </c>
      <c r="D67" s="121">
        <v>1</v>
      </c>
      <c r="E67" s="105" t="s">
        <v>773</v>
      </c>
      <c r="F67" s="97" t="s">
        <v>1645</v>
      </c>
      <c r="G67" s="292"/>
      <c r="H67" s="3"/>
      <c r="I67" s="3"/>
      <c r="J67" s="3"/>
      <c r="K67" s="3"/>
    </row>
    <row r="68" spans="1:11" ht="32">
      <c r="A68" s="73"/>
      <c r="B68" s="33"/>
      <c r="C68" s="97" t="s">
        <v>1646</v>
      </c>
      <c r="D68" s="121">
        <v>1</v>
      </c>
      <c r="E68" s="105" t="s">
        <v>773</v>
      </c>
      <c r="F68" s="97" t="s">
        <v>2184</v>
      </c>
      <c r="G68" s="292"/>
      <c r="H68" s="3"/>
      <c r="I68" s="3"/>
      <c r="J68" s="3"/>
      <c r="K68" s="3"/>
    </row>
    <row r="69" spans="1:11" ht="19">
      <c r="A69" s="73" t="s">
        <v>911</v>
      </c>
      <c r="B69" s="344" t="s">
        <v>910</v>
      </c>
      <c r="C69" s="345"/>
      <c r="D69" s="346"/>
      <c r="E69" s="346"/>
      <c r="F69" s="345"/>
      <c r="G69" s="347"/>
      <c r="H69" s="3">
        <f>SUM(D70:D86)</f>
        <v>4</v>
      </c>
      <c r="I69" s="3">
        <f>COUNT(D70:D86)*2</f>
        <v>8</v>
      </c>
      <c r="J69" s="3"/>
      <c r="K69" s="3"/>
    </row>
    <row r="70" spans="1:11" ht="34" hidden="1">
      <c r="A70" s="75" t="s">
        <v>909</v>
      </c>
      <c r="B70" s="19" t="s">
        <v>908</v>
      </c>
      <c r="C70" s="11" t="s">
        <v>907</v>
      </c>
      <c r="D70" s="12"/>
      <c r="E70" s="13" t="s">
        <v>50</v>
      </c>
      <c r="F70" s="11" t="s">
        <v>906</v>
      </c>
      <c r="G70" s="16"/>
      <c r="H70" s="3"/>
      <c r="I70" s="3"/>
      <c r="J70" s="3"/>
      <c r="K70" s="3"/>
    </row>
    <row r="71" spans="1:11" ht="32" hidden="1">
      <c r="A71" s="75"/>
      <c r="B71" s="19"/>
      <c r="C71" s="11" t="s">
        <v>905</v>
      </c>
      <c r="D71" s="12"/>
      <c r="E71" s="13" t="s">
        <v>50</v>
      </c>
      <c r="F71" s="11" t="s">
        <v>904</v>
      </c>
      <c r="G71" s="16"/>
      <c r="H71" s="3"/>
      <c r="I71" s="3"/>
      <c r="J71" s="3"/>
      <c r="K71" s="3"/>
    </row>
    <row r="72" spans="1:11" ht="32" hidden="1">
      <c r="A72" s="75"/>
      <c r="B72" s="19"/>
      <c r="C72" s="11" t="s">
        <v>903</v>
      </c>
      <c r="D72" s="12"/>
      <c r="E72" s="13" t="s">
        <v>50</v>
      </c>
      <c r="F72" s="11" t="s">
        <v>902</v>
      </c>
      <c r="G72" s="16"/>
      <c r="H72" s="3"/>
      <c r="I72" s="3"/>
      <c r="J72" s="3"/>
      <c r="K72" s="3"/>
    </row>
    <row r="73" spans="1:11" ht="32" hidden="1">
      <c r="A73" s="75"/>
      <c r="B73" s="19"/>
      <c r="C73" s="11" t="s">
        <v>901</v>
      </c>
      <c r="D73" s="12"/>
      <c r="E73" s="13" t="s">
        <v>50</v>
      </c>
      <c r="F73" s="13" t="s">
        <v>900</v>
      </c>
      <c r="G73" s="16"/>
      <c r="H73" s="3"/>
      <c r="I73" s="3"/>
      <c r="J73" s="3"/>
      <c r="K73" s="3"/>
    </row>
    <row r="74" spans="1:11" ht="32" hidden="1">
      <c r="A74" s="75"/>
      <c r="B74" s="19"/>
      <c r="C74" s="11" t="s">
        <v>899</v>
      </c>
      <c r="D74" s="12"/>
      <c r="E74" s="13" t="s">
        <v>50</v>
      </c>
      <c r="F74" s="11" t="s">
        <v>898</v>
      </c>
      <c r="G74" s="16"/>
      <c r="H74" s="3"/>
      <c r="I74" s="3"/>
      <c r="J74" s="3"/>
      <c r="K74" s="3"/>
    </row>
    <row r="75" spans="1:11" ht="32" hidden="1">
      <c r="A75" s="75"/>
      <c r="B75" s="19"/>
      <c r="C75" s="11" t="s">
        <v>897</v>
      </c>
      <c r="D75" s="12"/>
      <c r="E75" s="13" t="s">
        <v>50</v>
      </c>
      <c r="F75" s="13"/>
      <c r="G75" s="16"/>
      <c r="H75" s="3"/>
      <c r="I75" s="3"/>
      <c r="J75" s="3"/>
      <c r="K75" s="3"/>
    </row>
    <row r="76" spans="1:11" ht="34" hidden="1">
      <c r="A76" s="75" t="s">
        <v>896</v>
      </c>
      <c r="B76" s="19" t="s">
        <v>895</v>
      </c>
      <c r="C76" s="13" t="s">
        <v>894</v>
      </c>
      <c r="D76" s="12"/>
      <c r="E76" s="12" t="s">
        <v>773</v>
      </c>
      <c r="F76" s="13"/>
      <c r="G76" s="16"/>
      <c r="H76" s="3"/>
      <c r="I76" s="3"/>
      <c r="J76" s="3"/>
      <c r="K76" s="3"/>
    </row>
    <row r="77" spans="1:11" ht="32" hidden="1">
      <c r="A77" s="75"/>
      <c r="B77" s="19"/>
      <c r="C77" s="13" t="s">
        <v>893</v>
      </c>
      <c r="D77" s="12"/>
      <c r="E77" s="13" t="s">
        <v>50</v>
      </c>
      <c r="F77" s="13"/>
      <c r="G77" s="16"/>
      <c r="H77" s="3"/>
      <c r="I77" s="3"/>
      <c r="J77" s="3"/>
      <c r="K77" s="3"/>
    </row>
    <row r="78" spans="1:11" ht="16" hidden="1">
      <c r="A78" s="75"/>
      <c r="B78" s="19"/>
      <c r="C78" s="13" t="s">
        <v>892</v>
      </c>
      <c r="D78" s="12"/>
      <c r="E78" s="13"/>
      <c r="F78" s="13"/>
      <c r="G78" s="16"/>
      <c r="H78" s="3"/>
      <c r="I78" s="3"/>
      <c r="J78" s="3"/>
      <c r="K78" s="3"/>
    </row>
    <row r="79" spans="1:11" ht="16" hidden="1">
      <c r="A79" s="75"/>
      <c r="B79" s="19"/>
      <c r="C79" s="13" t="s">
        <v>891</v>
      </c>
      <c r="D79" s="12"/>
      <c r="E79" s="13"/>
      <c r="F79" s="13"/>
      <c r="G79" s="16"/>
      <c r="H79" s="3"/>
      <c r="I79" s="3"/>
      <c r="J79" s="3"/>
      <c r="K79" s="3"/>
    </row>
    <row r="80" spans="1:11" ht="96" hidden="1">
      <c r="A80" s="75"/>
      <c r="B80" s="19"/>
      <c r="C80" s="13" t="s">
        <v>890</v>
      </c>
      <c r="D80" s="12"/>
      <c r="E80" s="13" t="s">
        <v>889</v>
      </c>
      <c r="F80" s="13"/>
      <c r="G80" s="16"/>
      <c r="H80" s="3"/>
      <c r="I80" s="3"/>
      <c r="J80" s="3"/>
      <c r="K80" s="3"/>
    </row>
    <row r="81" spans="1:11" ht="34">
      <c r="A81" s="73" t="s">
        <v>888</v>
      </c>
      <c r="B81" s="19" t="s">
        <v>887</v>
      </c>
      <c r="C81" s="67" t="s">
        <v>1212</v>
      </c>
      <c r="D81" s="105">
        <v>1</v>
      </c>
      <c r="E81" s="105" t="s">
        <v>773</v>
      </c>
      <c r="F81" s="13" t="s">
        <v>886</v>
      </c>
      <c r="G81" s="289"/>
      <c r="H81" s="3"/>
      <c r="I81" s="3"/>
      <c r="J81" s="3"/>
      <c r="K81" s="3"/>
    </row>
    <row r="82" spans="1:11" ht="34">
      <c r="A82" s="73" t="s">
        <v>885</v>
      </c>
      <c r="B82" s="18" t="s">
        <v>884</v>
      </c>
      <c r="C82" s="11" t="s">
        <v>883</v>
      </c>
      <c r="D82" s="105">
        <v>1</v>
      </c>
      <c r="E82" s="105" t="s">
        <v>773</v>
      </c>
      <c r="F82" s="11"/>
      <c r="G82" s="293"/>
      <c r="H82" s="3"/>
      <c r="I82" s="3"/>
      <c r="J82" s="3"/>
      <c r="K82" s="3"/>
    </row>
    <row r="83" spans="1:11" ht="64">
      <c r="A83" s="73"/>
      <c r="B83" s="18"/>
      <c r="C83" s="67" t="s">
        <v>1647</v>
      </c>
      <c r="D83" s="110">
        <v>1</v>
      </c>
      <c r="E83" s="111" t="s">
        <v>773</v>
      </c>
      <c r="F83" s="67" t="s">
        <v>1648</v>
      </c>
      <c r="G83" s="293"/>
      <c r="H83" s="3"/>
      <c r="I83" s="3"/>
      <c r="J83" s="3"/>
      <c r="K83" s="3"/>
    </row>
    <row r="84" spans="1:11" ht="48">
      <c r="A84" s="73"/>
      <c r="B84" s="18"/>
      <c r="C84" s="67" t="s">
        <v>1649</v>
      </c>
      <c r="D84" s="110">
        <v>1</v>
      </c>
      <c r="E84" s="111" t="s">
        <v>773</v>
      </c>
      <c r="F84" s="67" t="s">
        <v>1650</v>
      </c>
      <c r="G84" s="293"/>
      <c r="H84" s="3"/>
      <c r="I84" s="3"/>
      <c r="J84" s="3"/>
      <c r="K84" s="3"/>
    </row>
    <row r="85" spans="1:11" ht="16" hidden="1">
      <c r="A85" s="75"/>
      <c r="B85" s="19"/>
      <c r="C85" s="13" t="s">
        <v>882</v>
      </c>
      <c r="D85" s="12"/>
      <c r="E85" s="12" t="s">
        <v>773</v>
      </c>
      <c r="F85" s="13"/>
      <c r="G85" s="16"/>
      <c r="H85" s="3"/>
      <c r="I85" s="3"/>
      <c r="J85" s="3"/>
      <c r="K85" s="3"/>
    </row>
    <row r="86" spans="1:11" ht="34" hidden="1">
      <c r="A86" s="75" t="s">
        <v>881</v>
      </c>
      <c r="B86" s="19" t="s">
        <v>880</v>
      </c>
      <c r="C86" s="13" t="s">
        <v>879</v>
      </c>
      <c r="D86" s="5"/>
      <c r="E86" s="71" t="s">
        <v>773</v>
      </c>
      <c r="F86" s="13"/>
      <c r="G86" s="16"/>
      <c r="H86" s="3"/>
      <c r="I86" s="3"/>
      <c r="J86" s="3"/>
      <c r="K86" s="3"/>
    </row>
    <row r="87" spans="1:11" ht="19">
      <c r="A87" s="73" t="s">
        <v>878</v>
      </c>
      <c r="B87" s="344" t="s">
        <v>877</v>
      </c>
      <c r="C87" s="345"/>
      <c r="D87" s="346"/>
      <c r="E87" s="346"/>
      <c r="F87" s="345"/>
      <c r="G87" s="347"/>
      <c r="H87" s="3">
        <f>SUM(D88:D90)</f>
        <v>3</v>
      </c>
      <c r="I87" s="3">
        <f>COUNT(D88:D90)*2</f>
        <v>6</v>
      </c>
      <c r="J87" s="3"/>
      <c r="K87" s="3"/>
    </row>
    <row r="88" spans="1:11" ht="32">
      <c r="A88" s="69" t="s">
        <v>1195</v>
      </c>
      <c r="B88" s="100" t="s">
        <v>1213</v>
      </c>
      <c r="C88" s="97" t="s">
        <v>1214</v>
      </c>
      <c r="D88" s="220">
        <v>1</v>
      </c>
      <c r="E88" s="102" t="s">
        <v>773</v>
      </c>
      <c r="F88" s="97" t="s">
        <v>1217</v>
      </c>
      <c r="G88" s="294"/>
      <c r="H88" s="3"/>
      <c r="I88" s="3"/>
      <c r="J88" s="3"/>
      <c r="K88" s="3"/>
    </row>
    <row r="89" spans="1:11" ht="48">
      <c r="A89" s="69" t="s">
        <v>1192</v>
      </c>
      <c r="B89" s="100" t="s">
        <v>1215</v>
      </c>
      <c r="C89" s="97" t="s">
        <v>1216</v>
      </c>
      <c r="D89" s="220">
        <v>1</v>
      </c>
      <c r="E89" s="102" t="s">
        <v>773</v>
      </c>
      <c r="F89" s="97" t="s">
        <v>1218</v>
      </c>
      <c r="G89" s="294"/>
      <c r="H89" s="3"/>
      <c r="I89" s="3"/>
      <c r="J89" s="3"/>
      <c r="K89" s="3"/>
    </row>
    <row r="90" spans="1:11" ht="34">
      <c r="A90" s="73" t="s">
        <v>876</v>
      </c>
      <c r="B90" s="101" t="s">
        <v>875</v>
      </c>
      <c r="C90" s="98" t="s">
        <v>874</v>
      </c>
      <c r="D90" s="103">
        <v>1</v>
      </c>
      <c r="E90" s="103" t="s">
        <v>773</v>
      </c>
      <c r="F90" s="98"/>
      <c r="G90" s="294"/>
      <c r="H90" s="3"/>
      <c r="I90" s="3"/>
      <c r="J90" s="3"/>
      <c r="K90" s="3"/>
    </row>
    <row r="91" spans="1:11" ht="22.5" customHeight="1">
      <c r="A91" s="73" t="s">
        <v>873</v>
      </c>
      <c r="B91" s="344" t="s">
        <v>872</v>
      </c>
      <c r="C91" s="360"/>
      <c r="D91" s="361"/>
      <c r="E91" s="362"/>
      <c r="F91" s="360"/>
      <c r="G91" s="363"/>
      <c r="H91" s="3">
        <f>SUM(D92:D108)</f>
        <v>1</v>
      </c>
      <c r="I91" s="3">
        <f>COUNT(D92:D108)*2</f>
        <v>2</v>
      </c>
      <c r="J91" s="3"/>
      <c r="K91" s="3"/>
    </row>
    <row r="92" spans="1:11" ht="51" hidden="1">
      <c r="A92" s="75" t="s">
        <v>871</v>
      </c>
      <c r="B92" s="19" t="s">
        <v>870</v>
      </c>
      <c r="C92" s="13" t="s">
        <v>869</v>
      </c>
      <c r="D92" s="12"/>
      <c r="E92" s="12" t="s">
        <v>274</v>
      </c>
      <c r="F92" s="13" t="s">
        <v>868</v>
      </c>
      <c r="G92" s="16"/>
      <c r="H92" s="3"/>
      <c r="I92" s="3"/>
      <c r="J92" s="3"/>
      <c r="K92" s="3"/>
    </row>
    <row r="93" spans="1:11" ht="51" hidden="1">
      <c r="A93" s="75" t="s">
        <v>867</v>
      </c>
      <c r="B93" s="19" t="s">
        <v>866</v>
      </c>
      <c r="C93" s="13" t="s">
        <v>865</v>
      </c>
      <c r="D93" s="12"/>
      <c r="E93" s="12" t="s">
        <v>773</v>
      </c>
      <c r="F93" s="13"/>
      <c r="G93" s="16"/>
      <c r="H93" s="3"/>
      <c r="I93" s="3"/>
      <c r="J93" s="3"/>
      <c r="K93" s="3"/>
    </row>
    <row r="94" spans="1:11" ht="51" hidden="1">
      <c r="A94" s="75" t="s">
        <v>864</v>
      </c>
      <c r="B94" s="19" t="s">
        <v>863</v>
      </c>
      <c r="C94" s="13" t="s">
        <v>862</v>
      </c>
      <c r="D94" s="12"/>
      <c r="E94" s="12" t="s">
        <v>274</v>
      </c>
      <c r="F94" s="13"/>
      <c r="G94" s="16"/>
      <c r="H94" s="3"/>
      <c r="I94" s="3"/>
      <c r="J94" s="3"/>
      <c r="K94" s="3"/>
    </row>
    <row r="95" spans="1:11" ht="16" hidden="1">
      <c r="A95" s="75"/>
      <c r="B95" s="19"/>
      <c r="C95" s="13" t="s">
        <v>256</v>
      </c>
      <c r="D95" s="12"/>
      <c r="E95" s="12" t="s">
        <v>274</v>
      </c>
      <c r="F95" s="13"/>
      <c r="G95" s="16"/>
      <c r="H95" s="3"/>
      <c r="I95" s="3"/>
      <c r="J95" s="3"/>
      <c r="K95" s="3"/>
    </row>
    <row r="96" spans="1:11" ht="51" hidden="1">
      <c r="A96" s="75" t="s">
        <v>861</v>
      </c>
      <c r="B96" s="19" t="s">
        <v>860</v>
      </c>
      <c r="C96" s="13" t="s">
        <v>859</v>
      </c>
      <c r="D96" s="12"/>
      <c r="E96" s="12" t="s">
        <v>50</v>
      </c>
      <c r="F96" s="13"/>
      <c r="G96" s="16"/>
      <c r="H96" s="3"/>
      <c r="I96" s="3"/>
      <c r="J96" s="3"/>
      <c r="K96" s="3"/>
    </row>
    <row r="97" spans="1:11" ht="32" hidden="1">
      <c r="A97" s="75"/>
      <c r="B97" s="19"/>
      <c r="C97" s="13" t="s">
        <v>858</v>
      </c>
      <c r="D97" s="12"/>
      <c r="E97" s="12" t="s">
        <v>45</v>
      </c>
      <c r="F97" s="13"/>
      <c r="G97" s="16"/>
      <c r="H97" s="3"/>
      <c r="I97" s="3"/>
      <c r="J97" s="3"/>
      <c r="K97" s="3"/>
    </row>
    <row r="98" spans="1:11" ht="32" hidden="1">
      <c r="A98" s="75"/>
      <c r="B98" s="19"/>
      <c r="C98" s="13" t="s">
        <v>857</v>
      </c>
      <c r="D98" s="12"/>
      <c r="E98" s="12" t="s">
        <v>50</v>
      </c>
      <c r="F98" s="13"/>
      <c r="G98" s="16"/>
      <c r="H98" s="3"/>
      <c r="I98" s="3"/>
      <c r="J98" s="3"/>
      <c r="K98" s="3"/>
    </row>
    <row r="99" spans="1:11" ht="32" hidden="1">
      <c r="A99" s="75"/>
      <c r="B99" s="19"/>
      <c r="C99" s="13" t="s">
        <v>856</v>
      </c>
      <c r="D99" s="12"/>
      <c r="E99" s="12" t="s">
        <v>50</v>
      </c>
      <c r="F99" s="13"/>
      <c r="G99" s="16"/>
      <c r="H99" s="3"/>
      <c r="I99" s="3"/>
      <c r="J99" s="3"/>
      <c r="K99" s="3"/>
    </row>
    <row r="100" spans="1:11" ht="16" hidden="1">
      <c r="A100" s="75"/>
      <c r="B100" s="19"/>
      <c r="C100" s="13" t="s">
        <v>855</v>
      </c>
      <c r="D100" s="12"/>
      <c r="E100" s="12" t="s">
        <v>50</v>
      </c>
      <c r="F100" s="13"/>
      <c r="G100" s="16"/>
      <c r="H100" s="3"/>
      <c r="I100" s="3"/>
      <c r="J100" s="3"/>
      <c r="K100" s="3"/>
    </row>
    <row r="101" spans="1:11" ht="68" hidden="1">
      <c r="A101" s="75" t="s">
        <v>854</v>
      </c>
      <c r="B101" s="19" t="s">
        <v>853</v>
      </c>
      <c r="C101" s="13" t="s">
        <v>852</v>
      </c>
      <c r="D101" s="12"/>
      <c r="E101" s="12" t="s">
        <v>45</v>
      </c>
      <c r="F101" s="13" t="s">
        <v>851</v>
      </c>
      <c r="G101" s="16"/>
      <c r="H101" s="3"/>
      <c r="I101" s="3"/>
      <c r="J101" s="3"/>
      <c r="K101" s="3"/>
    </row>
    <row r="102" spans="1:11" ht="32" hidden="1">
      <c r="A102" s="75"/>
      <c r="B102" s="19"/>
      <c r="C102" s="13" t="s">
        <v>850</v>
      </c>
      <c r="D102" s="12"/>
      <c r="E102" s="12" t="s">
        <v>50</v>
      </c>
      <c r="F102" s="13" t="s">
        <v>849</v>
      </c>
      <c r="G102" s="16"/>
      <c r="H102" s="3"/>
      <c r="I102" s="3"/>
      <c r="J102" s="3"/>
      <c r="K102" s="3"/>
    </row>
    <row r="103" spans="1:11" ht="51" hidden="1">
      <c r="A103" s="75" t="s">
        <v>848</v>
      </c>
      <c r="B103" s="19" t="s">
        <v>847</v>
      </c>
      <c r="C103" s="13" t="s">
        <v>846</v>
      </c>
      <c r="D103" s="12"/>
      <c r="E103" s="12" t="s">
        <v>50</v>
      </c>
      <c r="F103" s="13"/>
      <c r="G103" s="16"/>
      <c r="H103" s="3"/>
      <c r="I103" s="3"/>
      <c r="J103" s="3"/>
      <c r="K103" s="3"/>
    </row>
    <row r="104" spans="1:11" ht="51" hidden="1">
      <c r="A104" s="75" t="s">
        <v>845</v>
      </c>
      <c r="B104" s="19" t="s">
        <v>844</v>
      </c>
      <c r="C104" s="13" t="s">
        <v>843</v>
      </c>
      <c r="D104" s="12"/>
      <c r="E104" s="12" t="s">
        <v>50</v>
      </c>
      <c r="F104" s="13"/>
      <c r="G104" s="16"/>
      <c r="H104" s="3"/>
      <c r="I104" s="3"/>
      <c r="J104" s="3"/>
      <c r="K104" s="3"/>
    </row>
    <row r="105" spans="1:11" ht="85" hidden="1">
      <c r="A105" s="75" t="s">
        <v>842</v>
      </c>
      <c r="B105" s="19" t="s">
        <v>841</v>
      </c>
      <c r="C105" s="13" t="s">
        <v>840</v>
      </c>
      <c r="D105" s="12"/>
      <c r="E105" s="12" t="s">
        <v>50</v>
      </c>
      <c r="F105" s="13"/>
      <c r="G105" s="16"/>
      <c r="H105" s="3"/>
      <c r="I105" s="3"/>
      <c r="J105" s="3"/>
      <c r="K105" s="3"/>
    </row>
    <row r="106" spans="1:11" ht="51" hidden="1">
      <c r="A106" s="75" t="s">
        <v>839</v>
      </c>
      <c r="B106" s="19" t="s">
        <v>838</v>
      </c>
      <c r="C106" s="13" t="s">
        <v>837</v>
      </c>
      <c r="D106" s="12"/>
      <c r="E106" s="12" t="s">
        <v>45</v>
      </c>
      <c r="F106" s="13"/>
      <c r="G106" s="16"/>
      <c r="H106" s="3"/>
      <c r="I106" s="3"/>
      <c r="J106" s="3"/>
      <c r="K106" s="3"/>
    </row>
    <row r="107" spans="1:11" ht="48">
      <c r="A107" s="69" t="s">
        <v>1687</v>
      </c>
      <c r="B107" s="72" t="s">
        <v>1219</v>
      </c>
      <c r="C107" s="67" t="s">
        <v>1220</v>
      </c>
      <c r="D107" s="105">
        <v>1</v>
      </c>
      <c r="E107" s="113" t="s">
        <v>45</v>
      </c>
      <c r="F107" s="67" t="s">
        <v>1221</v>
      </c>
      <c r="G107" s="289"/>
      <c r="H107" s="285"/>
      <c r="I107" s="3"/>
      <c r="J107" s="3"/>
      <c r="K107" s="3"/>
    </row>
    <row r="108" spans="1:11" ht="32" hidden="1">
      <c r="A108" s="75" t="s">
        <v>836</v>
      </c>
      <c r="B108" s="13" t="s">
        <v>835</v>
      </c>
      <c r="C108" s="13" t="s">
        <v>834</v>
      </c>
      <c r="D108" s="12"/>
      <c r="E108" s="12" t="s">
        <v>45</v>
      </c>
      <c r="F108" s="13"/>
      <c r="G108" s="16"/>
      <c r="H108" s="3"/>
      <c r="I108" s="3"/>
      <c r="J108" s="3"/>
      <c r="K108" s="3"/>
    </row>
    <row r="109" spans="1:11" ht="19.5" customHeight="1">
      <c r="A109" s="69" t="s">
        <v>1651</v>
      </c>
      <c r="B109" s="396" t="s">
        <v>1652</v>
      </c>
      <c r="C109" s="397"/>
      <c r="D109" s="398"/>
      <c r="E109" s="399"/>
      <c r="F109" s="397"/>
      <c r="G109" s="400"/>
      <c r="H109" s="3">
        <f>SUM(D110:D112)</f>
        <v>3</v>
      </c>
      <c r="I109" s="3">
        <f>COUNT(D110:D112)*2</f>
        <v>6</v>
      </c>
      <c r="J109" s="3"/>
      <c r="K109" s="3"/>
    </row>
    <row r="110" spans="1:11" ht="32">
      <c r="A110" s="69" t="s">
        <v>1225</v>
      </c>
      <c r="B110" s="101" t="s">
        <v>1222</v>
      </c>
      <c r="C110" s="128" t="s">
        <v>1228</v>
      </c>
      <c r="D110" s="106">
        <v>1</v>
      </c>
      <c r="E110" s="107" t="s">
        <v>50</v>
      </c>
      <c r="F110" s="97" t="s">
        <v>1653</v>
      </c>
      <c r="G110" s="292"/>
      <c r="H110" s="3"/>
      <c r="I110" s="3"/>
      <c r="J110" s="3"/>
      <c r="K110" s="3"/>
    </row>
    <row r="111" spans="1:11" ht="34">
      <c r="A111" s="69" t="s">
        <v>1226</v>
      </c>
      <c r="B111" s="101" t="s">
        <v>1223</v>
      </c>
      <c r="C111" s="128" t="s">
        <v>1229</v>
      </c>
      <c r="D111" s="106">
        <v>1</v>
      </c>
      <c r="E111" s="107" t="s">
        <v>50</v>
      </c>
      <c r="F111" s="97" t="s">
        <v>1653</v>
      </c>
      <c r="G111" s="292"/>
      <c r="H111" s="3"/>
      <c r="I111" s="3"/>
      <c r="J111" s="3"/>
      <c r="K111" s="3"/>
    </row>
    <row r="112" spans="1:11" ht="32">
      <c r="A112" s="69" t="s">
        <v>1227</v>
      </c>
      <c r="B112" s="101" t="s">
        <v>1224</v>
      </c>
      <c r="C112" s="97" t="s">
        <v>1230</v>
      </c>
      <c r="D112" s="106">
        <v>1</v>
      </c>
      <c r="E112" s="107" t="s">
        <v>50</v>
      </c>
      <c r="F112" s="97" t="s">
        <v>2187</v>
      </c>
      <c r="G112" s="292"/>
      <c r="H112" s="3"/>
      <c r="I112" s="3"/>
      <c r="J112" s="3"/>
      <c r="K112" s="3"/>
    </row>
    <row r="113" spans="1:11" ht="19">
      <c r="A113" s="73" t="s">
        <v>833</v>
      </c>
      <c r="B113" s="344" t="s">
        <v>832</v>
      </c>
      <c r="C113" s="345"/>
      <c r="D113" s="346"/>
      <c r="E113" s="346"/>
      <c r="F113" s="345"/>
      <c r="G113" s="347"/>
      <c r="H113" s="3">
        <f>SUM(D114)</f>
        <v>1</v>
      </c>
      <c r="I113" s="3">
        <f>COUNT(D114)*2</f>
        <v>2</v>
      </c>
      <c r="J113" s="3"/>
      <c r="K113" s="3"/>
    </row>
    <row r="114" spans="1:11" ht="80">
      <c r="A114" s="73" t="s">
        <v>831</v>
      </c>
      <c r="B114" s="19" t="s">
        <v>830</v>
      </c>
      <c r="C114" s="13" t="s">
        <v>829</v>
      </c>
      <c r="D114" s="103">
        <v>1</v>
      </c>
      <c r="E114" s="103" t="s">
        <v>50</v>
      </c>
      <c r="F114" s="13" t="s">
        <v>2188</v>
      </c>
      <c r="G114" s="295"/>
      <c r="H114" s="3"/>
      <c r="I114" s="3"/>
      <c r="J114" s="3"/>
      <c r="K114" s="3"/>
    </row>
    <row r="115" spans="1:11" ht="19">
      <c r="A115" s="76"/>
      <c r="B115" s="395" t="s">
        <v>828</v>
      </c>
      <c r="C115" s="374"/>
      <c r="D115" s="390"/>
      <c r="E115" s="390"/>
      <c r="F115" s="374"/>
      <c r="G115" s="375"/>
      <c r="H115" s="3">
        <f>H116+H130+H140+H148+H156</f>
        <v>39</v>
      </c>
      <c r="I115" s="3">
        <f>I116+I130+I140+I148+I156</f>
        <v>78</v>
      </c>
      <c r="J115" s="3"/>
      <c r="K115" s="3"/>
    </row>
    <row r="116" spans="1:11" ht="19">
      <c r="A116" s="73" t="s">
        <v>827</v>
      </c>
      <c r="B116" s="344" t="s">
        <v>826</v>
      </c>
      <c r="C116" s="345"/>
      <c r="D116" s="346"/>
      <c r="E116" s="346"/>
      <c r="F116" s="345"/>
      <c r="G116" s="347"/>
      <c r="H116" s="3">
        <f>SUM(D117:D129)</f>
        <v>13</v>
      </c>
      <c r="I116" s="3">
        <f>COUNT(D117:D129)*2</f>
        <v>26</v>
      </c>
      <c r="J116" s="3"/>
      <c r="K116" s="3"/>
    </row>
    <row r="117" spans="1:11" ht="144">
      <c r="A117" s="73" t="s">
        <v>825</v>
      </c>
      <c r="B117" s="21" t="s">
        <v>824</v>
      </c>
      <c r="C117" s="129" t="s">
        <v>2190</v>
      </c>
      <c r="D117" s="103">
        <v>1</v>
      </c>
      <c r="E117" s="103" t="s">
        <v>86</v>
      </c>
      <c r="F117" s="128" t="s">
        <v>2189</v>
      </c>
      <c r="G117" s="291"/>
      <c r="H117" s="3"/>
      <c r="I117" s="3"/>
      <c r="J117" s="3"/>
      <c r="K117" s="3"/>
    </row>
    <row r="118" spans="1:11" ht="112">
      <c r="A118" s="73"/>
      <c r="B118" s="21"/>
      <c r="C118" s="130" t="s">
        <v>823</v>
      </c>
      <c r="D118" s="103">
        <v>1</v>
      </c>
      <c r="E118" s="103" t="s">
        <v>86</v>
      </c>
      <c r="F118" s="128" t="s">
        <v>1231</v>
      </c>
      <c r="G118" s="291"/>
      <c r="H118" s="3"/>
      <c r="I118" s="3"/>
      <c r="J118" s="3"/>
      <c r="K118" s="3"/>
    </row>
    <row r="119" spans="1:11" ht="160">
      <c r="A119" s="73" t="s">
        <v>822</v>
      </c>
      <c r="B119" s="41" t="s">
        <v>821</v>
      </c>
      <c r="C119" s="98" t="s">
        <v>1232</v>
      </c>
      <c r="D119" s="103">
        <v>1</v>
      </c>
      <c r="E119" s="103" t="s">
        <v>86</v>
      </c>
      <c r="F119" s="128" t="s">
        <v>2185</v>
      </c>
      <c r="G119" s="296"/>
      <c r="H119" s="3"/>
      <c r="I119" s="3"/>
      <c r="J119" s="3"/>
      <c r="K119" s="3"/>
    </row>
    <row r="120" spans="1:11" ht="48">
      <c r="A120" s="73"/>
      <c r="B120" s="21"/>
      <c r="C120" s="129" t="s">
        <v>820</v>
      </c>
      <c r="D120" s="103">
        <v>1</v>
      </c>
      <c r="E120" s="103" t="s">
        <v>86</v>
      </c>
      <c r="F120" s="97" t="s">
        <v>1233</v>
      </c>
      <c r="G120" s="291"/>
      <c r="H120" s="3"/>
      <c r="I120" s="3"/>
      <c r="J120" s="3"/>
      <c r="K120" s="3"/>
    </row>
    <row r="121" spans="1:11" ht="64">
      <c r="A121" s="73"/>
      <c r="B121" s="21"/>
      <c r="C121" s="131" t="s">
        <v>1234</v>
      </c>
      <c r="D121" s="103">
        <v>1</v>
      </c>
      <c r="E121" s="103" t="s">
        <v>86</v>
      </c>
      <c r="F121" s="97" t="s">
        <v>1235</v>
      </c>
      <c r="G121" s="291"/>
      <c r="H121" s="3"/>
      <c r="I121" s="3"/>
      <c r="J121" s="3"/>
      <c r="K121" s="3"/>
    </row>
    <row r="122" spans="1:11" ht="32">
      <c r="A122" s="73"/>
      <c r="B122" s="21"/>
      <c r="C122" s="129" t="s">
        <v>819</v>
      </c>
      <c r="D122" s="103">
        <v>1</v>
      </c>
      <c r="E122" s="103" t="s">
        <v>86</v>
      </c>
      <c r="F122" s="98"/>
      <c r="G122" s="291"/>
      <c r="H122" s="3"/>
      <c r="I122" s="3"/>
      <c r="J122" s="3"/>
      <c r="K122" s="3"/>
    </row>
    <row r="123" spans="1:11" ht="224">
      <c r="A123" s="73" t="s">
        <v>818</v>
      </c>
      <c r="B123" s="21" t="s">
        <v>817</v>
      </c>
      <c r="C123" s="129" t="s">
        <v>816</v>
      </c>
      <c r="D123" s="103">
        <v>1</v>
      </c>
      <c r="E123" s="103" t="s">
        <v>86</v>
      </c>
      <c r="F123" s="97" t="s">
        <v>1236</v>
      </c>
      <c r="G123" s="291"/>
      <c r="H123" s="3"/>
      <c r="I123" s="3"/>
      <c r="J123" s="3"/>
      <c r="K123" s="3"/>
    </row>
    <row r="124" spans="1:11" ht="48">
      <c r="A124" s="73" t="s">
        <v>815</v>
      </c>
      <c r="B124" s="21" t="s">
        <v>814</v>
      </c>
      <c r="C124" s="129" t="s">
        <v>813</v>
      </c>
      <c r="D124" s="103">
        <v>1</v>
      </c>
      <c r="E124" s="103" t="s">
        <v>86</v>
      </c>
      <c r="F124" s="97" t="s">
        <v>1237</v>
      </c>
      <c r="G124" s="291"/>
      <c r="H124" s="3"/>
      <c r="I124" s="3"/>
      <c r="J124" s="3"/>
      <c r="K124" s="3"/>
    </row>
    <row r="125" spans="1:11" ht="96">
      <c r="A125" s="73" t="s">
        <v>812</v>
      </c>
      <c r="B125" s="21" t="s">
        <v>811</v>
      </c>
      <c r="C125" s="98" t="s">
        <v>810</v>
      </c>
      <c r="D125" s="103">
        <v>1</v>
      </c>
      <c r="E125" s="103" t="s">
        <v>86</v>
      </c>
      <c r="F125" s="132" t="s">
        <v>1238</v>
      </c>
      <c r="G125" s="291"/>
      <c r="H125" s="3"/>
      <c r="I125" s="3"/>
      <c r="J125" s="3"/>
      <c r="K125" s="3"/>
    </row>
    <row r="126" spans="1:11" ht="128">
      <c r="A126" s="73"/>
      <c r="B126" s="21"/>
      <c r="C126" s="133" t="s">
        <v>1654</v>
      </c>
      <c r="D126" s="103">
        <v>1</v>
      </c>
      <c r="E126" s="102" t="s">
        <v>86</v>
      </c>
      <c r="F126" s="133" t="s">
        <v>1239</v>
      </c>
      <c r="G126" s="291"/>
      <c r="H126" s="3"/>
      <c r="I126" s="3"/>
      <c r="J126" s="3"/>
      <c r="K126" s="3"/>
    </row>
    <row r="127" spans="1:11" ht="34">
      <c r="A127" s="73" t="s">
        <v>809</v>
      </c>
      <c r="B127" s="21" t="s">
        <v>808</v>
      </c>
      <c r="C127" s="129" t="s">
        <v>807</v>
      </c>
      <c r="D127" s="103">
        <v>1</v>
      </c>
      <c r="E127" s="103" t="s">
        <v>86</v>
      </c>
      <c r="F127" s="97" t="s">
        <v>1240</v>
      </c>
      <c r="G127" s="291"/>
      <c r="H127" s="3"/>
      <c r="I127" s="3"/>
      <c r="J127" s="3"/>
      <c r="K127" s="3"/>
    </row>
    <row r="128" spans="1:11" ht="64">
      <c r="A128" s="73" t="s">
        <v>806</v>
      </c>
      <c r="B128" s="21" t="s">
        <v>805</v>
      </c>
      <c r="C128" s="129" t="s">
        <v>804</v>
      </c>
      <c r="D128" s="103">
        <v>1</v>
      </c>
      <c r="E128" s="103" t="s">
        <v>86</v>
      </c>
      <c r="F128" s="97" t="s">
        <v>1241</v>
      </c>
      <c r="G128" s="291"/>
      <c r="H128" s="3"/>
      <c r="I128" s="3"/>
      <c r="J128" s="3"/>
      <c r="K128" s="3"/>
    </row>
    <row r="129" spans="1:11" ht="51">
      <c r="A129" s="73" t="s">
        <v>803</v>
      </c>
      <c r="B129" s="41" t="s">
        <v>802</v>
      </c>
      <c r="C129" s="98" t="s">
        <v>801</v>
      </c>
      <c r="D129" s="103">
        <v>1</v>
      </c>
      <c r="E129" s="103" t="s">
        <v>800</v>
      </c>
      <c r="F129" s="97" t="s">
        <v>1242</v>
      </c>
      <c r="G129" s="296"/>
      <c r="H129" s="3"/>
      <c r="I129" s="3"/>
      <c r="J129" s="3"/>
      <c r="K129" s="3"/>
    </row>
    <row r="130" spans="1:11" ht="39" customHeight="1">
      <c r="A130" s="73" t="s">
        <v>799</v>
      </c>
      <c r="B130" s="344" t="s">
        <v>798</v>
      </c>
      <c r="C130" s="360"/>
      <c r="D130" s="361"/>
      <c r="E130" s="362"/>
      <c r="F130" s="360"/>
      <c r="G130" s="363"/>
      <c r="H130" s="3">
        <f>SUM(D131:D139)</f>
        <v>9</v>
      </c>
      <c r="I130" s="3">
        <f>COUNT(D131:D139)*2</f>
        <v>18</v>
      </c>
      <c r="J130" s="3"/>
      <c r="K130" s="3"/>
    </row>
    <row r="131" spans="1:11" ht="34">
      <c r="A131" s="73" t="s">
        <v>797</v>
      </c>
      <c r="B131" s="19" t="s">
        <v>796</v>
      </c>
      <c r="C131" s="129" t="s">
        <v>795</v>
      </c>
      <c r="D131" s="103">
        <v>1</v>
      </c>
      <c r="E131" s="103" t="s">
        <v>86</v>
      </c>
      <c r="F131" s="97" t="s">
        <v>1243</v>
      </c>
      <c r="G131" s="289"/>
      <c r="H131" s="3"/>
      <c r="I131" s="3"/>
      <c r="J131" s="3"/>
      <c r="K131" s="3"/>
    </row>
    <row r="132" spans="1:11" ht="128">
      <c r="A132" s="73"/>
      <c r="B132" s="19"/>
      <c r="C132" s="129" t="s">
        <v>794</v>
      </c>
      <c r="D132" s="103">
        <v>1</v>
      </c>
      <c r="E132" s="103" t="s">
        <v>86</v>
      </c>
      <c r="F132" s="131" t="s">
        <v>2191</v>
      </c>
      <c r="G132" s="289"/>
      <c r="H132" s="3"/>
      <c r="I132" s="3"/>
      <c r="J132" s="3"/>
      <c r="K132" s="3"/>
    </row>
    <row r="133" spans="1:11" ht="48">
      <c r="A133" s="73"/>
      <c r="B133" s="19"/>
      <c r="C133" s="129" t="s">
        <v>793</v>
      </c>
      <c r="D133" s="103">
        <v>1</v>
      </c>
      <c r="E133" s="103" t="s">
        <v>86</v>
      </c>
      <c r="F133" s="97" t="s">
        <v>2192</v>
      </c>
      <c r="G133" s="289"/>
      <c r="H133" s="3"/>
      <c r="I133" s="3"/>
      <c r="J133" s="3"/>
      <c r="K133" s="3"/>
    </row>
    <row r="134" spans="1:11" ht="96">
      <c r="A134" s="73" t="s">
        <v>792</v>
      </c>
      <c r="B134" s="40" t="s">
        <v>791</v>
      </c>
      <c r="C134" s="128" t="s">
        <v>1655</v>
      </c>
      <c r="D134" s="108">
        <v>1</v>
      </c>
      <c r="E134" s="102" t="s">
        <v>86</v>
      </c>
      <c r="F134" s="97" t="s">
        <v>1656</v>
      </c>
      <c r="G134" s="289"/>
      <c r="H134" s="3"/>
      <c r="I134" s="3"/>
      <c r="J134" s="3"/>
      <c r="K134" s="3"/>
    </row>
    <row r="135" spans="1:11" ht="48">
      <c r="A135" s="73"/>
      <c r="B135" s="55"/>
      <c r="C135" s="129" t="s">
        <v>790</v>
      </c>
      <c r="D135" s="103">
        <v>1</v>
      </c>
      <c r="E135" s="103" t="s">
        <v>86</v>
      </c>
      <c r="F135" s="97" t="s">
        <v>1244</v>
      </c>
      <c r="G135" s="289"/>
      <c r="H135" s="3"/>
      <c r="I135" s="3"/>
      <c r="J135" s="3"/>
      <c r="K135" s="3"/>
    </row>
    <row r="136" spans="1:11" ht="32">
      <c r="A136" s="73"/>
      <c r="B136" s="19"/>
      <c r="C136" s="129" t="s">
        <v>789</v>
      </c>
      <c r="D136" s="103">
        <v>1</v>
      </c>
      <c r="E136" s="103" t="s">
        <v>86</v>
      </c>
      <c r="F136" s="97" t="s">
        <v>1245</v>
      </c>
      <c r="G136" s="289"/>
      <c r="H136" s="3"/>
      <c r="I136" s="3"/>
      <c r="J136" s="3"/>
      <c r="K136" s="3"/>
    </row>
    <row r="137" spans="1:11" ht="32">
      <c r="A137" s="73"/>
      <c r="B137" s="19"/>
      <c r="C137" s="129" t="s">
        <v>788</v>
      </c>
      <c r="D137" s="103">
        <v>1</v>
      </c>
      <c r="E137" s="103" t="s">
        <v>86</v>
      </c>
      <c r="F137" s="97" t="s">
        <v>1246</v>
      </c>
      <c r="G137" s="289"/>
      <c r="H137" s="3"/>
      <c r="I137" s="3"/>
      <c r="J137" s="3"/>
      <c r="K137" s="3"/>
    </row>
    <row r="138" spans="1:11" ht="48">
      <c r="A138" s="73"/>
      <c r="B138" s="19"/>
      <c r="C138" s="129" t="s">
        <v>1675</v>
      </c>
      <c r="D138" s="103">
        <v>1</v>
      </c>
      <c r="E138" s="103" t="s">
        <v>86</v>
      </c>
      <c r="F138" s="97" t="s">
        <v>1247</v>
      </c>
      <c r="G138" s="289"/>
      <c r="H138" s="3"/>
      <c r="I138" s="3"/>
      <c r="J138" s="3"/>
      <c r="K138" s="3"/>
    </row>
    <row r="139" spans="1:11" ht="96">
      <c r="A139" s="73"/>
      <c r="B139" s="33"/>
      <c r="C139" s="98" t="s">
        <v>1248</v>
      </c>
      <c r="D139" s="106">
        <v>1</v>
      </c>
      <c r="E139" s="102" t="s">
        <v>86</v>
      </c>
      <c r="F139" s="97" t="s">
        <v>1249</v>
      </c>
      <c r="G139" s="292"/>
      <c r="H139" s="3"/>
      <c r="I139" s="3"/>
      <c r="J139" s="3"/>
      <c r="K139" s="3"/>
    </row>
    <row r="140" spans="1:11" ht="32" customHeight="1">
      <c r="A140" s="73" t="s">
        <v>787</v>
      </c>
      <c r="B140" s="344" t="s">
        <v>786</v>
      </c>
      <c r="C140" s="360"/>
      <c r="D140" s="361"/>
      <c r="E140" s="362"/>
      <c r="F140" s="360"/>
      <c r="G140" s="363"/>
      <c r="H140" s="3">
        <f>SUM(D141:D147)</f>
        <v>7</v>
      </c>
      <c r="I140" s="3">
        <f>COUNT(D141:D147)*2</f>
        <v>14</v>
      </c>
      <c r="J140" s="3"/>
      <c r="K140" s="3"/>
    </row>
    <row r="141" spans="1:11" ht="34">
      <c r="A141" s="73" t="s">
        <v>785</v>
      </c>
      <c r="B141" s="19" t="s">
        <v>784</v>
      </c>
      <c r="C141" s="129" t="s">
        <v>1250</v>
      </c>
      <c r="D141" s="103">
        <v>1</v>
      </c>
      <c r="E141" s="103" t="s">
        <v>86</v>
      </c>
      <c r="F141" s="97" t="s">
        <v>1251</v>
      </c>
      <c r="G141" s="289"/>
      <c r="H141" s="3"/>
      <c r="I141" s="3"/>
      <c r="J141" s="3"/>
      <c r="K141" s="3"/>
    </row>
    <row r="142" spans="1:11" ht="80">
      <c r="A142" s="73"/>
      <c r="B142" s="19"/>
      <c r="C142" s="131" t="s">
        <v>1252</v>
      </c>
      <c r="D142" s="103">
        <v>1</v>
      </c>
      <c r="E142" s="102" t="s">
        <v>86</v>
      </c>
      <c r="F142" s="97" t="s">
        <v>1253</v>
      </c>
      <c r="G142" s="289"/>
      <c r="H142" s="3"/>
      <c r="I142" s="3"/>
      <c r="J142" s="3"/>
      <c r="K142" s="3"/>
    </row>
    <row r="143" spans="1:11" ht="48">
      <c r="A143" s="73"/>
      <c r="B143" s="19"/>
      <c r="C143" s="129" t="s">
        <v>783</v>
      </c>
      <c r="D143" s="103">
        <v>1</v>
      </c>
      <c r="E143" s="102" t="s">
        <v>86</v>
      </c>
      <c r="F143" s="97" t="s">
        <v>1254</v>
      </c>
      <c r="G143" s="289"/>
      <c r="H143" s="3"/>
      <c r="I143" s="3"/>
      <c r="J143" s="3"/>
      <c r="K143" s="3"/>
    </row>
    <row r="144" spans="1:11" ht="48">
      <c r="A144" s="73"/>
      <c r="B144" s="19"/>
      <c r="C144" s="129" t="s">
        <v>782</v>
      </c>
      <c r="D144" s="103">
        <v>1</v>
      </c>
      <c r="E144" s="103" t="s">
        <v>86</v>
      </c>
      <c r="F144" s="132" t="s">
        <v>1255</v>
      </c>
      <c r="G144" s="289"/>
      <c r="H144" s="3"/>
      <c r="I144" s="3"/>
      <c r="J144" s="3"/>
      <c r="K144" s="3"/>
    </row>
    <row r="145" spans="1:11" ht="112">
      <c r="A145" s="73" t="s">
        <v>781</v>
      </c>
      <c r="B145" s="19" t="s">
        <v>780</v>
      </c>
      <c r="C145" s="131" t="s">
        <v>1256</v>
      </c>
      <c r="D145" s="103">
        <v>1</v>
      </c>
      <c r="E145" s="103" t="s">
        <v>773</v>
      </c>
      <c r="F145" s="98" t="s">
        <v>1257</v>
      </c>
      <c r="G145" s="289"/>
      <c r="H145" s="3"/>
      <c r="I145" s="3"/>
      <c r="J145" s="3"/>
      <c r="K145" s="3"/>
    </row>
    <row r="146" spans="1:11" ht="80">
      <c r="A146" s="73" t="s">
        <v>779</v>
      </c>
      <c r="B146" s="18" t="s">
        <v>778</v>
      </c>
      <c r="C146" s="98" t="s">
        <v>777</v>
      </c>
      <c r="D146" s="103">
        <v>1</v>
      </c>
      <c r="E146" s="103" t="s">
        <v>776</v>
      </c>
      <c r="F146" s="128" t="s">
        <v>1258</v>
      </c>
      <c r="G146" s="293"/>
      <c r="H146" s="3"/>
      <c r="I146" s="3"/>
      <c r="J146" s="3"/>
      <c r="K146" s="3"/>
    </row>
    <row r="147" spans="1:11" ht="85">
      <c r="A147" s="73" t="s">
        <v>775</v>
      </c>
      <c r="B147" s="19" t="s">
        <v>774</v>
      </c>
      <c r="C147" s="131" t="s">
        <v>1259</v>
      </c>
      <c r="D147" s="103">
        <v>1</v>
      </c>
      <c r="E147" s="103" t="s">
        <v>773</v>
      </c>
      <c r="F147" s="98" t="s">
        <v>2193</v>
      </c>
      <c r="G147" s="289"/>
      <c r="H147" s="3"/>
      <c r="I147" s="3"/>
      <c r="J147" s="3"/>
      <c r="K147" s="3"/>
    </row>
    <row r="148" spans="1:11" ht="47.5" customHeight="1">
      <c r="A148" s="73" t="s">
        <v>772</v>
      </c>
      <c r="B148" s="344" t="s">
        <v>771</v>
      </c>
      <c r="C148" s="345"/>
      <c r="D148" s="346"/>
      <c r="E148" s="346"/>
      <c r="F148" s="345"/>
      <c r="G148" s="347"/>
      <c r="H148" s="3">
        <f>SUM(D149:D155)</f>
        <v>5</v>
      </c>
      <c r="I148" s="3">
        <f>COUNT(D149:D155)*2</f>
        <v>10</v>
      </c>
      <c r="J148" s="3"/>
      <c r="K148" s="3"/>
    </row>
    <row r="149" spans="1:11" ht="51">
      <c r="A149" s="73" t="s">
        <v>770</v>
      </c>
      <c r="B149" s="19" t="s">
        <v>769</v>
      </c>
      <c r="C149" s="131" t="s">
        <v>1260</v>
      </c>
      <c r="D149" s="103">
        <v>1</v>
      </c>
      <c r="E149" s="103" t="s">
        <v>274</v>
      </c>
      <c r="F149" s="97" t="s">
        <v>1261</v>
      </c>
      <c r="G149" s="289"/>
      <c r="H149" s="3"/>
      <c r="I149" s="3"/>
      <c r="J149" s="3"/>
      <c r="K149" s="3"/>
    </row>
    <row r="150" spans="1:11" ht="32" hidden="1">
      <c r="A150" s="66"/>
      <c r="B150" s="19"/>
      <c r="C150" s="39" t="s">
        <v>768</v>
      </c>
      <c r="D150" s="12"/>
      <c r="E150" s="13" t="s">
        <v>274</v>
      </c>
      <c r="F150" s="13"/>
      <c r="G150" s="16"/>
      <c r="H150" s="3"/>
      <c r="I150" s="3"/>
      <c r="J150" s="3"/>
      <c r="K150" s="3"/>
    </row>
    <row r="151" spans="1:11" ht="32" hidden="1">
      <c r="A151" s="66"/>
      <c r="B151" s="19"/>
      <c r="C151" s="39" t="s">
        <v>767</v>
      </c>
      <c r="D151" s="12"/>
      <c r="E151" s="13" t="s">
        <v>274</v>
      </c>
      <c r="F151" s="13"/>
      <c r="G151" s="16"/>
      <c r="H151" s="3"/>
      <c r="I151" s="3"/>
      <c r="J151" s="3"/>
      <c r="K151" s="3"/>
    </row>
    <row r="152" spans="1:11" ht="48">
      <c r="A152" s="73" t="s">
        <v>766</v>
      </c>
      <c r="B152" s="19" t="s">
        <v>765</v>
      </c>
      <c r="C152" s="129" t="s">
        <v>764</v>
      </c>
      <c r="D152" s="103">
        <v>1</v>
      </c>
      <c r="E152" s="103" t="s">
        <v>86</v>
      </c>
      <c r="F152" s="97" t="s">
        <v>2194</v>
      </c>
      <c r="G152" s="289"/>
      <c r="H152" s="3"/>
      <c r="I152" s="3"/>
      <c r="J152" s="3"/>
      <c r="K152" s="3"/>
    </row>
    <row r="153" spans="1:11" ht="64">
      <c r="A153" s="73" t="s">
        <v>763</v>
      </c>
      <c r="B153" s="19" t="s">
        <v>762</v>
      </c>
      <c r="C153" s="128" t="s">
        <v>1262</v>
      </c>
      <c r="D153" s="103">
        <v>1</v>
      </c>
      <c r="E153" s="103" t="s">
        <v>379</v>
      </c>
      <c r="F153" s="131" t="s">
        <v>1264</v>
      </c>
      <c r="G153" s="289"/>
      <c r="H153" s="3"/>
      <c r="I153" s="3"/>
      <c r="J153" s="3"/>
      <c r="K153" s="3"/>
    </row>
    <row r="154" spans="1:11" ht="96">
      <c r="A154" s="73"/>
      <c r="B154" s="19"/>
      <c r="C154" s="131" t="s">
        <v>1263</v>
      </c>
      <c r="D154" s="103">
        <v>1</v>
      </c>
      <c r="E154" s="134" t="s">
        <v>761</v>
      </c>
      <c r="F154" s="97" t="s">
        <v>1265</v>
      </c>
      <c r="G154" s="289"/>
      <c r="H154" s="3"/>
      <c r="I154" s="3"/>
      <c r="J154" s="3"/>
      <c r="K154" s="3"/>
    </row>
    <row r="155" spans="1:11" ht="64">
      <c r="A155" s="73" t="s">
        <v>760</v>
      </c>
      <c r="B155" s="19" t="s">
        <v>759</v>
      </c>
      <c r="C155" s="135" t="s">
        <v>2195</v>
      </c>
      <c r="D155" s="103">
        <v>1</v>
      </c>
      <c r="E155" s="103" t="s">
        <v>86</v>
      </c>
      <c r="F155" s="97" t="s">
        <v>1266</v>
      </c>
      <c r="G155" s="289"/>
      <c r="H155" s="3"/>
      <c r="I155" s="3"/>
      <c r="J155" s="3"/>
      <c r="K155" s="3"/>
    </row>
    <row r="156" spans="1:11" ht="27.5" customHeight="1">
      <c r="A156" s="73" t="s">
        <v>758</v>
      </c>
      <c r="B156" s="344" t="s">
        <v>757</v>
      </c>
      <c r="C156" s="360"/>
      <c r="D156" s="361"/>
      <c r="E156" s="362"/>
      <c r="F156" s="360"/>
      <c r="G156" s="363"/>
      <c r="H156" s="3">
        <f>SUM(D157:D161)</f>
        <v>5</v>
      </c>
      <c r="I156" s="3">
        <f>COUNT(D157:D161)*2</f>
        <v>10</v>
      </c>
      <c r="J156" s="3"/>
      <c r="K156" s="3"/>
    </row>
    <row r="157" spans="1:11" ht="68">
      <c r="A157" s="73" t="s">
        <v>756</v>
      </c>
      <c r="B157" s="19" t="s">
        <v>755</v>
      </c>
      <c r="C157" s="129" t="s">
        <v>1267</v>
      </c>
      <c r="D157" s="103">
        <v>1</v>
      </c>
      <c r="E157" s="103" t="s">
        <v>333</v>
      </c>
      <c r="F157" s="128" t="s">
        <v>1268</v>
      </c>
      <c r="G157" s="289"/>
      <c r="H157" s="3"/>
      <c r="I157" s="3"/>
      <c r="J157" s="3"/>
      <c r="K157" s="3"/>
    </row>
    <row r="158" spans="1:11" ht="48">
      <c r="A158" s="73" t="s">
        <v>754</v>
      </c>
      <c r="B158" s="19" t="s">
        <v>753</v>
      </c>
      <c r="C158" s="98" t="s">
        <v>752</v>
      </c>
      <c r="D158" s="103">
        <v>1</v>
      </c>
      <c r="E158" s="103" t="s">
        <v>333</v>
      </c>
      <c r="F158" s="97" t="s">
        <v>1269</v>
      </c>
      <c r="G158" s="289"/>
      <c r="H158" s="3"/>
      <c r="I158" s="3"/>
      <c r="J158" s="3"/>
      <c r="K158" s="3"/>
    </row>
    <row r="159" spans="1:11" ht="51">
      <c r="A159" s="73" t="s">
        <v>751</v>
      </c>
      <c r="B159" s="19" t="s">
        <v>750</v>
      </c>
      <c r="C159" s="98" t="s">
        <v>749</v>
      </c>
      <c r="D159" s="103">
        <v>1</v>
      </c>
      <c r="E159" s="103" t="s">
        <v>333</v>
      </c>
      <c r="F159" s="97" t="s">
        <v>1270</v>
      </c>
      <c r="G159" s="289"/>
      <c r="H159" s="3"/>
      <c r="I159" s="3"/>
      <c r="J159" s="3"/>
      <c r="K159" s="3"/>
    </row>
    <row r="160" spans="1:11" ht="51">
      <c r="A160" s="73" t="s">
        <v>748</v>
      </c>
      <c r="B160" s="19" t="s">
        <v>747</v>
      </c>
      <c r="C160" s="129" t="s">
        <v>746</v>
      </c>
      <c r="D160" s="103">
        <v>1</v>
      </c>
      <c r="E160" s="103" t="s">
        <v>742</v>
      </c>
      <c r="F160" s="98"/>
      <c r="G160" s="289"/>
      <c r="H160" s="3"/>
      <c r="I160" s="3"/>
      <c r="J160" s="3"/>
      <c r="K160" s="3"/>
    </row>
    <row r="161" spans="1:11" ht="68">
      <c r="A161" s="73" t="s">
        <v>745</v>
      </c>
      <c r="B161" s="18" t="s">
        <v>744</v>
      </c>
      <c r="C161" s="98" t="s">
        <v>743</v>
      </c>
      <c r="D161" s="103">
        <v>1</v>
      </c>
      <c r="E161" s="103" t="s">
        <v>742</v>
      </c>
      <c r="F161" s="135"/>
      <c r="G161" s="293"/>
      <c r="H161" s="3"/>
      <c r="I161" s="3"/>
      <c r="J161" s="3"/>
      <c r="K161" s="3"/>
    </row>
    <row r="162" spans="1:11" ht="19">
      <c r="A162" s="38"/>
      <c r="B162" s="387" t="s">
        <v>741</v>
      </c>
      <c r="C162" s="387"/>
      <c r="D162" s="388"/>
      <c r="E162" s="388"/>
      <c r="F162" s="387"/>
      <c r="G162" s="389"/>
      <c r="H162" s="3">
        <f>H163+H190+H202+H228+H246</f>
        <v>79</v>
      </c>
      <c r="I162" s="3">
        <f>I163+I190+I202+I228+I246</f>
        <v>158</v>
      </c>
      <c r="J162" s="3"/>
      <c r="K162" s="3"/>
    </row>
    <row r="163" spans="1:11" ht="19">
      <c r="A163" s="73" t="s">
        <v>740</v>
      </c>
      <c r="B163" s="344" t="s">
        <v>739</v>
      </c>
      <c r="C163" s="345"/>
      <c r="D163" s="346"/>
      <c r="E163" s="346"/>
      <c r="F163" s="345"/>
      <c r="G163" s="347"/>
      <c r="H163" s="3">
        <f>SUM(D164:D189)</f>
        <v>21</v>
      </c>
      <c r="I163" s="3">
        <f>COUNT(D164:D189)*2</f>
        <v>42</v>
      </c>
      <c r="J163" s="3"/>
      <c r="K163" s="3"/>
    </row>
    <row r="164" spans="1:11" ht="64">
      <c r="A164" s="73" t="s">
        <v>738</v>
      </c>
      <c r="B164" s="33" t="s">
        <v>737</v>
      </c>
      <c r="C164" s="136" t="s">
        <v>736</v>
      </c>
      <c r="D164" s="137">
        <v>1</v>
      </c>
      <c r="E164" s="137" t="s">
        <v>86</v>
      </c>
      <c r="F164" s="136" t="s">
        <v>1271</v>
      </c>
      <c r="G164" s="289"/>
      <c r="H164" s="3"/>
      <c r="I164" s="3"/>
      <c r="J164" s="3"/>
      <c r="K164" s="3"/>
    </row>
    <row r="165" spans="1:11" ht="144">
      <c r="A165" s="73"/>
      <c r="B165" s="33"/>
      <c r="C165" s="136" t="s">
        <v>735</v>
      </c>
      <c r="D165" s="137">
        <v>1</v>
      </c>
      <c r="E165" s="137" t="s">
        <v>86</v>
      </c>
      <c r="F165" s="138" t="s">
        <v>2196</v>
      </c>
      <c r="G165" s="289"/>
      <c r="H165" s="3"/>
      <c r="I165" s="3"/>
      <c r="J165" s="3"/>
      <c r="K165" s="3"/>
    </row>
    <row r="166" spans="1:11" ht="64">
      <c r="A166" s="73" t="s">
        <v>734</v>
      </c>
      <c r="B166" s="34" t="s">
        <v>733</v>
      </c>
      <c r="C166" s="136" t="s">
        <v>732</v>
      </c>
      <c r="D166" s="137">
        <v>1</v>
      </c>
      <c r="E166" s="137" t="s">
        <v>86</v>
      </c>
      <c r="F166" s="139" t="s">
        <v>2197</v>
      </c>
      <c r="G166" s="289"/>
      <c r="H166" s="3"/>
      <c r="I166" s="3"/>
      <c r="J166" s="3"/>
      <c r="K166" s="3"/>
    </row>
    <row r="167" spans="1:11" ht="48">
      <c r="A167" s="73"/>
      <c r="B167" s="34"/>
      <c r="C167" s="136" t="s">
        <v>731</v>
      </c>
      <c r="D167" s="137">
        <v>1</v>
      </c>
      <c r="E167" s="137" t="s">
        <v>86</v>
      </c>
      <c r="F167" s="138" t="s">
        <v>1272</v>
      </c>
      <c r="G167" s="289"/>
      <c r="H167" s="3"/>
      <c r="I167" s="3"/>
      <c r="J167" s="3"/>
      <c r="K167" s="3"/>
    </row>
    <row r="168" spans="1:11" ht="32">
      <c r="A168" s="73"/>
      <c r="B168" s="34"/>
      <c r="C168" s="139" t="s">
        <v>730</v>
      </c>
      <c r="D168" s="137">
        <v>1</v>
      </c>
      <c r="E168" s="140" t="s">
        <v>86</v>
      </c>
      <c r="F168" s="139" t="s">
        <v>2198</v>
      </c>
      <c r="G168" s="289"/>
      <c r="H168" s="3"/>
      <c r="I168" s="3"/>
      <c r="J168" s="3"/>
      <c r="K168" s="3"/>
    </row>
    <row r="169" spans="1:11" ht="112">
      <c r="A169" s="73"/>
      <c r="B169" s="34"/>
      <c r="C169" s="136" t="s">
        <v>729</v>
      </c>
      <c r="D169" s="137">
        <v>1</v>
      </c>
      <c r="E169" s="137" t="s">
        <v>86</v>
      </c>
      <c r="F169" s="139" t="s">
        <v>1273</v>
      </c>
      <c r="G169" s="289"/>
      <c r="H169" s="3"/>
      <c r="I169" s="3"/>
      <c r="J169" s="3"/>
      <c r="K169" s="3"/>
    </row>
    <row r="170" spans="1:11" ht="32" hidden="1">
      <c r="A170" s="75"/>
      <c r="B170" s="21"/>
      <c r="C170" s="13" t="s">
        <v>728</v>
      </c>
      <c r="D170" s="12"/>
      <c r="E170" s="12" t="s">
        <v>86</v>
      </c>
      <c r="F170" s="13"/>
      <c r="G170" s="16"/>
      <c r="H170" s="3"/>
      <c r="I170" s="3"/>
      <c r="J170" s="3"/>
      <c r="K170" s="3"/>
    </row>
    <row r="171" spans="1:11" ht="32" hidden="1">
      <c r="A171" s="75"/>
      <c r="B171" s="34"/>
      <c r="C171" s="13" t="s">
        <v>727</v>
      </c>
      <c r="D171" s="12"/>
      <c r="E171" s="12" t="s">
        <v>86</v>
      </c>
      <c r="F171" s="13"/>
      <c r="G171" s="16"/>
      <c r="H171" s="3"/>
      <c r="I171" s="3"/>
      <c r="J171" s="3"/>
      <c r="K171" s="3"/>
    </row>
    <row r="172" spans="1:11" ht="34">
      <c r="A172" s="73" t="s">
        <v>726</v>
      </c>
      <c r="B172" s="33" t="s">
        <v>725</v>
      </c>
      <c r="C172" s="136" t="s">
        <v>724</v>
      </c>
      <c r="D172" s="137">
        <v>1</v>
      </c>
      <c r="E172" s="137" t="s">
        <v>86</v>
      </c>
      <c r="F172" s="136" t="s">
        <v>1274</v>
      </c>
      <c r="G172" s="289"/>
      <c r="H172" s="3"/>
      <c r="I172" s="3"/>
      <c r="J172" s="3"/>
      <c r="K172" s="3"/>
    </row>
    <row r="173" spans="1:11" ht="32">
      <c r="A173" s="73"/>
      <c r="B173" s="33"/>
      <c r="C173" s="139" t="s">
        <v>1275</v>
      </c>
      <c r="D173" s="137">
        <v>1</v>
      </c>
      <c r="E173" s="137" t="s">
        <v>86</v>
      </c>
      <c r="F173" s="139" t="s">
        <v>1276</v>
      </c>
      <c r="G173" s="289"/>
      <c r="H173" s="3"/>
      <c r="I173" s="3"/>
      <c r="J173" s="3"/>
      <c r="K173" s="3"/>
    </row>
    <row r="174" spans="1:11" ht="48">
      <c r="A174" s="73"/>
      <c r="B174" s="33"/>
      <c r="C174" s="139" t="s">
        <v>1277</v>
      </c>
      <c r="D174" s="137">
        <v>1</v>
      </c>
      <c r="E174" s="137" t="s">
        <v>86</v>
      </c>
      <c r="F174" s="139" t="s">
        <v>1278</v>
      </c>
      <c r="G174" s="289"/>
      <c r="H174" s="3"/>
      <c r="I174" s="3"/>
      <c r="J174" s="3"/>
      <c r="K174" s="3"/>
    </row>
    <row r="175" spans="1:11" ht="32" hidden="1">
      <c r="A175" s="75"/>
      <c r="B175" s="33"/>
      <c r="C175" s="13" t="s">
        <v>723</v>
      </c>
      <c r="D175" s="12"/>
      <c r="E175" s="12" t="s">
        <v>86</v>
      </c>
      <c r="F175" s="11"/>
      <c r="G175" s="16"/>
      <c r="H175" s="3"/>
      <c r="I175" s="3"/>
      <c r="J175" s="3"/>
      <c r="K175" s="3"/>
    </row>
    <row r="176" spans="1:11" ht="32">
      <c r="A176" s="73"/>
      <c r="B176" s="33"/>
      <c r="C176" s="136" t="s">
        <v>1279</v>
      </c>
      <c r="D176" s="137">
        <v>1</v>
      </c>
      <c r="E176" s="137" t="s">
        <v>86</v>
      </c>
      <c r="F176" s="139" t="s">
        <v>1280</v>
      </c>
      <c r="G176" s="289"/>
      <c r="H176" s="3"/>
      <c r="I176" s="3"/>
      <c r="J176" s="3"/>
      <c r="K176" s="3"/>
    </row>
    <row r="177" spans="1:11" ht="16" hidden="1">
      <c r="A177" s="75"/>
      <c r="B177" s="33"/>
      <c r="C177" s="13" t="s">
        <v>722</v>
      </c>
      <c r="D177" s="12"/>
      <c r="E177" s="12" t="s">
        <v>86</v>
      </c>
      <c r="F177" s="13"/>
      <c r="G177" s="16"/>
      <c r="H177" s="3"/>
      <c r="I177" s="3"/>
      <c r="J177" s="3"/>
      <c r="K177" s="3"/>
    </row>
    <row r="178" spans="1:11" ht="32">
      <c r="A178" s="73"/>
      <c r="B178" s="19"/>
      <c r="C178" s="136" t="s">
        <v>1281</v>
      </c>
      <c r="D178" s="137">
        <v>1</v>
      </c>
      <c r="E178" s="137" t="s">
        <v>86</v>
      </c>
      <c r="F178" s="139"/>
      <c r="G178" s="289"/>
      <c r="H178" s="3"/>
      <c r="I178" s="3"/>
      <c r="J178" s="3"/>
      <c r="K178" s="3"/>
    </row>
    <row r="179" spans="1:11" ht="32">
      <c r="A179" s="73"/>
      <c r="B179" s="33"/>
      <c r="C179" s="139" t="s">
        <v>2199</v>
      </c>
      <c r="D179" s="137">
        <v>1</v>
      </c>
      <c r="E179" s="137" t="s">
        <v>86</v>
      </c>
      <c r="F179" s="139" t="s">
        <v>2200</v>
      </c>
      <c r="G179" s="289"/>
      <c r="H179" s="3"/>
      <c r="I179" s="3"/>
      <c r="J179" s="3"/>
      <c r="K179" s="3"/>
    </row>
    <row r="180" spans="1:11" ht="32">
      <c r="A180" s="73"/>
      <c r="B180" s="33"/>
      <c r="C180" s="136" t="s">
        <v>721</v>
      </c>
      <c r="D180" s="137">
        <v>1</v>
      </c>
      <c r="E180" s="137" t="s">
        <v>86</v>
      </c>
      <c r="F180" s="136"/>
      <c r="G180" s="289"/>
      <c r="H180" s="3"/>
      <c r="I180" s="3"/>
      <c r="J180" s="3"/>
      <c r="K180" s="3"/>
    </row>
    <row r="181" spans="1:11" ht="32">
      <c r="A181" s="73"/>
      <c r="B181" s="37"/>
      <c r="C181" s="141" t="s">
        <v>720</v>
      </c>
      <c r="D181" s="142">
        <v>1</v>
      </c>
      <c r="E181" s="142" t="s">
        <v>86</v>
      </c>
      <c r="F181" s="136" t="s">
        <v>1282</v>
      </c>
      <c r="G181" s="297"/>
      <c r="H181" s="3"/>
      <c r="I181" s="3"/>
      <c r="J181" s="3"/>
      <c r="K181" s="3"/>
    </row>
    <row r="182" spans="1:11" ht="32">
      <c r="A182" s="73"/>
      <c r="B182" s="37"/>
      <c r="C182" s="141" t="s">
        <v>1657</v>
      </c>
      <c r="D182" s="142">
        <v>1</v>
      </c>
      <c r="E182" s="142" t="s">
        <v>86</v>
      </c>
      <c r="F182" s="136"/>
      <c r="G182" s="297"/>
      <c r="H182" s="3"/>
      <c r="I182" s="3"/>
      <c r="J182" s="3"/>
      <c r="K182" s="3"/>
    </row>
    <row r="183" spans="1:11" ht="48">
      <c r="A183" s="73"/>
      <c r="B183" s="37"/>
      <c r="C183" s="141" t="s">
        <v>1658</v>
      </c>
      <c r="D183" s="142">
        <v>1</v>
      </c>
      <c r="E183" s="142" t="s">
        <v>86</v>
      </c>
      <c r="F183" s="136" t="s">
        <v>2202</v>
      </c>
      <c r="G183" s="297"/>
      <c r="H183" s="3"/>
      <c r="I183" s="3"/>
      <c r="J183" s="3"/>
      <c r="K183" s="3"/>
    </row>
    <row r="184" spans="1:11" ht="48">
      <c r="A184" s="73"/>
      <c r="B184" s="37"/>
      <c r="C184" s="141" t="s">
        <v>2201</v>
      </c>
      <c r="D184" s="142">
        <v>1</v>
      </c>
      <c r="E184" s="142" t="s">
        <v>86</v>
      </c>
      <c r="F184" s="136" t="s">
        <v>2219</v>
      </c>
      <c r="G184" s="297"/>
      <c r="H184" s="3"/>
      <c r="I184" s="3"/>
      <c r="J184" s="3"/>
      <c r="K184" s="3"/>
    </row>
    <row r="185" spans="1:11" ht="51">
      <c r="A185" s="73" t="s">
        <v>719</v>
      </c>
      <c r="B185" s="18" t="s">
        <v>718</v>
      </c>
      <c r="C185" s="139" t="s">
        <v>1284</v>
      </c>
      <c r="D185" s="137">
        <v>1</v>
      </c>
      <c r="E185" s="137" t="s">
        <v>86</v>
      </c>
      <c r="F185" s="136" t="s">
        <v>1283</v>
      </c>
      <c r="G185" s="293"/>
      <c r="H185" s="3"/>
      <c r="I185" s="3"/>
      <c r="J185" s="3"/>
      <c r="K185" s="3"/>
    </row>
    <row r="186" spans="1:11" ht="51">
      <c r="A186" s="73" t="s">
        <v>717</v>
      </c>
      <c r="B186" s="18" t="s">
        <v>716</v>
      </c>
      <c r="C186" s="139" t="s">
        <v>715</v>
      </c>
      <c r="D186" s="137">
        <v>1</v>
      </c>
      <c r="E186" s="137" t="s">
        <v>86</v>
      </c>
      <c r="F186" s="136" t="s">
        <v>1285</v>
      </c>
      <c r="G186" s="293"/>
      <c r="H186" s="3"/>
      <c r="I186" s="3"/>
      <c r="J186" s="3"/>
      <c r="K186" s="3"/>
    </row>
    <row r="187" spans="1:11" ht="80" hidden="1">
      <c r="A187" s="75" t="s">
        <v>714</v>
      </c>
      <c r="B187" s="33" t="s">
        <v>713</v>
      </c>
      <c r="C187" s="13" t="s">
        <v>712</v>
      </c>
      <c r="D187" s="12"/>
      <c r="E187" s="24" t="s">
        <v>86</v>
      </c>
      <c r="F187" s="11" t="s">
        <v>711</v>
      </c>
      <c r="G187" s="16"/>
      <c r="H187" s="3"/>
      <c r="I187" s="3"/>
      <c r="J187" s="3"/>
      <c r="K187" s="3"/>
    </row>
    <row r="188" spans="1:11" ht="144">
      <c r="A188" s="73" t="s">
        <v>710</v>
      </c>
      <c r="B188" s="33" t="s">
        <v>709</v>
      </c>
      <c r="C188" s="136" t="s">
        <v>708</v>
      </c>
      <c r="D188" s="137">
        <v>1</v>
      </c>
      <c r="E188" s="143" t="s">
        <v>86</v>
      </c>
      <c r="F188" s="139" t="s">
        <v>707</v>
      </c>
      <c r="G188" s="289"/>
      <c r="H188" s="3"/>
      <c r="I188" s="3"/>
      <c r="J188" s="3"/>
      <c r="K188" s="3"/>
    </row>
    <row r="189" spans="1:11" ht="96">
      <c r="A189" s="73"/>
      <c r="B189" s="19"/>
      <c r="C189" s="136" t="s">
        <v>706</v>
      </c>
      <c r="D189" s="137">
        <v>1</v>
      </c>
      <c r="E189" s="143" t="s">
        <v>86</v>
      </c>
      <c r="F189" s="139" t="s">
        <v>1286</v>
      </c>
      <c r="G189" s="289"/>
      <c r="H189" s="3"/>
      <c r="I189" s="3"/>
      <c r="J189" s="3"/>
      <c r="K189" s="3"/>
    </row>
    <row r="190" spans="1:11" ht="19">
      <c r="A190" s="73" t="s">
        <v>705</v>
      </c>
      <c r="B190" s="344" t="s">
        <v>704</v>
      </c>
      <c r="C190" s="345"/>
      <c r="D190" s="346"/>
      <c r="E190" s="346"/>
      <c r="F190" s="345"/>
      <c r="G190" s="347"/>
      <c r="H190" s="3">
        <f>SUM(D191:D201)</f>
        <v>8</v>
      </c>
      <c r="I190" s="3">
        <f>COUNT(D191:D201)*2</f>
        <v>16</v>
      </c>
      <c r="J190" s="3"/>
      <c r="K190" s="3"/>
    </row>
    <row r="191" spans="1:11" ht="80">
      <c r="A191" s="73" t="s">
        <v>703</v>
      </c>
      <c r="B191" s="34" t="s">
        <v>702</v>
      </c>
      <c r="C191" s="98" t="s">
        <v>1287</v>
      </c>
      <c r="D191" s="103">
        <v>1</v>
      </c>
      <c r="E191" s="103" t="s">
        <v>86</v>
      </c>
      <c r="F191" s="98" t="s">
        <v>701</v>
      </c>
      <c r="G191" s="289"/>
      <c r="H191" s="3"/>
      <c r="I191" s="3"/>
      <c r="J191" s="3"/>
      <c r="K191" s="3"/>
    </row>
    <row r="192" spans="1:11" ht="128">
      <c r="A192" s="73" t="s">
        <v>700</v>
      </c>
      <c r="B192" s="34" t="s">
        <v>699</v>
      </c>
      <c r="C192" s="129" t="s">
        <v>698</v>
      </c>
      <c r="D192" s="103">
        <v>1</v>
      </c>
      <c r="E192" s="103" t="s">
        <v>86</v>
      </c>
      <c r="F192" s="97" t="s">
        <v>1288</v>
      </c>
      <c r="G192" s="289"/>
      <c r="H192" s="3"/>
      <c r="I192" s="3"/>
      <c r="J192" s="3"/>
      <c r="K192" s="3"/>
    </row>
    <row r="193" spans="1:11" ht="96" hidden="1">
      <c r="A193" s="75"/>
      <c r="B193" s="36"/>
      <c r="C193" s="31" t="s">
        <v>697</v>
      </c>
      <c r="D193" s="12"/>
      <c r="E193" s="12"/>
      <c r="F193" s="13"/>
      <c r="G193" s="16"/>
      <c r="H193" s="3"/>
      <c r="I193" s="3"/>
      <c r="J193" s="3"/>
      <c r="K193" s="3"/>
    </row>
    <row r="194" spans="1:11" ht="34">
      <c r="A194" s="73" t="s">
        <v>696</v>
      </c>
      <c r="B194" s="36" t="s">
        <v>695</v>
      </c>
      <c r="C194" s="98" t="s">
        <v>694</v>
      </c>
      <c r="D194" s="103">
        <v>1</v>
      </c>
      <c r="E194" s="103" t="s">
        <v>86</v>
      </c>
      <c r="F194" s="98"/>
      <c r="G194" s="289"/>
      <c r="H194" s="3"/>
      <c r="I194" s="3"/>
      <c r="J194" s="3"/>
      <c r="K194" s="3"/>
    </row>
    <row r="195" spans="1:11" ht="32">
      <c r="A195" s="73"/>
      <c r="B195" s="36"/>
      <c r="C195" s="128" t="s">
        <v>1289</v>
      </c>
      <c r="D195" s="103">
        <v>1</v>
      </c>
      <c r="E195" s="103" t="s">
        <v>86</v>
      </c>
      <c r="F195" s="97" t="s">
        <v>1290</v>
      </c>
      <c r="G195" s="289"/>
      <c r="H195" s="3"/>
      <c r="I195" s="3"/>
      <c r="J195" s="3"/>
      <c r="K195" s="3"/>
    </row>
    <row r="196" spans="1:11" ht="32">
      <c r="A196" s="73"/>
      <c r="B196" s="36"/>
      <c r="C196" s="98" t="s">
        <v>693</v>
      </c>
      <c r="D196" s="103">
        <v>1</v>
      </c>
      <c r="E196" s="103" t="s">
        <v>86</v>
      </c>
      <c r="F196" s="98"/>
      <c r="G196" s="289"/>
      <c r="H196" s="3"/>
      <c r="I196" s="3"/>
      <c r="J196" s="3"/>
      <c r="K196" s="3"/>
    </row>
    <row r="197" spans="1:11" ht="96">
      <c r="A197" s="73" t="s">
        <v>692</v>
      </c>
      <c r="B197" s="34" t="s">
        <v>691</v>
      </c>
      <c r="C197" s="98" t="s">
        <v>690</v>
      </c>
      <c r="D197" s="103">
        <v>1</v>
      </c>
      <c r="E197" s="103" t="s">
        <v>130</v>
      </c>
      <c r="F197" s="97" t="s">
        <v>1291</v>
      </c>
      <c r="G197" s="289"/>
      <c r="H197" s="3"/>
      <c r="I197" s="3"/>
      <c r="J197" s="3"/>
      <c r="K197" s="3"/>
    </row>
    <row r="198" spans="1:11" ht="48" hidden="1">
      <c r="A198" s="75"/>
      <c r="B198" s="35"/>
      <c r="C198" s="13" t="s">
        <v>689</v>
      </c>
      <c r="D198" s="12"/>
      <c r="E198" s="12" t="s">
        <v>86</v>
      </c>
      <c r="F198" s="13"/>
      <c r="G198" s="16"/>
      <c r="H198" s="3"/>
      <c r="I198" s="3"/>
      <c r="J198" s="3"/>
      <c r="K198" s="3"/>
    </row>
    <row r="199" spans="1:11" ht="64">
      <c r="A199" s="73" t="s">
        <v>688</v>
      </c>
      <c r="B199" s="35" t="s">
        <v>687</v>
      </c>
      <c r="C199" s="98" t="s">
        <v>686</v>
      </c>
      <c r="D199" s="103">
        <v>1</v>
      </c>
      <c r="E199" s="103" t="s">
        <v>86</v>
      </c>
      <c r="F199" s="97" t="s">
        <v>1292</v>
      </c>
      <c r="G199" s="289"/>
      <c r="H199" s="3"/>
      <c r="I199" s="3"/>
      <c r="J199" s="3"/>
      <c r="K199" s="3"/>
    </row>
    <row r="200" spans="1:11" ht="64" hidden="1">
      <c r="A200" s="75"/>
      <c r="B200" s="35"/>
      <c r="C200" s="13" t="s">
        <v>685</v>
      </c>
      <c r="D200" s="12"/>
      <c r="E200" s="12" t="s">
        <v>95</v>
      </c>
      <c r="F200" s="13"/>
      <c r="G200" s="16"/>
      <c r="H200" s="3"/>
      <c r="I200" s="3"/>
      <c r="J200" s="3"/>
      <c r="K200" s="3"/>
    </row>
    <row r="201" spans="1:11" ht="68">
      <c r="A201" s="73" t="s">
        <v>684</v>
      </c>
      <c r="B201" s="34" t="s">
        <v>683</v>
      </c>
      <c r="C201" s="98" t="s">
        <v>682</v>
      </c>
      <c r="D201" s="103">
        <v>1</v>
      </c>
      <c r="E201" s="103" t="s">
        <v>86</v>
      </c>
      <c r="F201" s="97" t="s">
        <v>1293</v>
      </c>
      <c r="G201" s="289"/>
      <c r="H201" s="3"/>
      <c r="I201" s="3"/>
      <c r="J201" s="3"/>
      <c r="K201" s="3"/>
    </row>
    <row r="202" spans="1:11" ht="19">
      <c r="A202" s="73" t="s">
        <v>681</v>
      </c>
      <c r="B202" s="344" t="s">
        <v>680</v>
      </c>
      <c r="C202" s="345"/>
      <c r="D202" s="346"/>
      <c r="E202" s="346"/>
      <c r="F202" s="345"/>
      <c r="G202" s="347"/>
      <c r="H202" s="3">
        <f>SUM(D203:D227)</f>
        <v>19</v>
      </c>
      <c r="I202" s="3">
        <f>COUNT(D203:D227)*2</f>
        <v>38</v>
      </c>
      <c r="J202" s="3"/>
      <c r="K202" s="3"/>
    </row>
    <row r="203" spans="1:11" ht="64">
      <c r="A203" s="73" t="s">
        <v>679</v>
      </c>
      <c r="B203" s="130" t="s">
        <v>678</v>
      </c>
      <c r="C203" s="128" t="s">
        <v>1294</v>
      </c>
      <c r="D203" s="103">
        <v>1</v>
      </c>
      <c r="E203" s="103" t="s">
        <v>95</v>
      </c>
      <c r="F203" s="128" t="s">
        <v>2203</v>
      </c>
      <c r="G203" s="291"/>
      <c r="H203" s="3"/>
      <c r="I203" s="3"/>
      <c r="J203" s="3"/>
      <c r="K203" s="3"/>
    </row>
    <row r="204" spans="1:11" ht="51">
      <c r="A204" s="69" t="s">
        <v>647</v>
      </c>
      <c r="B204" s="144" t="s">
        <v>1295</v>
      </c>
      <c r="C204" s="128" t="s">
        <v>1296</v>
      </c>
      <c r="D204" s="103">
        <v>1</v>
      </c>
      <c r="E204" s="102" t="s">
        <v>95</v>
      </c>
      <c r="F204" s="128" t="s">
        <v>1297</v>
      </c>
      <c r="G204" s="291"/>
      <c r="H204" s="3"/>
      <c r="I204" s="3"/>
      <c r="J204" s="3"/>
      <c r="K204" s="3"/>
    </row>
    <row r="205" spans="1:11" ht="80">
      <c r="A205" s="73" t="s">
        <v>677</v>
      </c>
      <c r="B205" s="130" t="s">
        <v>676</v>
      </c>
      <c r="C205" s="98" t="s">
        <v>675</v>
      </c>
      <c r="D205" s="103">
        <v>1</v>
      </c>
      <c r="E205" s="103" t="s">
        <v>674</v>
      </c>
      <c r="F205" s="128" t="s">
        <v>1298</v>
      </c>
      <c r="G205" s="291"/>
      <c r="H205" s="3"/>
      <c r="I205" s="3"/>
      <c r="J205" s="3"/>
      <c r="K205" s="3"/>
    </row>
    <row r="206" spans="1:11" ht="176">
      <c r="A206" s="73" t="s">
        <v>673</v>
      </c>
      <c r="B206" s="130" t="s">
        <v>672</v>
      </c>
      <c r="C206" s="98" t="s">
        <v>1300</v>
      </c>
      <c r="D206" s="103">
        <v>1</v>
      </c>
      <c r="E206" s="103" t="s">
        <v>130</v>
      </c>
      <c r="F206" s="97" t="s">
        <v>1299</v>
      </c>
      <c r="G206" s="291"/>
      <c r="H206" s="3"/>
      <c r="I206" s="3"/>
      <c r="J206" s="3"/>
      <c r="K206" s="3"/>
    </row>
    <row r="207" spans="1:11" ht="16" hidden="1">
      <c r="A207" s="75"/>
      <c r="B207" s="33"/>
      <c r="C207" s="13" t="s">
        <v>671</v>
      </c>
      <c r="D207" s="12"/>
      <c r="E207" s="12" t="s">
        <v>45</v>
      </c>
      <c r="F207" s="13" t="s">
        <v>670</v>
      </c>
      <c r="G207" s="16"/>
      <c r="H207" s="3"/>
      <c r="I207" s="3"/>
      <c r="J207" s="3"/>
      <c r="K207" s="3"/>
    </row>
    <row r="208" spans="1:11" ht="16" hidden="1">
      <c r="A208" s="75"/>
      <c r="B208" s="33"/>
      <c r="C208" s="13" t="s">
        <v>669</v>
      </c>
      <c r="D208" s="12"/>
      <c r="E208" s="12" t="s">
        <v>45</v>
      </c>
      <c r="F208" s="13" t="s">
        <v>668</v>
      </c>
      <c r="G208" s="16"/>
      <c r="H208" s="3"/>
      <c r="I208" s="3"/>
      <c r="J208" s="3"/>
      <c r="K208" s="3"/>
    </row>
    <row r="209" spans="1:11" ht="16" hidden="1">
      <c r="A209" s="75"/>
      <c r="B209" s="33"/>
      <c r="C209" s="13" t="s">
        <v>667</v>
      </c>
      <c r="D209" s="12"/>
      <c r="E209" s="12" t="s">
        <v>45</v>
      </c>
      <c r="F209" s="13"/>
      <c r="G209" s="16"/>
      <c r="H209" s="3"/>
      <c r="I209" s="3"/>
      <c r="J209" s="3"/>
      <c r="K209" s="3"/>
    </row>
    <row r="210" spans="1:11" ht="16" hidden="1">
      <c r="A210" s="75"/>
      <c r="B210" s="33"/>
      <c r="C210" s="13" t="s">
        <v>666</v>
      </c>
      <c r="D210" s="12"/>
      <c r="E210" s="12" t="s">
        <v>45</v>
      </c>
      <c r="F210" s="13"/>
      <c r="G210" s="16"/>
      <c r="H210" s="3"/>
      <c r="I210" s="3"/>
      <c r="J210" s="3"/>
      <c r="K210" s="3"/>
    </row>
    <row r="211" spans="1:11" ht="48">
      <c r="A211" s="73"/>
      <c r="B211" s="130"/>
      <c r="C211" s="128" t="s">
        <v>1301</v>
      </c>
      <c r="D211" s="103">
        <v>1</v>
      </c>
      <c r="E211" s="103" t="s">
        <v>45</v>
      </c>
      <c r="F211" s="97" t="s">
        <v>1302</v>
      </c>
      <c r="G211" s="291"/>
      <c r="H211" s="3"/>
      <c r="I211" s="3"/>
      <c r="J211" s="3"/>
      <c r="K211" s="3"/>
    </row>
    <row r="212" spans="1:11" ht="112">
      <c r="A212" s="73"/>
      <c r="B212" s="130"/>
      <c r="C212" s="128" t="s">
        <v>1303</v>
      </c>
      <c r="D212" s="103">
        <v>1</v>
      </c>
      <c r="E212" s="103" t="s">
        <v>45</v>
      </c>
      <c r="F212" s="97" t="s">
        <v>1304</v>
      </c>
      <c r="G212" s="291"/>
      <c r="H212" s="3"/>
      <c r="I212" s="3"/>
      <c r="J212" s="3"/>
      <c r="K212" s="3"/>
    </row>
    <row r="213" spans="1:11" ht="128">
      <c r="A213" s="73"/>
      <c r="B213" s="130"/>
      <c r="C213" s="128" t="s">
        <v>1305</v>
      </c>
      <c r="D213" s="103">
        <v>1</v>
      </c>
      <c r="E213" s="103" t="s">
        <v>45</v>
      </c>
      <c r="F213" s="97" t="s">
        <v>2220</v>
      </c>
      <c r="G213" s="291"/>
      <c r="H213" s="3"/>
      <c r="I213" s="3"/>
      <c r="J213" s="3"/>
      <c r="K213" s="3"/>
    </row>
    <row r="214" spans="1:11" ht="34">
      <c r="A214" s="73" t="s">
        <v>665</v>
      </c>
      <c r="B214" s="130" t="s">
        <v>664</v>
      </c>
      <c r="C214" s="135" t="s">
        <v>1306</v>
      </c>
      <c r="D214" s="103">
        <v>1</v>
      </c>
      <c r="E214" s="103" t="s">
        <v>45</v>
      </c>
      <c r="F214" s="136" t="s">
        <v>1676</v>
      </c>
      <c r="G214" s="291"/>
      <c r="H214" s="3"/>
      <c r="I214" s="3"/>
      <c r="J214" s="3"/>
      <c r="K214" s="3"/>
    </row>
    <row r="215" spans="1:11" ht="32">
      <c r="A215" s="73"/>
      <c r="B215" s="130"/>
      <c r="C215" s="128" t="s">
        <v>1307</v>
      </c>
      <c r="D215" s="103">
        <v>1</v>
      </c>
      <c r="E215" s="103" t="s">
        <v>45</v>
      </c>
      <c r="F215" s="145"/>
      <c r="G215" s="291"/>
      <c r="H215" s="3"/>
      <c r="I215" s="3"/>
      <c r="J215" s="3"/>
      <c r="K215" s="3"/>
    </row>
    <row r="216" spans="1:11" ht="16" hidden="1">
      <c r="A216" s="75"/>
      <c r="B216" s="33"/>
      <c r="C216" s="13" t="s">
        <v>663</v>
      </c>
      <c r="D216" s="12"/>
      <c r="E216" s="12" t="s">
        <v>45</v>
      </c>
      <c r="F216" s="13"/>
      <c r="G216" s="99"/>
      <c r="H216" s="3"/>
      <c r="I216" s="3"/>
      <c r="J216" s="3"/>
      <c r="K216" s="3"/>
    </row>
    <row r="217" spans="1:11" ht="48">
      <c r="A217" s="73" t="s">
        <v>662</v>
      </c>
      <c r="B217" s="130" t="s">
        <v>661</v>
      </c>
      <c r="C217" s="97" t="s">
        <v>1343</v>
      </c>
      <c r="D217" s="103">
        <v>1</v>
      </c>
      <c r="E217" s="103" t="s">
        <v>45</v>
      </c>
      <c r="F217" s="146" t="s">
        <v>2204</v>
      </c>
      <c r="G217" s="291"/>
      <c r="H217" s="3"/>
      <c r="I217" s="3"/>
      <c r="J217" s="3"/>
      <c r="K217" s="3"/>
    </row>
    <row r="218" spans="1:11" ht="256">
      <c r="A218" s="73"/>
      <c r="B218" s="130"/>
      <c r="C218" s="97" t="s">
        <v>1345</v>
      </c>
      <c r="D218" s="103">
        <v>1</v>
      </c>
      <c r="E218" s="103" t="s">
        <v>45</v>
      </c>
      <c r="F218" s="135" t="s">
        <v>1344</v>
      </c>
      <c r="G218" s="291"/>
      <c r="H218" s="3"/>
      <c r="I218" s="3"/>
      <c r="J218" s="3"/>
      <c r="K218" s="3"/>
    </row>
    <row r="219" spans="1:11" ht="32">
      <c r="A219" s="73"/>
      <c r="B219" s="130"/>
      <c r="C219" s="97" t="s">
        <v>1346</v>
      </c>
      <c r="D219" s="103">
        <v>1</v>
      </c>
      <c r="E219" s="103" t="s">
        <v>45</v>
      </c>
      <c r="F219" s="135" t="s">
        <v>1347</v>
      </c>
      <c r="G219" s="291"/>
      <c r="H219" s="3"/>
      <c r="I219" s="3"/>
      <c r="J219" s="3"/>
      <c r="K219" s="3"/>
    </row>
    <row r="220" spans="1:11" ht="32">
      <c r="A220" s="73"/>
      <c r="B220" s="130"/>
      <c r="C220" s="97" t="s">
        <v>1348</v>
      </c>
      <c r="D220" s="103">
        <v>1</v>
      </c>
      <c r="E220" s="103" t="s">
        <v>45</v>
      </c>
      <c r="F220" s="135" t="s">
        <v>2205</v>
      </c>
      <c r="G220" s="291"/>
      <c r="H220" s="3"/>
      <c r="I220" s="3"/>
      <c r="J220" s="3"/>
      <c r="K220" s="3"/>
    </row>
    <row r="221" spans="1:11" ht="48">
      <c r="A221" s="73"/>
      <c r="B221" s="130"/>
      <c r="C221" s="135" t="s">
        <v>1349</v>
      </c>
      <c r="D221" s="103">
        <v>1</v>
      </c>
      <c r="E221" s="103" t="s">
        <v>45</v>
      </c>
      <c r="F221" s="128" t="s">
        <v>1350</v>
      </c>
      <c r="G221" s="291"/>
      <c r="H221" s="3"/>
      <c r="I221" s="3"/>
      <c r="J221" s="3"/>
      <c r="K221" s="3"/>
    </row>
    <row r="222" spans="1:11" ht="48">
      <c r="A222" s="73" t="s">
        <v>660</v>
      </c>
      <c r="B222" s="130" t="s">
        <v>659</v>
      </c>
      <c r="C222" s="98" t="s">
        <v>658</v>
      </c>
      <c r="D222" s="103">
        <v>1</v>
      </c>
      <c r="E222" s="103" t="s">
        <v>45</v>
      </c>
      <c r="F222" s="98"/>
      <c r="G222" s="291"/>
      <c r="H222" s="3"/>
      <c r="I222" s="3"/>
      <c r="J222" s="3"/>
      <c r="K222" s="3"/>
    </row>
    <row r="223" spans="1:11" ht="32" hidden="1">
      <c r="A223" s="75"/>
      <c r="B223" s="33"/>
      <c r="C223" s="13" t="s">
        <v>657</v>
      </c>
      <c r="D223" s="12"/>
      <c r="E223" s="12" t="s">
        <v>45</v>
      </c>
      <c r="F223" s="4"/>
      <c r="G223" s="99"/>
      <c r="H223" s="3"/>
      <c r="I223" s="3"/>
      <c r="J223" s="3"/>
      <c r="K223" s="3"/>
    </row>
    <row r="224" spans="1:11" ht="32">
      <c r="A224" s="73"/>
      <c r="B224" s="101"/>
      <c r="C224" s="98" t="s">
        <v>656</v>
      </c>
      <c r="D224" s="103">
        <v>1</v>
      </c>
      <c r="E224" s="103" t="s">
        <v>45</v>
      </c>
      <c r="F224" s="135"/>
      <c r="G224" s="291"/>
      <c r="H224" s="3"/>
      <c r="I224" s="3"/>
      <c r="J224" s="3"/>
      <c r="K224" s="3"/>
    </row>
    <row r="225" spans="1:11" ht="32">
      <c r="A225" s="73"/>
      <c r="B225" s="101"/>
      <c r="C225" s="98" t="s">
        <v>655</v>
      </c>
      <c r="D225" s="103">
        <v>1</v>
      </c>
      <c r="E225" s="103" t="s">
        <v>45</v>
      </c>
      <c r="F225" s="135"/>
      <c r="G225" s="291"/>
      <c r="H225" s="3"/>
      <c r="I225" s="3"/>
      <c r="J225" s="3"/>
      <c r="K225" s="3"/>
    </row>
    <row r="226" spans="1:11" ht="80">
      <c r="A226" s="73"/>
      <c r="B226" s="130"/>
      <c r="C226" s="128" t="s">
        <v>1677</v>
      </c>
      <c r="D226" s="106">
        <v>1</v>
      </c>
      <c r="E226" s="102" t="s">
        <v>45</v>
      </c>
      <c r="F226" s="128" t="s">
        <v>1678</v>
      </c>
      <c r="G226" s="298"/>
      <c r="H226" s="3"/>
      <c r="I226" s="3"/>
      <c r="J226" s="3"/>
      <c r="K226" s="3"/>
    </row>
    <row r="227" spans="1:11" ht="112">
      <c r="A227" s="73"/>
      <c r="B227" s="130"/>
      <c r="C227" s="128" t="s">
        <v>1679</v>
      </c>
      <c r="D227" s="106">
        <v>1</v>
      </c>
      <c r="E227" s="102" t="s">
        <v>45</v>
      </c>
      <c r="F227" s="128" t="s">
        <v>2206</v>
      </c>
      <c r="G227" s="298"/>
      <c r="H227" s="3"/>
      <c r="I227" s="3"/>
      <c r="J227" s="3"/>
      <c r="K227" s="3"/>
    </row>
    <row r="228" spans="1:11" ht="19">
      <c r="A228" s="73" t="s">
        <v>654</v>
      </c>
      <c r="B228" s="344" t="s">
        <v>653</v>
      </c>
      <c r="C228" s="345"/>
      <c r="D228" s="346"/>
      <c r="E228" s="346"/>
      <c r="F228" s="345"/>
      <c r="G228" s="347"/>
      <c r="H228" s="3">
        <f>SUM(D229:D245)</f>
        <v>16</v>
      </c>
      <c r="I228" s="3">
        <f>COUNT(D229:D245)*2</f>
        <v>32</v>
      </c>
      <c r="J228" s="3"/>
      <c r="K228" s="3"/>
    </row>
    <row r="229" spans="1:11" ht="34">
      <c r="A229" s="73" t="s">
        <v>652</v>
      </c>
      <c r="B229" s="130" t="s">
        <v>651</v>
      </c>
      <c r="C229" s="98" t="s">
        <v>650</v>
      </c>
      <c r="D229" s="103">
        <v>1</v>
      </c>
      <c r="E229" s="103" t="s">
        <v>640</v>
      </c>
      <c r="F229" s="135" t="s">
        <v>649</v>
      </c>
      <c r="G229" s="291"/>
      <c r="H229" s="3"/>
      <c r="I229" s="3"/>
      <c r="J229" s="3"/>
      <c r="K229" s="3"/>
    </row>
    <row r="230" spans="1:11" ht="32">
      <c r="A230" s="73"/>
      <c r="B230" s="130"/>
      <c r="C230" s="128" t="s">
        <v>1308</v>
      </c>
      <c r="D230" s="103">
        <v>1</v>
      </c>
      <c r="E230" s="103" t="s">
        <v>640</v>
      </c>
      <c r="F230" s="147" t="s">
        <v>1318</v>
      </c>
      <c r="G230" s="291"/>
      <c r="H230" s="3"/>
      <c r="I230" s="3"/>
      <c r="J230" s="3"/>
      <c r="K230" s="3"/>
    </row>
    <row r="231" spans="1:11" ht="16">
      <c r="A231" s="73"/>
      <c r="B231" s="130"/>
      <c r="C231" s="147" t="s">
        <v>1309</v>
      </c>
      <c r="D231" s="103">
        <v>1</v>
      </c>
      <c r="E231" s="103" t="s">
        <v>640</v>
      </c>
      <c r="F231" s="147" t="s">
        <v>1318</v>
      </c>
      <c r="G231" s="291"/>
      <c r="H231" s="3"/>
      <c r="I231" s="3"/>
      <c r="J231" s="3"/>
      <c r="K231" s="3"/>
    </row>
    <row r="232" spans="1:11" ht="16">
      <c r="A232" s="73"/>
      <c r="B232" s="130"/>
      <c r="C232" s="147" t="s">
        <v>1310</v>
      </c>
      <c r="D232" s="103">
        <v>1</v>
      </c>
      <c r="E232" s="103" t="s">
        <v>640</v>
      </c>
      <c r="F232" s="147" t="s">
        <v>1318</v>
      </c>
      <c r="G232" s="291"/>
      <c r="H232" s="3"/>
      <c r="I232" s="3"/>
      <c r="J232" s="3"/>
      <c r="K232" s="3"/>
    </row>
    <row r="233" spans="1:11" ht="16">
      <c r="A233" s="73"/>
      <c r="B233" s="130"/>
      <c r="C233" s="147" t="s">
        <v>1150</v>
      </c>
      <c r="D233" s="103">
        <v>1</v>
      </c>
      <c r="E233" s="103" t="s">
        <v>640</v>
      </c>
      <c r="F233" s="147" t="s">
        <v>1318</v>
      </c>
      <c r="G233" s="291"/>
      <c r="H233" s="3"/>
      <c r="I233" s="3"/>
      <c r="J233" s="3"/>
      <c r="K233" s="3"/>
    </row>
    <row r="234" spans="1:11" ht="16">
      <c r="A234" s="73"/>
      <c r="B234" s="130"/>
      <c r="C234" s="147" t="s">
        <v>1311</v>
      </c>
      <c r="D234" s="103">
        <v>1</v>
      </c>
      <c r="E234" s="103" t="s">
        <v>640</v>
      </c>
      <c r="F234" s="147" t="s">
        <v>1318</v>
      </c>
      <c r="G234" s="291"/>
      <c r="H234" s="3"/>
      <c r="I234" s="3"/>
      <c r="J234" s="3"/>
      <c r="K234" s="3"/>
    </row>
    <row r="235" spans="1:11" ht="16">
      <c r="A235" s="73"/>
      <c r="B235" s="130"/>
      <c r="C235" s="128" t="s">
        <v>1312</v>
      </c>
      <c r="D235" s="103">
        <v>1</v>
      </c>
      <c r="E235" s="103" t="s">
        <v>640</v>
      </c>
      <c r="F235" s="147" t="s">
        <v>1318</v>
      </c>
      <c r="G235" s="291"/>
      <c r="H235" s="3"/>
      <c r="I235" s="3"/>
      <c r="J235" s="3"/>
      <c r="K235" s="3"/>
    </row>
    <row r="236" spans="1:11" ht="16">
      <c r="A236" s="73"/>
      <c r="B236" s="130"/>
      <c r="C236" s="147" t="s">
        <v>1313</v>
      </c>
      <c r="D236" s="103">
        <v>1</v>
      </c>
      <c r="E236" s="103" t="s">
        <v>640</v>
      </c>
      <c r="F236" s="147" t="s">
        <v>1318</v>
      </c>
      <c r="G236" s="291"/>
      <c r="H236" s="3"/>
      <c r="I236" s="3"/>
      <c r="J236" s="3"/>
      <c r="K236" s="3"/>
    </row>
    <row r="237" spans="1:11" ht="16">
      <c r="A237" s="73"/>
      <c r="B237" s="130"/>
      <c r="C237" s="147" t="s">
        <v>1314</v>
      </c>
      <c r="D237" s="103">
        <v>1</v>
      </c>
      <c r="E237" s="103" t="s">
        <v>640</v>
      </c>
      <c r="F237" s="147" t="s">
        <v>1318</v>
      </c>
      <c r="G237" s="291"/>
      <c r="H237" s="3"/>
      <c r="I237" s="3"/>
      <c r="J237" s="3"/>
      <c r="K237" s="3"/>
    </row>
    <row r="238" spans="1:11" ht="16">
      <c r="A238" s="73"/>
      <c r="B238" s="101"/>
      <c r="C238" s="128" t="s">
        <v>1315</v>
      </c>
      <c r="D238" s="103">
        <v>1</v>
      </c>
      <c r="E238" s="103" t="s">
        <v>640</v>
      </c>
      <c r="F238" s="147" t="s">
        <v>1318</v>
      </c>
      <c r="G238" s="294"/>
      <c r="H238" s="3"/>
      <c r="I238" s="3"/>
      <c r="J238" s="3"/>
      <c r="K238" s="3"/>
    </row>
    <row r="239" spans="1:11" ht="16">
      <c r="A239" s="73"/>
      <c r="B239" s="101"/>
      <c r="C239" s="128" t="s">
        <v>1316</v>
      </c>
      <c r="D239" s="103">
        <v>1</v>
      </c>
      <c r="E239" s="103" t="s">
        <v>640</v>
      </c>
      <c r="F239" s="147" t="s">
        <v>1318</v>
      </c>
      <c r="G239" s="294"/>
      <c r="H239" s="3"/>
      <c r="I239" s="3"/>
      <c r="J239" s="3"/>
      <c r="K239" s="3"/>
    </row>
    <row r="240" spans="1:11" ht="16">
      <c r="A240" s="73"/>
      <c r="B240" s="101"/>
      <c r="C240" s="128" t="s">
        <v>1317</v>
      </c>
      <c r="D240" s="103">
        <v>1</v>
      </c>
      <c r="E240" s="103" t="s">
        <v>640</v>
      </c>
      <c r="F240" s="147" t="s">
        <v>1318</v>
      </c>
      <c r="G240" s="294"/>
      <c r="H240" s="3"/>
      <c r="I240" s="3"/>
      <c r="J240" s="3"/>
      <c r="K240" s="3"/>
    </row>
    <row r="241" spans="1:11" ht="32">
      <c r="A241" s="73"/>
      <c r="B241" s="101"/>
      <c r="C241" s="98" t="s">
        <v>648</v>
      </c>
      <c r="D241" s="103">
        <v>1</v>
      </c>
      <c r="E241" s="103" t="s">
        <v>640</v>
      </c>
      <c r="F241" s="128" t="s">
        <v>1319</v>
      </c>
      <c r="G241" s="294"/>
      <c r="H241" s="3"/>
      <c r="I241" s="3"/>
      <c r="J241" s="3"/>
      <c r="K241" s="3"/>
    </row>
    <row r="242" spans="1:11" ht="48">
      <c r="A242" s="73" t="s">
        <v>647</v>
      </c>
      <c r="B242" s="19" t="s">
        <v>646</v>
      </c>
      <c r="C242" s="19" t="s">
        <v>645</v>
      </c>
      <c r="D242" s="105">
        <v>1</v>
      </c>
      <c r="E242" s="105" t="s">
        <v>640</v>
      </c>
      <c r="F242" s="11" t="s">
        <v>644</v>
      </c>
      <c r="G242" s="281"/>
      <c r="H242" s="3"/>
      <c r="I242" s="3"/>
      <c r="J242" s="3"/>
      <c r="K242" s="3"/>
    </row>
    <row r="243" spans="1:11" ht="16" hidden="1">
      <c r="A243" s="75"/>
      <c r="B243" s="33"/>
      <c r="C243" s="13" t="s">
        <v>643</v>
      </c>
      <c r="D243" s="12"/>
      <c r="E243" s="12" t="s">
        <v>640</v>
      </c>
      <c r="F243" s="11"/>
      <c r="G243" s="16"/>
      <c r="H243" s="3"/>
      <c r="I243" s="3"/>
      <c r="J243" s="3"/>
      <c r="K243" s="3"/>
    </row>
    <row r="244" spans="1:11" ht="192">
      <c r="A244" s="73" t="s">
        <v>642</v>
      </c>
      <c r="B244" s="21" t="s">
        <v>641</v>
      </c>
      <c r="C244" s="13" t="s">
        <v>2182</v>
      </c>
      <c r="D244" s="105">
        <v>1</v>
      </c>
      <c r="E244" s="105" t="s">
        <v>640</v>
      </c>
      <c r="F244" s="97" t="s">
        <v>1320</v>
      </c>
      <c r="G244" s="281"/>
      <c r="H244" s="3"/>
      <c r="I244" s="3"/>
      <c r="J244" s="3"/>
      <c r="K244" s="3"/>
    </row>
    <row r="245" spans="1:11" ht="272">
      <c r="A245" s="73"/>
      <c r="B245" s="182"/>
      <c r="C245" s="67" t="s">
        <v>2180</v>
      </c>
      <c r="D245" s="110">
        <v>1</v>
      </c>
      <c r="E245" s="164" t="s">
        <v>498</v>
      </c>
      <c r="F245" s="67" t="s">
        <v>2181</v>
      </c>
      <c r="G245" s="235"/>
      <c r="H245" s="3"/>
      <c r="I245" s="3"/>
      <c r="J245" s="3"/>
      <c r="K245" s="3"/>
    </row>
    <row r="246" spans="1:11" ht="19">
      <c r="A246" s="73" t="s">
        <v>639</v>
      </c>
      <c r="B246" s="344" t="s">
        <v>638</v>
      </c>
      <c r="C246" s="345"/>
      <c r="D246" s="346"/>
      <c r="E246" s="346"/>
      <c r="F246" s="345"/>
      <c r="G246" s="347"/>
      <c r="H246" s="3">
        <f>SUM(D247:D265)</f>
        <v>15</v>
      </c>
      <c r="I246" s="3">
        <f>COUNT(D247:D265)*2</f>
        <v>30</v>
      </c>
      <c r="J246" s="3"/>
      <c r="K246" s="3"/>
    </row>
    <row r="247" spans="1:11" ht="128">
      <c r="A247" s="73" t="s">
        <v>637</v>
      </c>
      <c r="B247" s="33" t="s">
        <v>636</v>
      </c>
      <c r="C247" s="19" t="s">
        <v>635</v>
      </c>
      <c r="D247" s="105">
        <v>1</v>
      </c>
      <c r="E247" s="105" t="s">
        <v>86</v>
      </c>
      <c r="F247" s="128" t="s">
        <v>1321</v>
      </c>
      <c r="G247" s="289"/>
      <c r="H247" s="3"/>
      <c r="I247" s="3"/>
      <c r="J247" s="3"/>
      <c r="K247" s="3"/>
    </row>
    <row r="248" spans="1:11" ht="51" hidden="1">
      <c r="A248" s="75" t="s">
        <v>634</v>
      </c>
      <c r="B248" s="33" t="s">
        <v>633</v>
      </c>
      <c r="C248" s="19" t="s">
        <v>632</v>
      </c>
      <c r="D248" s="12"/>
      <c r="E248" s="12" t="s">
        <v>86</v>
      </c>
      <c r="F248" s="11" t="s">
        <v>631</v>
      </c>
      <c r="G248" s="16"/>
      <c r="H248" s="3"/>
      <c r="I248" s="3"/>
      <c r="J248" s="3"/>
      <c r="K248" s="3"/>
    </row>
    <row r="249" spans="1:11" ht="51" hidden="1">
      <c r="A249" s="75"/>
      <c r="B249" s="33"/>
      <c r="C249" s="19" t="s">
        <v>630</v>
      </c>
      <c r="D249" s="12"/>
      <c r="E249" s="12" t="s">
        <v>86</v>
      </c>
      <c r="F249" s="11" t="s">
        <v>629</v>
      </c>
      <c r="G249" s="16"/>
      <c r="H249" s="3"/>
      <c r="I249" s="3"/>
      <c r="J249" s="3"/>
      <c r="K249" s="3"/>
    </row>
    <row r="250" spans="1:11" ht="51" hidden="1">
      <c r="A250" s="75"/>
      <c r="B250" s="33"/>
      <c r="C250" s="19" t="s">
        <v>628</v>
      </c>
      <c r="D250" s="12"/>
      <c r="E250" s="12" t="s">
        <v>86</v>
      </c>
      <c r="F250" s="11" t="s">
        <v>627</v>
      </c>
      <c r="G250" s="16"/>
      <c r="H250" s="3"/>
      <c r="I250" s="3"/>
      <c r="J250" s="3"/>
      <c r="K250" s="3"/>
    </row>
    <row r="251" spans="1:11" ht="208">
      <c r="A251" s="73"/>
      <c r="B251" s="33"/>
      <c r="C251" s="67" t="s">
        <v>1322</v>
      </c>
      <c r="D251" s="105">
        <v>1</v>
      </c>
      <c r="E251" s="105" t="s">
        <v>86</v>
      </c>
      <c r="F251" s="67" t="s">
        <v>1330</v>
      </c>
      <c r="G251" s="289"/>
      <c r="H251" s="3"/>
      <c r="I251" s="3"/>
      <c r="J251" s="3"/>
      <c r="K251" s="3"/>
    </row>
    <row r="252" spans="1:11" ht="144">
      <c r="A252" s="73"/>
      <c r="B252" s="33"/>
      <c r="C252" s="67" t="s">
        <v>1323</v>
      </c>
      <c r="D252" s="105">
        <v>1</v>
      </c>
      <c r="E252" s="105" t="s">
        <v>86</v>
      </c>
      <c r="F252" s="67" t="s">
        <v>1331</v>
      </c>
      <c r="G252" s="289"/>
      <c r="H252" s="3"/>
      <c r="I252" s="3"/>
      <c r="J252" s="3"/>
      <c r="K252" s="3"/>
    </row>
    <row r="253" spans="1:11" ht="304">
      <c r="A253" s="73"/>
      <c r="B253" s="33"/>
      <c r="C253" s="70" t="s">
        <v>1324</v>
      </c>
      <c r="D253" s="105">
        <v>1</v>
      </c>
      <c r="E253" s="105" t="s">
        <v>86</v>
      </c>
      <c r="F253" s="72" t="s">
        <v>1332</v>
      </c>
      <c r="G253" s="289"/>
      <c r="H253" s="3"/>
      <c r="I253" s="3"/>
      <c r="J253" s="3"/>
      <c r="K253" s="3"/>
    </row>
    <row r="254" spans="1:11" ht="51">
      <c r="A254" s="73"/>
      <c r="B254" s="33"/>
      <c r="C254" s="70" t="s">
        <v>1325</v>
      </c>
      <c r="D254" s="105">
        <v>1</v>
      </c>
      <c r="E254" s="105" t="s">
        <v>86</v>
      </c>
      <c r="F254" s="72" t="s">
        <v>1333</v>
      </c>
      <c r="G254" s="289"/>
      <c r="H254" s="3"/>
      <c r="I254" s="3"/>
      <c r="J254" s="3"/>
      <c r="K254" s="3"/>
    </row>
    <row r="255" spans="1:11" ht="51">
      <c r="A255" s="73"/>
      <c r="B255" s="33"/>
      <c r="C255" s="70" t="s">
        <v>1326</v>
      </c>
      <c r="D255" s="105">
        <v>1</v>
      </c>
      <c r="E255" s="105" t="s">
        <v>86</v>
      </c>
      <c r="F255" s="72" t="s">
        <v>1334</v>
      </c>
      <c r="G255" s="289"/>
      <c r="H255" s="3"/>
      <c r="I255" s="3"/>
      <c r="J255" s="3"/>
      <c r="K255" s="3"/>
    </row>
    <row r="256" spans="1:11" ht="64">
      <c r="A256" s="73"/>
      <c r="B256" s="130"/>
      <c r="C256" s="100" t="s">
        <v>1327</v>
      </c>
      <c r="D256" s="103">
        <v>1</v>
      </c>
      <c r="E256" s="103" t="s">
        <v>86</v>
      </c>
      <c r="F256" s="128" t="s">
        <v>1335</v>
      </c>
      <c r="G256" s="291"/>
      <c r="H256" s="3"/>
      <c r="I256" s="3"/>
      <c r="J256" s="3"/>
      <c r="K256" s="3"/>
    </row>
    <row r="257" spans="1:11" ht="51">
      <c r="A257" s="73"/>
      <c r="B257" s="130"/>
      <c r="C257" s="100" t="s">
        <v>1328</v>
      </c>
      <c r="D257" s="103">
        <v>1</v>
      </c>
      <c r="E257" s="103" t="s">
        <v>86</v>
      </c>
      <c r="F257" s="128" t="s">
        <v>627</v>
      </c>
      <c r="G257" s="291"/>
      <c r="H257" s="3"/>
      <c r="I257" s="3"/>
      <c r="J257" s="3"/>
      <c r="K257" s="3"/>
    </row>
    <row r="258" spans="1:11" ht="51">
      <c r="A258" s="73"/>
      <c r="B258" s="130"/>
      <c r="C258" s="100" t="s">
        <v>1329</v>
      </c>
      <c r="D258" s="103">
        <v>1</v>
      </c>
      <c r="E258" s="103" t="s">
        <v>86</v>
      </c>
      <c r="F258" s="128" t="s">
        <v>1336</v>
      </c>
      <c r="G258" s="291"/>
      <c r="H258" s="3"/>
      <c r="I258" s="3"/>
      <c r="J258" s="3"/>
      <c r="K258" s="3"/>
    </row>
    <row r="259" spans="1:11" ht="48">
      <c r="A259" s="73" t="s">
        <v>626</v>
      </c>
      <c r="B259" s="130" t="s">
        <v>625</v>
      </c>
      <c r="C259" s="101" t="s">
        <v>624</v>
      </c>
      <c r="D259" s="103">
        <v>1</v>
      </c>
      <c r="E259" s="103" t="s">
        <v>614</v>
      </c>
      <c r="F259" s="98" t="s">
        <v>623</v>
      </c>
      <c r="G259" s="291"/>
      <c r="H259" s="3"/>
      <c r="I259" s="3"/>
      <c r="J259" s="3"/>
      <c r="K259" s="3"/>
    </row>
    <row r="260" spans="1:11" ht="34">
      <c r="A260" s="73"/>
      <c r="B260" s="130"/>
      <c r="C260" s="101" t="s">
        <v>1337</v>
      </c>
      <c r="D260" s="103">
        <v>1</v>
      </c>
      <c r="E260" s="103" t="s">
        <v>86</v>
      </c>
      <c r="F260" s="98" t="s">
        <v>1338</v>
      </c>
      <c r="G260" s="291"/>
      <c r="H260" s="3"/>
      <c r="I260" s="3"/>
      <c r="J260" s="3"/>
      <c r="K260" s="3"/>
    </row>
    <row r="261" spans="1:11" ht="34">
      <c r="A261" s="73" t="s">
        <v>622</v>
      </c>
      <c r="B261" s="130" t="s">
        <v>621</v>
      </c>
      <c r="C261" s="101" t="s">
        <v>1339</v>
      </c>
      <c r="D261" s="103">
        <v>1</v>
      </c>
      <c r="E261" s="103" t="s">
        <v>614</v>
      </c>
      <c r="F261" s="98" t="s">
        <v>620</v>
      </c>
      <c r="G261" s="291"/>
      <c r="H261" s="3"/>
      <c r="I261" s="3"/>
      <c r="J261" s="3"/>
      <c r="K261" s="3"/>
    </row>
    <row r="262" spans="1:11" ht="34">
      <c r="A262" s="73"/>
      <c r="B262" s="33"/>
      <c r="C262" s="19" t="s">
        <v>1340</v>
      </c>
      <c r="D262" s="105">
        <v>1</v>
      </c>
      <c r="E262" s="105" t="s">
        <v>614</v>
      </c>
      <c r="F262" s="13" t="s">
        <v>1341</v>
      </c>
      <c r="G262" s="289"/>
      <c r="H262" s="3"/>
      <c r="I262" s="3"/>
      <c r="J262" s="3"/>
      <c r="K262" s="3"/>
    </row>
    <row r="263" spans="1:11" ht="51">
      <c r="A263" s="73" t="s">
        <v>619</v>
      </c>
      <c r="B263" s="33" t="s">
        <v>618</v>
      </c>
      <c r="C263" s="13" t="s">
        <v>617</v>
      </c>
      <c r="D263" s="105">
        <v>1</v>
      </c>
      <c r="E263" s="105" t="s">
        <v>614</v>
      </c>
      <c r="F263" s="13" t="s">
        <v>616</v>
      </c>
      <c r="G263" s="289"/>
      <c r="H263" s="3"/>
      <c r="I263" s="3"/>
      <c r="J263" s="3"/>
      <c r="K263" s="3"/>
    </row>
    <row r="264" spans="1:11" ht="96">
      <c r="A264" s="78"/>
      <c r="B264" s="19"/>
      <c r="C264" s="13" t="s">
        <v>615</v>
      </c>
      <c r="D264" s="105">
        <v>1</v>
      </c>
      <c r="E264" s="105" t="s">
        <v>614</v>
      </c>
      <c r="F264" s="123" t="s">
        <v>1342</v>
      </c>
      <c r="G264" s="289"/>
      <c r="H264" s="3"/>
      <c r="I264" s="3"/>
      <c r="J264" s="3"/>
      <c r="K264" s="3"/>
    </row>
    <row r="265" spans="1:11" ht="19.5" customHeight="1">
      <c r="A265" s="357" t="s">
        <v>613</v>
      </c>
      <c r="B265" s="358"/>
      <c r="C265" s="358"/>
      <c r="D265" s="358"/>
      <c r="E265" s="358"/>
      <c r="F265" s="358"/>
      <c r="G265" s="359"/>
      <c r="H265" s="3">
        <f>H266+H270+H284+H303+H306+H310+H315+H320</f>
        <v>44</v>
      </c>
      <c r="I265" s="3">
        <f>I266+I270+I284+I303+I306+I310+I315+I320</f>
        <v>88</v>
      </c>
      <c r="J265" s="3"/>
      <c r="K265" s="3"/>
    </row>
    <row r="266" spans="1:11" ht="20.25" customHeight="1">
      <c r="A266" s="73" t="s">
        <v>612</v>
      </c>
      <c r="B266" s="344" t="s">
        <v>611</v>
      </c>
      <c r="C266" s="360"/>
      <c r="D266" s="361"/>
      <c r="E266" s="362"/>
      <c r="F266" s="360"/>
      <c r="G266" s="363"/>
      <c r="H266" s="3">
        <f>SUM(D267:D269)</f>
        <v>3</v>
      </c>
      <c r="I266" s="3">
        <f>COUNT(D267:D269)*2</f>
        <v>6</v>
      </c>
      <c r="J266" s="3"/>
      <c r="K266" s="3"/>
    </row>
    <row r="267" spans="1:11" ht="64">
      <c r="A267" s="73" t="s">
        <v>610</v>
      </c>
      <c r="B267" s="101" t="s">
        <v>609</v>
      </c>
      <c r="C267" s="98" t="s">
        <v>2221</v>
      </c>
      <c r="D267" s="103">
        <v>1</v>
      </c>
      <c r="E267" s="103" t="s">
        <v>45</v>
      </c>
      <c r="F267" s="97" t="s">
        <v>1351</v>
      </c>
      <c r="G267" s="291"/>
      <c r="H267" s="3"/>
      <c r="I267" s="3"/>
      <c r="J267" s="3"/>
      <c r="K267" s="3"/>
    </row>
    <row r="268" spans="1:11" ht="96">
      <c r="A268" s="73"/>
      <c r="B268" s="101"/>
      <c r="C268" s="98" t="s">
        <v>1352</v>
      </c>
      <c r="D268" s="108">
        <v>1</v>
      </c>
      <c r="E268" s="107" t="s">
        <v>45</v>
      </c>
      <c r="F268" s="97" t="s">
        <v>1353</v>
      </c>
      <c r="G268" s="291"/>
      <c r="H268" s="3"/>
      <c r="I268" s="3"/>
      <c r="J268" s="3"/>
      <c r="K268" s="3"/>
    </row>
    <row r="269" spans="1:11" ht="96">
      <c r="A269" s="73" t="s">
        <v>607</v>
      </c>
      <c r="B269" s="101" t="s">
        <v>606</v>
      </c>
      <c r="C269" s="98" t="s">
        <v>605</v>
      </c>
      <c r="D269" s="103">
        <v>1</v>
      </c>
      <c r="E269" s="103" t="s">
        <v>604</v>
      </c>
      <c r="F269" s="128" t="s">
        <v>1354</v>
      </c>
      <c r="G269" s="291"/>
      <c r="H269" s="3"/>
      <c r="I269" s="3"/>
      <c r="J269" s="3"/>
      <c r="K269" s="3"/>
    </row>
    <row r="270" spans="1:11" ht="19">
      <c r="A270" s="73" t="s">
        <v>603</v>
      </c>
      <c r="B270" s="344" t="s">
        <v>602</v>
      </c>
      <c r="C270" s="345"/>
      <c r="D270" s="346"/>
      <c r="E270" s="346"/>
      <c r="F270" s="345"/>
      <c r="G270" s="347"/>
      <c r="H270" s="3">
        <f>SUM(D271:D283)</f>
        <v>12</v>
      </c>
      <c r="I270" s="3">
        <f>COUNT(D271:D283)*2</f>
        <v>24</v>
      </c>
      <c r="J270" s="3"/>
      <c r="K270" s="3"/>
    </row>
    <row r="271" spans="1:11" ht="128">
      <c r="A271" s="73" t="s">
        <v>601</v>
      </c>
      <c r="B271" s="101" t="s">
        <v>600</v>
      </c>
      <c r="C271" s="98" t="s">
        <v>1355</v>
      </c>
      <c r="D271" s="103">
        <v>1</v>
      </c>
      <c r="E271" s="103" t="s">
        <v>45</v>
      </c>
      <c r="F271" s="128" t="s">
        <v>1356</v>
      </c>
      <c r="G271" s="291"/>
      <c r="H271" s="3"/>
      <c r="I271" s="3"/>
      <c r="J271" s="3"/>
      <c r="K271" s="3"/>
    </row>
    <row r="272" spans="1:11" ht="32">
      <c r="A272" s="73"/>
      <c r="B272" s="101"/>
      <c r="C272" s="97" t="s">
        <v>1357</v>
      </c>
      <c r="D272" s="103">
        <v>1</v>
      </c>
      <c r="E272" s="102" t="s">
        <v>95</v>
      </c>
      <c r="F272" s="128"/>
      <c r="G272" s="291"/>
      <c r="H272" s="3"/>
      <c r="I272" s="3"/>
      <c r="J272" s="3"/>
      <c r="K272" s="3"/>
    </row>
    <row r="273" spans="1:11" ht="144">
      <c r="A273" s="73" t="s">
        <v>599</v>
      </c>
      <c r="B273" s="148" t="s">
        <v>598</v>
      </c>
      <c r="C273" s="135" t="s">
        <v>597</v>
      </c>
      <c r="D273" s="103">
        <v>1</v>
      </c>
      <c r="E273" s="103" t="s">
        <v>86</v>
      </c>
      <c r="F273" s="97" t="s">
        <v>2222</v>
      </c>
      <c r="G273" s="296"/>
      <c r="H273" s="3"/>
      <c r="I273" s="3"/>
      <c r="J273" s="3"/>
      <c r="K273" s="3"/>
    </row>
    <row r="274" spans="1:11" ht="80">
      <c r="A274" s="73"/>
      <c r="B274" s="101"/>
      <c r="C274" s="98" t="s">
        <v>596</v>
      </c>
      <c r="D274" s="103">
        <v>1</v>
      </c>
      <c r="E274" s="103" t="s">
        <v>86</v>
      </c>
      <c r="F274" s="97" t="s">
        <v>1358</v>
      </c>
      <c r="G274" s="291"/>
      <c r="H274" s="3"/>
      <c r="I274" s="3"/>
      <c r="J274" s="3"/>
      <c r="K274" s="3"/>
    </row>
    <row r="275" spans="1:11" ht="48">
      <c r="A275" s="73" t="s">
        <v>595</v>
      </c>
      <c r="B275" s="101" t="s">
        <v>594</v>
      </c>
      <c r="C275" s="98" t="s">
        <v>593</v>
      </c>
      <c r="D275" s="103">
        <v>1</v>
      </c>
      <c r="E275" s="103" t="s">
        <v>95</v>
      </c>
      <c r="F275" s="135" t="s">
        <v>1359</v>
      </c>
      <c r="G275" s="291"/>
      <c r="H275" s="3"/>
      <c r="I275" s="3"/>
      <c r="J275" s="3"/>
      <c r="K275" s="3"/>
    </row>
    <row r="276" spans="1:11" ht="64">
      <c r="A276" s="73"/>
      <c r="B276" s="101"/>
      <c r="C276" s="135" t="s">
        <v>1360</v>
      </c>
      <c r="D276" s="103">
        <v>1</v>
      </c>
      <c r="E276" s="103" t="s">
        <v>86</v>
      </c>
      <c r="F276" s="97" t="s">
        <v>1361</v>
      </c>
      <c r="G276" s="291"/>
      <c r="H276" s="3"/>
      <c r="I276" s="3"/>
      <c r="J276" s="3"/>
      <c r="K276" s="3"/>
    </row>
    <row r="277" spans="1:11" ht="32">
      <c r="A277" s="73"/>
      <c r="B277" s="101"/>
      <c r="C277" s="98" t="s">
        <v>592</v>
      </c>
      <c r="D277" s="103">
        <v>1</v>
      </c>
      <c r="E277" s="103" t="s">
        <v>95</v>
      </c>
      <c r="F277" s="97" t="s">
        <v>1362</v>
      </c>
      <c r="G277" s="291"/>
      <c r="H277" s="3"/>
      <c r="I277" s="3"/>
      <c r="J277" s="3"/>
      <c r="K277" s="3"/>
    </row>
    <row r="278" spans="1:11" ht="34">
      <c r="A278" s="73" t="s">
        <v>591</v>
      </c>
      <c r="B278" s="101" t="s">
        <v>590</v>
      </c>
      <c r="C278" s="98" t="s">
        <v>589</v>
      </c>
      <c r="D278" s="103">
        <v>1</v>
      </c>
      <c r="E278" s="134" t="s">
        <v>45</v>
      </c>
      <c r="F278" s="97" t="s">
        <v>1363</v>
      </c>
      <c r="G278" s="291"/>
      <c r="H278" s="3"/>
      <c r="I278" s="3"/>
      <c r="J278" s="3"/>
      <c r="K278" s="3"/>
    </row>
    <row r="279" spans="1:11" ht="48">
      <c r="A279" s="73"/>
      <c r="B279" s="101"/>
      <c r="C279" s="98" t="s">
        <v>588</v>
      </c>
      <c r="D279" s="103">
        <v>1</v>
      </c>
      <c r="E279" s="103" t="s">
        <v>45</v>
      </c>
      <c r="F279" s="97" t="s">
        <v>1781</v>
      </c>
      <c r="G279" s="291"/>
      <c r="H279" s="3"/>
      <c r="I279" s="3"/>
      <c r="J279" s="3"/>
      <c r="K279" s="3"/>
    </row>
    <row r="280" spans="1:11" ht="48">
      <c r="A280" s="73" t="s">
        <v>587</v>
      </c>
      <c r="B280" s="98" t="s">
        <v>586</v>
      </c>
      <c r="C280" s="98" t="s">
        <v>1365</v>
      </c>
      <c r="D280" s="103">
        <v>1</v>
      </c>
      <c r="E280" s="103" t="s">
        <v>45</v>
      </c>
      <c r="F280" s="98" t="s">
        <v>1364</v>
      </c>
      <c r="G280" s="291"/>
      <c r="H280" s="3"/>
      <c r="I280" s="3"/>
      <c r="J280" s="3"/>
      <c r="K280" s="3"/>
    </row>
    <row r="281" spans="1:11" ht="16" hidden="1">
      <c r="A281" s="75"/>
      <c r="B281" s="13"/>
      <c r="C281" s="13" t="s">
        <v>585</v>
      </c>
      <c r="D281" s="12"/>
      <c r="E281" s="12" t="s">
        <v>45</v>
      </c>
      <c r="F281" s="13"/>
      <c r="G281" s="74" t="s">
        <v>1366</v>
      </c>
      <c r="H281" s="3"/>
      <c r="I281" s="3"/>
      <c r="J281" s="3"/>
      <c r="K281" s="3"/>
    </row>
    <row r="282" spans="1:11" ht="112">
      <c r="A282" s="73" t="s">
        <v>584</v>
      </c>
      <c r="B282" s="101" t="s">
        <v>583</v>
      </c>
      <c r="C282" s="98" t="s">
        <v>582</v>
      </c>
      <c r="D282" s="103">
        <v>1</v>
      </c>
      <c r="E282" s="103" t="s">
        <v>95</v>
      </c>
      <c r="F282" s="98" t="s">
        <v>1367</v>
      </c>
      <c r="G282" s="291"/>
      <c r="H282" s="3"/>
      <c r="I282" s="3"/>
      <c r="J282" s="3"/>
      <c r="K282" s="3"/>
    </row>
    <row r="283" spans="1:11" ht="80">
      <c r="A283" s="73"/>
      <c r="B283" s="101"/>
      <c r="C283" s="98" t="s">
        <v>581</v>
      </c>
      <c r="D283" s="103">
        <v>1</v>
      </c>
      <c r="E283" s="103" t="s">
        <v>95</v>
      </c>
      <c r="F283" s="98" t="s">
        <v>1368</v>
      </c>
      <c r="G283" s="291"/>
      <c r="H283" s="3"/>
      <c r="I283" s="3"/>
      <c r="J283" s="3"/>
      <c r="K283" s="3"/>
    </row>
    <row r="284" spans="1:11" ht="41.25" customHeight="1">
      <c r="A284" s="73" t="s">
        <v>580</v>
      </c>
      <c r="B284" s="344" t="s">
        <v>579</v>
      </c>
      <c r="C284" s="360"/>
      <c r="D284" s="361"/>
      <c r="E284" s="362"/>
      <c r="F284" s="360"/>
      <c r="G284" s="363"/>
      <c r="H284" s="3">
        <f>SUM(D285:D302)</f>
        <v>16</v>
      </c>
      <c r="I284" s="3">
        <f>COUNT(D285:D302)*2</f>
        <v>32</v>
      </c>
      <c r="J284" s="3"/>
      <c r="K284" s="3"/>
    </row>
    <row r="285" spans="1:11" ht="80">
      <c r="A285" s="73" t="s">
        <v>578</v>
      </c>
      <c r="B285" s="101" t="s">
        <v>577</v>
      </c>
      <c r="C285" s="128" t="s">
        <v>1369</v>
      </c>
      <c r="D285" s="103">
        <v>1</v>
      </c>
      <c r="E285" s="103" t="s">
        <v>86</v>
      </c>
      <c r="F285" s="98" t="s">
        <v>1370</v>
      </c>
      <c r="G285" s="291"/>
      <c r="H285" s="3"/>
      <c r="I285" s="3"/>
      <c r="J285" s="3"/>
      <c r="K285" s="3"/>
    </row>
    <row r="286" spans="1:11" ht="64">
      <c r="A286" s="73"/>
      <c r="B286" s="101"/>
      <c r="C286" s="132" t="s">
        <v>1371</v>
      </c>
      <c r="D286" s="103">
        <v>1</v>
      </c>
      <c r="E286" s="103" t="s">
        <v>86</v>
      </c>
      <c r="F286" s="128" t="s">
        <v>1372</v>
      </c>
      <c r="G286" s="291"/>
      <c r="H286" s="3"/>
      <c r="I286" s="3"/>
      <c r="J286" s="3"/>
      <c r="K286" s="3"/>
    </row>
    <row r="287" spans="1:11" ht="34">
      <c r="A287" s="73" t="s">
        <v>576</v>
      </c>
      <c r="B287" s="101" t="s">
        <v>575</v>
      </c>
      <c r="C287" s="149" t="s">
        <v>574</v>
      </c>
      <c r="D287" s="103">
        <v>1</v>
      </c>
      <c r="E287" s="103" t="s">
        <v>86</v>
      </c>
      <c r="F287" s="128" t="s">
        <v>573</v>
      </c>
      <c r="G287" s="291"/>
      <c r="H287" s="3"/>
      <c r="I287" s="3"/>
      <c r="J287" s="3"/>
      <c r="K287" s="3"/>
    </row>
    <row r="288" spans="1:11" ht="32" hidden="1">
      <c r="A288" s="75"/>
      <c r="B288" s="19"/>
      <c r="C288" s="13" t="s">
        <v>573</v>
      </c>
      <c r="D288" s="12"/>
      <c r="E288" s="12" t="s">
        <v>86</v>
      </c>
      <c r="F288" s="13"/>
      <c r="G288" s="16"/>
      <c r="H288" s="3"/>
      <c r="I288" s="3"/>
      <c r="J288" s="3"/>
      <c r="K288" s="3"/>
    </row>
    <row r="289" spans="1:11" ht="32">
      <c r="A289" s="73"/>
      <c r="B289" s="101"/>
      <c r="C289" s="128" t="s">
        <v>1373</v>
      </c>
      <c r="D289" s="103">
        <v>1</v>
      </c>
      <c r="E289" s="103" t="s">
        <v>86</v>
      </c>
      <c r="F289" s="128" t="s">
        <v>572</v>
      </c>
      <c r="G289" s="291"/>
      <c r="H289" s="3"/>
      <c r="I289" s="3"/>
      <c r="J289" s="3"/>
      <c r="K289" s="3"/>
    </row>
    <row r="290" spans="1:11" ht="16" hidden="1">
      <c r="A290" s="75"/>
      <c r="B290" s="19"/>
      <c r="C290" s="13" t="s">
        <v>572</v>
      </c>
      <c r="D290" s="32"/>
      <c r="E290" s="12" t="s">
        <v>86</v>
      </c>
      <c r="F290" s="13"/>
      <c r="G290" s="16"/>
      <c r="H290" s="3"/>
      <c r="I290" s="3"/>
      <c r="J290" s="3"/>
      <c r="K290" s="3"/>
    </row>
    <row r="291" spans="1:11" ht="112">
      <c r="A291" s="73" t="s">
        <v>571</v>
      </c>
      <c r="B291" s="101" t="s">
        <v>570</v>
      </c>
      <c r="C291" s="98" t="s">
        <v>569</v>
      </c>
      <c r="D291" s="103">
        <v>1</v>
      </c>
      <c r="E291" s="103" t="s">
        <v>86</v>
      </c>
      <c r="F291" s="150" t="s">
        <v>1374</v>
      </c>
      <c r="G291" s="299"/>
      <c r="H291" s="3"/>
      <c r="I291" s="3"/>
      <c r="J291" s="3"/>
      <c r="K291" s="3"/>
    </row>
    <row r="292" spans="1:11" ht="32">
      <c r="A292" s="73"/>
      <c r="B292" s="19"/>
      <c r="C292" s="13" t="s">
        <v>567</v>
      </c>
      <c r="D292" s="105">
        <v>1</v>
      </c>
      <c r="E292" s="105" t="s">
        <v>86</v>
      </c>
      <c r="F292" s="13"/>
      <c r="G292" s="300"/>
      <c r="H292" s="3"/>
      <c r="I292" s="3"/>
      <c r="J292" s="3"/>
      <c r="K292" s="3"/>
    </row>
    <row r="293" spans="1:11" ht="48">
      <c r="A293" s="73"/>
      <c r="B293" s="19"/>
      <c r="C293" s="13" t="s">
        <v>566</v>
      </c>
      <c r="D293" s="105">
        <v>1</v>
      </c>
      <c r="E293" s="105" t="s">
        <v>86</v>
      </c>
      <c r="F293" s="13" t="s">
        <v>1375</v>
      </c>
      <c r="G293" s="300"/>
      <c r="H293" s="3"/>
      <c r="I293" s="3"/>
      <c r="J293" s="3"/>
      <c r="K293" s="3"/>
    </row>
    <row r="294" spans="1:11" ht="64">
      <c r="A294" s="73" t="s">
        <v>565</v>
      </c>
      <c r="B294" s="19" t="s">
        <v>564</v>
      </c>
      <c r="C294" s="13" t="s">
        <v>563</v>
      </c>
      <c r="D294" s="105">
        <v>1</v>
      </c>
      <c r="E294" s="105" t="s">
        <v>86</v>
      </c>
      <c r="F294" s="67" t="s">
        <v>1376</v>
      </c>
      <c r="G294" s="289"/>
      <c r="H294" s="3"/>
      <c r="I294" s="3"/>
      <c r="J294" s="3"/>
      <c r="K294" s="3"/>
    </row>
    <row r="295" spans="1:11" ht="64">
      <c r="A295" s="73" t="s">
        <v>562</v>
      </c>
      <c r="B295" s="19" t="s">
        <v>561</v>
      </c>
      <c r="C295" s="13" t="s">
        <v>560</v>
      </c>
      <c r="D295" s="105">
        <v>1</v>
      </c>
      <c r="E295" s="105" t="s">
        <v>86</v>
      </c>
      <c r="F295" s="67" t="s">
        <v>2223</v>
      </c>
      <c r="G295" s="289"/>
      <c r="H295" s="3"/>
      <c r="I295" s="3"/>
      <c r="J295" s="3"/>
      <c r="K295" s="3"/>
    </row>
    <row r="296" spans="1:11" ht="96">
      <c r="A296" s="73" t="s">
        <v>559</v>
      </c>
      <c r="B296" s="19" t="s">
        <v>558</v>
      </c>
      <c r="C296" s="31" t="s">
        <v>557</v>
      </c>
      <c r="D296" s="105">
        <v>1</v>
      </c>
      <c r="E296" s="105" t="s">
        <v>86</v>
      </c>
      <c r="F296" s="67" t="s">
        <v>1377</v>
      </c>
      <c r="G296" s="289"/>
      <c r="H296" s="3"/>
      <c r="I296" s="3"/>
      <c r="J296" s="3"/>
      <c r="K296" s="3"/>
    </row>
    <row r="297" spans="1:11" ht="32">
      <c r="A297" s="73"/>
      <c r="B297" s="19"/>
      <c r="C297" s="31" t="s">
        <v>556</v>
      </c>
      <c r="D297" s="105">
        <v>1</v>
      </c>
      <c r="E297" s="105" t="s">
        <v>86</v>
      </c>
      <c r="F297" s="13" t="s">
        <v>555</v>
      </c>
      <c r="G297" s="289"/>
      <c r="H297" s="3"/>
      <c r="I297" s="3"/>
      <c r="J297" s="3"/>
      <c r="K297" s="3"/>
    </row>
    <row r="298" spans="1:11" ht="64">
      <c r="A298" s="73" t="s">
        <v>554</v>
      </c>
      <c r="B298" s="19" t="s">
        <v>553</v>
      </c>
      <c r="C298" s="20" t="s">
        <v>552</v>
      </c>
      <c r="D298" s="105">
        <v>1</v>
      </c>
      <c r="E298" s="105" t="s">
        <v>130</v>
      </c>
      <c r="F298" s="67" t="s">
        <v>1378</v>
      </c>
      <c r="G298" s="289"/>
      <c r="H298" s="3"/>
      <c r="I298" s="3"/>
      <c r="J298" s="3"/>
      <c r="K298" s="3"/>
    </row>
    <row r="299" spans="1:11" ht="64">
      <c r="A299" s="73" t="s">
        <v>551</v>
      </c>
      <c r="B299" s="19" t="s">
        <v>550</v>
      </c>
      <c r="C299" s="13" t="s">
        <v>549</v>
      </c>
      <c r="D299" s="105">
        <v>1</v>
      </c>
      <c r="E299" s="105" t="s">
        <v>548</v>
      </c>
      <c r="F299" s="13" t="s">
        <v>546</v>
      </c>
      <c r="G299" s="289"/>
      <c r="H299" s="3"/>
      <c r="I299" s="3"/>
      <c r="J299" s="3"/>
      <c r="K299" s="3"/>
    </row>
    <row r="300" spans="1:11" ht="64">
      <c r="A300" s="73"/>
      <c r="B300" s="19"/>
      <c r="C300" s="13" t="s">
        <v>547</v>
      </c>
      <c r="D300" s="105">
        <v>1</v>
      </c>
      <c r="E300" s="105" t="s">
        <v>50</v>
      </c>
      <c r="F300" s="13" t="s">
        <v>546</v>
      </c>
      <c r="G300" s="289"/>
      <c r="H300" s="3"/>
      <c r="I300" s="3"/>
      <c r="J300" s="3"/>
      <c r="K300" s="3"/>
    </row>
    <row r="301" spans="1:11" ht="80">
      <c r="A301" s="73" t="s">
        <v>545</v>
      </c>
      <c r="B301" s="19" t="s">
        <v>544</v>
      </c>
      <c r="C301" s="13" t="s">
        <v>543</v>
      </c>
      <c r="D301" s="116">
        <v>1</v>
      </c>
      <c r="E301" s="105" t="s">
        <v>130</v>
      </c>
      <c r="F301" s="67" t="s">
        <v>2224</v>
      </c>
      <c r="G301" s="289"/>
      <c r="H301" s="3"/>
      <c r="I301" s="3"/>
      <c r="J301" s="3"/>
      <c r="K301" s="3"/>
    </row>
    <row r="302" spans="1:11" ht="32">
      <c r="A302" s="73" t="s">
        <v>542</v>
      </c>
      <c r="B302" s="23" t="s">
        <v>541</v>
      </c>
      <c r="C302" s="13" t="s">
        <v>540</v>
      </c>
      <c r="D302" s="105">
        <v>1</v>
      </c>
      <c r="E302" s="105" t="s">
        <v>60</v>
      </c>
      <c r="F302" s="13"/>
      <c r="G302" s="289"/>
      <c r="H302" s="3"/>
      <c r="I302" s="3"/>
      <c r="J302" s="3"/>
      <c r="K302" s="3"/>
    </row>
    <row r="303" spans="1:11" ht="19">
      <c r="A303" s="73" t="s">
        <v>539</v>
      </c>
      <c r="B303" s="344" t="s">
        <v>538</v>
      </c>
      <c r="C303" s="345"/>
      <c r="D303" s="346"/>
      <c r="E303" s="346"/>
      <c r="F303" s="345"/>
      <c r="G303" s="347"/>
      <c r="H303" s="3">
        <f>SUM(D304:D305)</f>
        <v>2</v>
      </c>
      <c r="I303" s="3">
        <f>COUNT(D304:D305)*2</f>
        <v>4</v>
      </c>
      <c r="J303" s="3"/>
      <c r="K303" s="3"/>
    </row>
    <row r="304" spans="1:11" ht="51">
      <c r="A304" s="73" t="s">
        <v>537</v>
      </c>
      <c r="B304" s="19" t="s">
        <v>536</v>
      </c>
      <c r="C304" s="13" t="s">
        <v>535</v>
      </c>
      <c r="D304" s="105">
        <v>1</v>
      </c>
      <c r="E304" s="105" t="s">
        <v>130</v>
      </c>
      <c r="F304" s="11"/>
      <c r="G304" s="289"/>
      <c r="H304" s="3"/>
      <c r="I304" s="3"/>
      <c r="J304" s="3"/>
      <c r="K304" s="3"/>
    </row>
    <row r="305" spans="1:11" ht="64">
      <c r="A305" s="73" t="s">
        <v>534</v>
      </c>
      <c r="B305" s="19" t="s">
        <v>533</v>
      </c>
      <c r="C305" s="13" t="s">
        <v>532</v>
      </c>
      <c r="D305" s="105">
        <v>1</v>
      </c>
      <c r="E305" s="105" t="s">
        <v>130</v>
      </c>
      <c r="F305" s="72" t="s">
        <v>1379</v>
      </c>
      <c r="G305" s="289"/>
      <c r="H305" s="3"/>
      <c r="I305" s="3"/>
      <c r="J305" s="3"/>
      <c r="K305" s="3"/>
    </row>
    <row r="306" spans="1:11" ht="20.5" customHeight="1">
      <c r="A306" s="73" t="s">
        <v>531</v>
      </c>
      <c r="B306" s="344" t="s">
        <v>530</v>
      </c>
      <c r="C306" s="360"/>
      <c r="D306" s="361"/>
      <c r="E306" s="362"/>
      <c r="F306" s="360"/>
      <c r="G306" s="363"/>
      <c r="H306" s="3">
        <f>SUM(D307:D309)</f>
        <v>3</v>
      </c>
      <c r="I306" s="3">
        <f>COUNT(D307:D309)*2</f>
        <v>6</v>
      </c>
      <c r="J306" s="3"/>
      <c r="K306" s="3"/>
    </row>
    <row r="307" spans="1:11" ht="112">
      <c r="A307" s="73" t="s">
        <v>1380</v>
      </c>
      <c r="B307" s="70" t="s">
        <v>1381</v>
      </c>
      <c r="C307" s="67" t="s">
        <v>1382</v>
      </c>
      <c r="D307" s="221">
        <v>1</v>
      </c>
      <c r="E307" s="111" t="s">
        <v>63</v>
      </c>
      <c r="F307" s="67" t="s">
        <v>1383</v>
      </c>
      <c r="G307" s="289"/>
      <c r="H307" s="3"/>
      <c r="I307" s="3"/>
      <c r="J307" s="3"/>
      <c r="K307" s="3"/>
    </row>
    <row r="308" spans="1:11" ht="64">
      <c r="A308" s="73" t="s">
        <v>529</v>
      </c>
      <c r="B308" s="19" t="s">
        <v>528</v>
      </c>
      <c r="C308" s="13" t="s">
        <v>527</v>
      </c>
      <c r="D308" s="105">
        <v>1</v>
      </c>
      <c r="E308" s="111" t="s">
        <v>640</v>
      </c>
      <c r="F308" s="67" t="s">
        <v>1384</v>
      </c>
      <c r="G308" s="292"/>
      <c r="H308" s="3"/>
      <c r="I308" s="3"/>
      <c r="J308" s="3"/>
      <c r="K308" s="3"/>
    </row>
    <row r="309" spans="1:11" ht="51">
      <c r="A309" s="73" t="s">
        <v>1386</v>
      </c>
      <c r="B309" s="70" t="s">
        <v>1385</v>
      </c>
      <c r="C309" s="67" t="s">
        <v>1387</v>
      </c>
      <c r="D309" s="115">
        <v>1</v>
      </c>
      <c r="E309" s="111" t="s">
        <v>640</v>
      </c>
      <c r="F309" s="67" t="s">
        <v>1388</v>
      </c>
      <c r="G309" s="292"/>
      <c r="H309" s="3"/>
      <c r="I309" s="3"/>
      <c r="J309" s="3"/>
      <c r="K309" s="3"/>
    </row>
    <row r="310" spans="1:11" ht="19.5" customHeight="1">
      <c r="A310" s="73" t="s">
        <v>1389</v>
      </c>
      <c r="B310" s="344" t="s">
        <v>1390</v>
      </c>
      <c r="C310" s="391"/>
      <c r="D310" s="392"/>
      <c r="E310" s="393"/>
      <c r="F310" s="391"/>
      <c r="G310" s="394"/>
      <c r="H310" s="3">
        <f>SUM(D311:D314)</f>
        <v>4</v>
      </c>
      <c r="I310" s="3">
        <f>COUNT(D311:D314)*2</f>
        <v>8</v>
      </c>
      <c r="J310" s="3"/>
      <c r="K310" s="3"/>
    </row>
    <row r="311" spans="1:11" ht="80">
      <c r="A311" s="73" t="s">
        <v>1391</v>
      </c>
      <c r="B311" s="19" t="s">
        <v>1394</v>
      </c>
      <c r="C311" s="80" t="s">
        <v>1395</v>
      </c>
      <c r="D311" s="111">
        <v>1</v>
      </c>
      <c r="E311" s="111" t="s">
        <v>604</v>
      </c>
      <c r="F311" s="67" t="s">
        <v>1398</v>
      </c>
      <c r="G311" s="301"/>
      <c r="H311" s="3"/>
      <c r="I311" s="3"/>
      <c r="J311" s="3"/>
      <c r="K311" s="3"/>
    </row>
    <row r="312" spans="1:11" ht="256">
      <c r="A312" s="73"/>
      <c r="B312" s="19"/>
      <c r="C312" s="11" t="s">
        <v>1396</v>
      </c>
      <c r="D312" s="111">
        <v>1</v>
      </c>
      <c r="E312" s="111" t="s">
        <v>604</v>
      </c>
      <c r="F312" s="81" t="s">
        <v>2225</v>
      </c>
      <c r="G312" s="301"/>
      <c r="H312" s="3"/>
      <c r="I312" s="3"/>
      <c r="J312" s="3"/>
      <c r="K312" s="3"/>
    </row>
    <row r="313" spans="1:11" ht="16">
      <c r="A313" s="73"/>
      <c r="B313" s="19"/>
      <c r="C313" s="124" t="s">
        <v>1397</v>
      </c>
      <c r="D313" s="111">
        <v>1</v>
      </c>
      <c r="E313" s="111" t="s">
        <v>604</v>
      </c>
      <c r="F313" s="81"/>
      <c r="G313" s="301"/>
      <c r="H313" s="3"/>
      <c r="I313" s="3"/>
      <c r="J313" s="3"/>
      <c r="K313" s="3"/>
    </row>
    <row r="314" spans="1:11" ht="212">
      <c r="A314" s="73" t="s">
        <v>1392</v>
      </c>
      <c r="B314" s="21" t="s">
        <v>1393</v>
      </c>
      <c r="C314" s="82" t="s">
        <v>1399</v>
      </c>
      <c r="D314" s="111">
        <v>1</v>
      </c>
      <c r="E314" s="151" t="s">
        <v>60</v>
      </c>
      <c r="F314" s="82" t="s">
        <v>2226</v>
      </c>
      <c r="G314" s="301"/>
      <c r="H314" s="3"/>
      <c r="I314" s="3"/>
      <c r="J314" s="3"/>
      <c r="K314" s="3"/>
    </row>
    <row r="315" spans="1:11" ht="19">
      <c r="A315" s="73" t="s">
        <v>526</v>
      </c>
      <c r="B315" s="344" t="s">
        <v>525</v>
      </c>
      <c r="C315" s="345"/>
      <c r="D315" s="346"/>
      <c r="E315" s="346"/>
      <c r="F315" s="345"/>
      <c r="G315" s="347"/>
      <c r="H315" s="3">
        <f>SUM(D316:D319)</f>
        <v>3</v>
      </c>
      <c r="I315" s="3">
        <f>COUNT(D316:D319)*2</f>
        <v>6</v>
      </c>
      <c r="J315" s="3"/>
      <c r="K315" s="3"/>
    </row>
    <row r="316" spans="1:11" ht="68" hidden="1">
      <c r="A316" s="75" t="s">
        <v>524</v>
      </c>
      <c r="B316" s="19" t="s">
        <v>523</v>
      </c>
      <c r="C316" s="19" t="s">
        <v>522</v>
      </c>
      <c r="D316" s="12"/>
      <c r="E316" s="12" t="s">
        <v>60</v>
      </c>
      <c r="F316" s="13"/>
      <c r="G316" s="16"/>
      <c r="H316" s="3"/>
      <c r="I316" s="3"/>
      <c r="J316" s="3"/>
      <c r="K316" s="3"/>
    </row>
    <row r="317" spans="1:11" ht="64">
      <c r="A317" s="73" t="s">
        <v>521</v>
      </c>
      <c r="B317" s="19" t="s">
        <v>520</v>
      </c>
      <c r="C317" s="13" t="s">
        <v>519</v>
      </c>
      <c r="D317" s="105">
        <v>1</v>
      </c>
      <c r="E317" s="105" t="s">
        <v>63</v>
      </c>
      <c r="F317" s="13" t="s">
        <v>518</v>
      </c>
      <c r="G317" s="289"/>
      <c r="H317" s="3"/>
      <c r="I317" s="3"/>
      <c r="J317" s="3"/>
      <c r="K317" s="3"/>
    </row>
    <row r="318" spans="1:11" ht="32">
      <c r="A318" s="73"/>
      <c r="B318" s="19"/>
      <c r="C318" s="13" t="s">
        <v>517</v>
      </c>
      <c r="D318" s="105">
        <v>1</v>
      </c>
      <c r="E318" s="105" t="s">
        <v>60</v>
      </c>
      <c r="F318" s="13"/>
      <c r="G318" s="289"/>
      <c r="H318" s="3"/>
      <c r="I318" s="3"/>
      <c r="J318" s="3"/>
      <c r="K318" s="3"/>
    </row>
    <row r="319" spans="1:11" ht="51">
      <c r="A319" s="73" t="s">
        <v>516</v>
      </c>
      <c r="B319" s="19" t="s">
        <v>515</v>
      </c>
      <c r="C319" s="13" t="s">
        <v>514</v>
      </c>
      <c r="D319" s="105">
        <v>1</v>
      </c>
      <c r="E319" s="105" t="s">
        <v>86</v>
      </c>
      <c r="F319" s="72" t="s">
        <v>1400</v>
      </c>
      <c r="G319" s="289"/>
      <c r="H319" s="3"/>
      <c r="I319" s="3"/>
      <c r="J319" s="3"/>
      <c r="K319" s="3"/>
    </row>
    <row r="320" spans="1:11" ht="19">
      <c r="A320" s="84" t="s">
        <v>1401</v>
      </c>
      <c r="B320" s="344" t="s">
        <v>1402</v>
      </c>
      <c r="C320" s="345"/>
      <c r="D320" s="346"/>
      <c r="E320" s="346"/>
      <c r="F320" s="345"/>
      <c r="G320" s="367"/>
      <c r="H320" s="3">
        <f>SUM(D321)</f>
        <v>1</v>
      </c>
      <c r="I320" s="3">
        <f>COUNT(D321)*2</f>
        <v>2</v>
      </c>
      <c r="J320" s="3"/>
      <c r="K320" s="3"/>
    </row>
    <row r="321" spans="1:11" ht="64">
      <c r="A321" s="83" t="s">
        <v>1406</v>
      </c>
      <c r="B321" s="67" t="s">
        <v>1403</v>
      </c>
      <c r="C321" s="72" t="s">
        <v>1404</v>
      </c>
      <c r="D321" s="115">
        <v>1</v>
      </c>
      <c r="E321" s="113" t="s">
        <v>45</v>
      </c>
      <c r="F321" s="67" t="s">
        <v>1405</v>
      </c>
      <c r="G321" s="292"/>
      <c r="H321" s="3"/>
      <c r="I321" s="3"/>
      <c r="J321" s="3"/>
      <c r="K321" s="3"/>
    </row>
    <row r="322" spans="1:11" ht="20.25" customHeight="1">
      <c r="A322" s="373" t="s">
        <v>513</v>
      </c>
      <c r="B322" s="374"/>
      <c r="C322" s="374"/>
      <c r="D322" s="374"/>
      <c r="E322" s="374"/>
      <c r="F322" s="374"/>
      <c r="G322" s="375"/>
      <c r="H322" s="3">
        <f>H323+H336+H339+H347+H350+H356+H364+H372+H385+H389+H415+H467+H479+H496</f>
        <v>104</v>
      </c>
      <c r="I322" s="3">
        <f>I323+I336+I339+I347+I350+I356+I364+I372+I385+I389+I415+I467+I479+I496</f>
        <v>208</v>
      </c>
      <c r="J322" s="3"/>
      <c r="K322" s="3"/>
    </row>
    <row r="323" spans="1:11" ht="19">
      <c r="A323" s="73" t="s">
        <v>512</v>
      </c>
      <c r="B323" s="344" t="s">
        <v>511</v>
      </c>
      <c r="C323" s="345"/>
      <c r="D323" s="346"/>
      <c r="E323" s="346"/>
      <c r="F323" s="345"/>
      <c r="G323" s="347"/>
      <c r="H323" s="3">
        <f>SUM(D324:D335)</f>
        <v>11</v>
      </c>
      <c r="I323" s="3">
        <f>COUNT(D324:D335)*2</f>
        <v>22</v>
      </c>
      <c r="J323" s="3"/>
      <c r="K323" s="3"/>
    </row>
    <row r="324" spans="1:11" ht="64">
      <c r="A324" s="73" t="s">
        <v>510</v>
      </c>
      <c r="B324" s="19" t="s">
        <v>509</v>
      </c>
      <c r="C324" s="13" t="s">
        <v>1407</v>
      </c>
      <c r="D324" s="116">
        <v>1</v>
      </c>
      <c r="E324" s="105" t="s">
        <v>19</v>
      </c>
      <c r="F324" s="13" t="s">
        <v>1408</v>
      </c>
      <c r="G324" s="289"/>
      <c r="H324" s="3"/>
      <c r="I324" s="3"/>
      <c r="J324" s="3"/>
      <c r="K324" s="3"/>
    </row>
    <row r="325" spans="1:11" ht="48" hidden="1">
      <c r="A325" s="75"/>
      <c r="B325" s="19"/>
      <c r="C325" s="13" t="s">
        <v>508</v>
      </c>
      <c r="D325" s="12"/>
      <c r="E325" s="12" t="s">
        <v>19</v>
      </c>
      <c r="F325" s="13" t="s">
        <v>507</v>
      </c>
      <c r="G325" s="16"/>
      <c r="H325" s="3"/>
      <c r="I325" s="3"/>
      <c r="J325" s="3"/>
      <c r="K325" s="3"/>
    </row>
    <row r="326" spans="1:11" ht="48">
      <c r="A326" s="73"/>
      <c r="B326" s="19"/>
      <c r="C326" s="13" t="s">
        <v>1409</v>
      </c>
      <c r="D326" s="105">
        <v>1</v>
      </c>
      <c r="E326" s="105" t="s">
        <v>333</v>
      </c>
      <c r="F326" s="67" t="s">
        <v>1410</v>
      </c>
      <c r="G326" s="289"/>
      <c r="H326" s="3"/>
      <c r="I326" s="3"/>
      <c r="J326" s="3"/>
      <c r="K326" s="3"/>
    </row>
    <row r="327" spans="1:11" ht="48">
      <c r="A327" s="73"/>
      <c r="B327" s="19"/>
      <c r="C327" s="13" t="s">
        <v>506</v>
      </c>
      <c r="D327" s="105">
        <v>1</v>
      </c>
      <c r="E327" s="105" t="s">
        <v>45</v>
      </c>
      <c r="F327" s="13" t="s">
        <v>1411</v>
      </c>
      <c r="G327" s="289"/>
      <c r="H327" s="3"/>
      <c r="I327" s="3"/>
      <c r="J327" s="3"/>
      <c r="K327" s="3"/>
    </row>
    <row r="328" spans="1:11" ht="96">
      <c r="A328" s="73" t="s">
        <v>505</v>
      </c>
      <c r="B328" s="19" t="s">
        <v>504</v>
      </c>
      <c r="C328" s="20" t="s">
        <v>503</v>
      </c>
      <c r="D328" s="105">
        <v>1</v>
      </c>
      <c r="E328" s="105" t="s">
        <v>86</v>
      </c>
      <c r="F328" s="72" t="s">
        <v>1412</v>
      </c>
      <c r="G328" s="289"/>
      <c r="H328" s="3"/>
      <c r="I328" s="3"/>
      <c r="J328" s="3"/>
      <c r="K328" s="3"/>
    </row>
    <row r="329" spans="1:11" ht="32">
      <c r="A329" s="73"/>
      <c r="B329" s="19"/>
      <c r="C329" s="13" t="s">
        <v>502</v>
      </c>
      <c r="D329" s="105">
        <v>1</v>
      </c>
      <c r="E329" s="105" t="s">
        <v>19</v>
      </c>
      <c r="F329" s="67" t="s">
        <v>1413</v>
      </c>
      <c r="G329" s="289"/>
      <c r="H329" s="3"/>
      <c r="I329" s="3"/>
      <c r="J329" s="3"/>
      <c r="K329" s="3"/>
    </row>
    <row r="330" spans="1:11" ht="80">
      <c r="A330" s="73"/>
      <c r="B330" s="19"/>
      <c r="C330" s="13" t="s">
        <v>501</v>
      </c>
      <c r="D330" s="105">
        <v>1</v>
      </c>
      <c r="E330" s="105" t="s">
        <v>95</v>
      </c>
      <c r="F330" s="67" t="s">
        <v>1414</v>
      </c>
      <c r="G330" s="289"/>
      <c r="H330" s="3"/>
      <c r="I330" s="3"/>
      <c r="J330" s="3"/>
      <c r="K330" s="3"/>
    </row>
    <row r="331" spans="1:11" ht="32">
      <c r="A331" s="73"/>
      <c r="B331" s="19"/>
      <c r="C331" s="85" t="s">
        <v>1415</v>
      </c>
      <c r="D331" s="105">
        <v>1</v>
      </c>
      <c r="E331" s="105" t="s">
        <v>95</v>
      </c>
      <c r="F331" s="67" t="s">
        <v>1416</v>
      </c>
      <c r="G331" s="289"/>
      <c r="H331" s="3"/>
      <c r="I331" s="3"/>
      <c r="J331" s="3"/>
      <c r="K331" s="3"/>
    </row>
    <row r="332" spans="1:11" ht="64">
      <c r="A332" s="73"/>
      <c r="B332" s="19"/>
      <c r="C332" s="13" t="s">
        <v>500</v>
      </c>
      <c r="D332" s="105">
        <v>1</v>
      </c>
      <c r="E332" s="105" t="s">
        <v>86</v>
      </c>
      <c r="F332" s="67" t="s">
        <v>1417</v>
      </c>
      <c r="G332" s="289"/>
      <c r="H332" s="3"/>
      <c r="I332" s="3"/>
      <c r="J332" s="3"/>
      <c r="K332" s="3"/>
    </row>
    <row r="333" spans="1:11" ht="48">
      <c r="A333" s="73"/>
      <c r="B333" s="19"/>
      <c r="C333" s="13" t="s">
        <v>499</v>
      </c>
      <c r="D333" s="105">
        <v>1</v>
      </c>
      <c r="E333" s="105" t="s">
        <v>498</v>
      </c>
      <c r="F333" s="67" t="s">
        <v>1418</v>
      </c>
      <c r="G333" s="289"/>
      <c r="H333" s="3"/>
      <c r="I333" s="3"/>
      <c r="J333" s="3"/>
      <c r="K333" s="3"/>
    </row>
    <row r="334" spans="1:11" ht="80">
      <c r="A334" s="73" t="s">
        <v>497</v>
      </c>
      <c r="B334" s="18" t="s">
        <v>496</v>
      </c>
      <c r="C334" s="11" t="s">
        <v>495</v>
      </c>
      <c r="D334" s="105">
        <v>1</v>
      </c>
      <c r="E334" s="109" t="s">
        <v>45</v>
      </c>
      <c r="F334" s="67" t="s">
        <v>1419</v>
      </c>
      <c r="G334" s="293"/>
      <c r="H334" s="3"/>
      <c r="I334" s="3"/>
      <c r="J334" s="3"/>
      <c r="K334" s="3"/>
    </row>
    <row r="335" spans="1:11" ht="48">
      <c r="A335" s="73"/>
      <c r="B335" s="19"/>
      <c r="C335" s="13" t="s">
        <v>494</v>
      </c>
      <c r="D335" s="105">
        <v>1</v>
      </c>
      <c r="E335" s="105" t="s">
        <v>45</v>
      </c>
      <c r="F335" s="67" t="s">
        <v>1420</v>
      </c>
      <c r="G335" s="281"/>
      <c r="H335" s="3"/>
      <c r="I335" s="3"/>
      <c r="J335" s="3"/>
      <c r="K335" s="3"/>
    </row>
    <row r="336" spans="1:11" ht="25.5" customHeight="1">
      <c r="A336" s="69" t="s">
        <v>1089</v>
      </c>
      <c r="B336" s="368" t="s">
        <v>1088</v>
      </c>
      <c r="C336" s="369"/>
      <c r="D336" s="370"/>
      <c r="E336" s="371"/>
      <c r="F336" s="369"/>
      <c r="G336" s="372"/>
      <c r="H336" s="3">
        <f>SUM(D337:D338)</f>
        <v>2</v>
      </c>
      <c r="I336" s="3">
        <f>COUNT(D337:D338)*2</f>
        <v>4</v>
      </c>
      <c r="J336" s="3"/>
      <c r="K336" s="3"/>
    </row>
    <row r="337" spans="1:11" ht="128">
      <c r="A337" s="69" t="s">
        <v>1087</v>
      </c>
      <c r="B337" s="70" t="s">
        <v>1086</v>
      </c>
      <c r="C337" s="72" t="s">
        <v>1421</v>
      </c>
      <c r="D337" s="110">
        <v>1</v>
      </c>
      <c r="E337" s="113" t="s">
        <v>86</v>
      </c>
      <c r="F337" s="67" t="s">
        <v>1422</v>
      </c>
      <c r="G337" s="270"/>
      <c r="H337" s="3"/>
      <c r="I337" s="3"/>
      <c r="J337" s="3"/>
      <c r="K337" s="3"/>
    </row>
    <row r="338" spans="1:11" ht="176">
      <c r="A338" s="69" t="s">
        <v>1085</v>
      </c>
      <c r="B338" s="70" t="s">
        <v>1084</v>
      </c>
      <c r="C338" s="72" t="s">
        <v>1423</v>
      </c>
      <c r="D338" s="110">
        <v>1</v>
      </c>
      <c r="E338" s="113" t="s">
        <v>95</v>
      </c>
      <c r="F338" s="67" t="s">
        <v>1424</v>
      </c>
      <c r="G338" s="270"/>
      <c r="H338" s="3"/>
      <c r="I338" s="3"/>
      <c r="J338" s="3"/>
      <c r="K338" s="3"/>
    </row>
    <row r="339" spans="1:11" ht="19">
      <c r="A339" s="73" t="s">
        <v>493</v>
      </c>
      <c r="B339" s="344" t="s">
        <v>492</v>
      </c>
      <c r="C339" s="345"/>
      <c r="D339" s="346"/>
      <c r="E339" s="346"/>
      <c r="F339" s="345"/>
      <c r="G339" s="347"/>
      <c r="H339" s="3">
        <f>SUM(D340:D346)</f>
        <v>6</v>
      </c>
      <c r="I339" s="3">
        <f>COUNT(D340:D346)*2</f>
        <v>12</v>
      </c>
      <c r="J339" s="3"/>
      <c r="K339" s="3"/>
    </row>
    <row r="340" spans="1:11" ht="68">
      <c r="A340" s="73" t="s">
        <v>491</v>
      </c>
      <c r="B340" s="19" t="s">
        <v>490</v>
      </c>
      <c r="C340" s="19" t="s">
        <v>489</v>
      </c>
      <c r="D340" s="105">
        <v>1</v>
      </c>
      <c r="E340" s="105" t="s">
        <v>45</v>
      </c>
      <c r="F340" s="67" t="s">
        <v>1425</v>
      </c>
      <c r="G340" s="289"/>
      <c r="H340" s="3"/>
      <c r="I340" s="3"/>
      <c r="J340" s="3"/>
      <c r="K340" s="3"/>
    </row>
    <row r="341" spans="1:11" ht="112">
      <c r="A341" s="73" t="s">
        <v>488</v>
      </c>
      <c r="B341" s="11" t="s">
        <v>487</v>
      </c>
      <c r="C341" s="70" t="s">
        <v>1426</v>
      </c>
      <c r="D341" s="105">
        <v>1</v>
      </c>
      <c r="E341" s="109" t="s">
        <v>45</v>
      </c>
      <c r="F341" s="67" t="s">
        <v>2227</v>
      </c>
      <c r="G341" s="293"/>
      <c r="H341" s="3"/>
      <c r="I341" s="3"/>
      <c r="J341" s="3"/>
      <c r="K341" s="3"/>
    </row>
    <row r="342" spans="1:11" ht="32" hidden="1">
      <c r="A342" s="75"/>
      <c r="B342" s="11"/>
      <c r="C342" s="11" t="s">
        <v>1427</v>
      </c>
      <c r="D342" s="12"/>
      <c r="E342" s="11" t="s">
        <v>486</v>
      </c>
      <c r="F342" s="11" t="s">
        <v>485</v>
      </c>
      <c r="G342" s="10"/>
      <c r="H342" s="3"/>
      <c r="I342" s="3"/>
      <c r="J342" s="3"/>
      <c r="K342" s="3"/>
    </row>
    <row r="343" spans="1:11" ht="160">
      <c r="A343" s="73"/>
      <c r="B343" s="19"/>
      <c r="C343" s="19" t="s">
        <v>484</v>
      </c>
      <c r="D343" s="105">
        <v>1</v>
      </c>
      <c r="E343" s="105" t="s">
        <v>45</v>
      </c>
      <c r="F343" s="67" t="s">
        <v>1428</v>
      </c>
      <c r="G343" s="289"/>
      <c r="H343" s="3"/>
      <c r="I343" s="3"/>
      <c r="J343" s="3"/>
      <c r="K343" s="3"/>
    </row>
    <row r="344" spans="1:11" ht="64">
      <c r="A344" s="73"/>
      <c r="B344" s="19"/>
      <c r="C344" s="19" t="s">
        <v>483</v>
      </c>
      <c r="D344" s="105">
        <v>1</v>
      </c>
      <c r="E344" s="105" t="s">
        <v>45</v>
      </c>
      <c r="F344" s="67" t="s">
        <v>2228</v>
      </c>
      <c r="G344" s="289"/>
      <c r="H344" s="3"/>
      <c r="I344" s="3"/>
      <c r="J344" s="3"/>
      <c r="K344" s="3"/>
    </row>
    <row r="345" spans="1:11" ht="96">
      <c r="A345" s="73"/>
      <c r="B345" s="13"/>
      <c r="C345" s="19" t="s">
        <v>482</v>
      </c>
      <c r="D345" s="105">
        <v>1</v>
      </c>
      <c r="E345" s="105" t="s">
        <v>19</v>
      </c>
      <c r="F345" s="67" t="s">
        <v>1429</v>
      </c>
      <c r="G345" s="289"/>
      <c r="H345" s="3"/>
      <c r="I345" s="3"/>
      <c r="J345" s="3"/>
      <c r="K345" s="3"/>
    </row>
    <row r="346" spans="1:11" ht="51">
      <c r="A346" s="73"/>
      <c r="B346" s="31"/>
      <c r="C346" s="70" t="s">
        <v>2229</v>
      </c>
      <c r="D346" s="105">
        <v>1</v>
      </c>
      <c r="E346" s="111" t="s">
        <v>63</v>
      </c>
      <c r="F346" s="68"/>
      <c r="G346" s="281"/>
      <c r="H346" s="3"/>
      <c r="I346" s="3"/>
      <c r="J346" s="3"/>
      <c r="K346" s="3"/>
    </row>
    <row r="347" spans="1:11" ht="26.5" customHeight="1">
      <c r="A347" s="73" t="s">
        <v>481</v>
      </c>
      <c r="B347" s="344" t="s">
        <v>480</v>
      </c>
      <c r="C347" s="360"/>
      <c r="D347" s="361"/>
      <c r="E347" s="362"/>
      <c r="F347" s="360"/>
      <c r="G347" s="363"/>
      <c r="H347" s="3">
        <f>SUM(D348:D349)</f>
        <v>2</v>
      </c>
      <c r="I347" s="3">
        <f>COUNT(D348:D349)*2</f>
        <v>4</v>
      </c>
      <c r="J347" s="3"/>
      <c r="K347" s="3"/>
    </row>
    <row r="348" spans="1:11" ht="109" customHeight="1">
      <c r="A348" s="69" t="s">
        <v>1430</v>
      </c>
      <c r="B348" s="13" t="s">
        <v>1431</v>
      </c>
      <c r="C348" s="67" t="s">
        <v>1432</v>
      </c>
      <c r="D348" s="110">
        <v>1</v>
      </c>
      <c r="E348" s="113" t="s">
        <v>1093</v>
      </c>
      <c r="F348" s="13" t="s">
        <v>1433</v>
      </c>
      <c r="G348" s="300"/>
      <c r="H348" s="3"/>
      <c r="I348" s="3"/>
      <c r="J348" s="3"/>
      <c r="K348" s="3"/>
    </row>
    <row r="349" spans="1:11" ht="64">
      <c r="A349" s="73" t="s">
        <v>479</v>
      </c>
      <c r="B349" s="13" t="s">
        <v>478</v>
      </c>
      <c r="C349" s="13" t="s">
        <v>477</v>
      </c>
      <c r="D349" s="105">
        <v>1</v>
      </c>
      <c r="E349" s="105" t="s">
        <v>130</v>
      </c>
      <c r="F349" s="67" t="s">
        <v>1434</v>
      </c>
      <c r="G349" s="289"/>
      <c r="H349" s="3"/>
      <c r="I349" s="3"/>
      <c r="J349" s="3"/>
      <c r="K349" s="3"/>
    </row>
    <row r="350" spans="1:11" ht="37.5" customHeight="1">
      <c r="A350" s="73" t="s">
        <v>476</v>
      </c>
      <c r="B350" s="344" t="s">
        <v>475</v>
      </c>
      <c r="C350" s="345"/>
      <c r="D350" s="346"/>
      <c r="E350" s="346"/>
      <c r="F350" s="345"/>
      <c r="G350" s="347"/>
      <c r="H350" s="3">
        <f>SUM(D351:D355)</f>
        <v>5</v>
      </c>
      <c r="I350" s="3">
        <f>COUNT(D351:D355)*2</f>
        <v>10</v>
      </c>
      <c r="J350" s="3"/>
      <c r="K350" s="3"/>
    </row>
    <row r="351" spans="1:11" ht="48">
      <c r="A351" s="73" t="s">
        <v>474</v>
      </c>
      <c r="B351" s="11" t="s">
        <v>473</v>
      </c>
      <c r="C351" s="11" t="s">
        <v>472</v>
      </c>
      <c r="D351" s="105">
        <v>1</v>
      </c>
      <c r="E351" s="105" t="s">
        <v>19</v>
      </c>
      <c r="F351" s="67" t="s">
        <v>1435</v>
      </c>
      <c r="G351" s="293"/>
      <c r="H351" s="3"/>
      <c r="I351" s="3"/>
      <c r="J351" s="3"/>
      <c r="K351" s="3"/>
    </row>
    <row r="352" spans="1:11" ht="32">
      <c r="A352" s="73"/>
      <c r="B352" s="13"/>
      <c r="C352" s="13" t="s">
        <v>471</v>
      </c>
      <c r="D352" s="105">
        <v>1</v>
      </c>
      <c r="E352" s="105" t="s">
        <v>19</v>
      </c>
      <c r="F352" s="67" t="s">
        <v>1436</v>
      </c>
      <c r="G352" s="289"/>
      <c r="H352" s="3"/>
      <c r="I352" s="3"/>
      <c r="J352" s="3"/>
      <c r="K352" s="3"/>
    </row>
    <row r="353" spans="1:11" ht="80">
      <c r="A353" s="73" t="s">
        <v>470</v>
      </c>
      <c r="B353" s="13" t="s">
        <v>469</v>
      </c>
      <c r="C353" s="13" t="s">
        <v>468</v>
      </c>
      <c r="D353" s="105">
        <v>1</v>
      </c>
      <c r="E353" s="105" t="s">
        <v>19</v>
      </c>
      <c r="F353" s="72" t="s">
        <v>1437</v>
      </c>
      <c r="G353" s="289"/>
      <c r="H353" s="3"/>
      <c r="I353" s="3"/>
      <c r="J353" s="3"/>
      <c r="K353" s="3"/>
    </row>
    <row r="354" spans="1:11" ht="32">
      <c r="A354" s="73"/>
      <c r="B354" s="13"/>
      <c r="C354" s="13" t="s">
        <v>467</v>
      </c>
      <c r="D354" s="105">
        <v>1</v>
      </c>
      <c r="E354" s="105" t="s">
        <v>45</v>
      </c>
      <c r="F354" s="13" t="s">
        <v>1438</v>
      </c>
      <c r="G354" s="289"/>
      <c r="H354" s="3"/>
      <c r="I354" s="3"/>
      <c r="J354" s="3"/>
      <c r="K354" s="3"/>
    </row>
    <row r="355" spans="1:11" ht="80">
      <c r="A355" s="73"/>
      <c r="B355" s="13"/>
      <c r="C355" s="13" t="s">
        <v>1439</v>
      </c>
      <c r="D355" s="105">
        <v>1</v>
      </c>
      <c r="E355" s="105" t="s">
        <v>50</v>
      </c>
      <c r="F355" s="67" t="s">
        <v>1440</v>
      </c>
      <c r="G355" s="289"/>
      <c r="H355" s="3"/>
      <c r="I355" s="3"/>
      <c r="J355" s="3"/>
      <c r="K355" s="3"/>
    </row>
    <row r="356" spans="1:11" ht="19">
      <c r="A356" s="73" t="s">
        <v>466</v>
      </c>
      <c r="B356" s="344" t="s">
        <v>465</v>
      </c>
      <c r="C356" s="345"/>
      <c r="D356" s="346"/>
      <c r="E356" s="346"/>
      <c r="F356" s="345"/>
      <c r="G356" s="347"/>
      <c r="H356" s="3">
        <f>SUM(D357:D363)</f>
        <v>7</v>
      </c>
      <c r="I356" s="3">
        <f>COUNT(D357:D363)*2</f>
        <v>14</v>
      </c>
      <c r="J356" s="3"/>
      <c r="K356" s="3"/>
    </row>
    <row r="357" spans="1:11" ht="51">
      <c r="A357" s="73" t="s">
        <v>464</v>
      </c>
      <c r="B357" s="19" t="s">
        <v>463</v>
      </c>
      <c r="C357" s="19" t="s">
        <v>462</v>
      </c>
      <c r="D357" s="105">
        <v>1</v>
      </c>
      <c r="E357" s="105" t="s">
        <v>19</v>
      </c>
      <c r="F357" s="67" t="s">
        <v>1441</v>
      </c>
      <c r="G357" s="289"/>
      <c r="H357" s="3"/>
      <c r="I357" s="3"/>
      <c r="J357" s="3"/>
      <c r="K357" s="3"/>
    </row>
    <row r="358" spans="1:11" ht="48">
      <c r="A358" s="73"/>
      <c r="B358" s="19"/>
      <c r="C358" s="13" t="s">
        <v>461</v>
      </c>
      <c r="D358" s="105">
        <v>1</v>
      </c>
      <c r="E358" s="105" t="s">
        <v>63</v>
      </c>
      <c r="F358" s="67" t="s">
        <v>1441</v>
      </c>
      <c r="G358" s="289"/>
      <c r="H358" s="3"/>
      <c r="I358" s="3"/>
      <c r="J358" s="3"/>
      <c r="K358" s="3"/>
    </row>
    <row r="359" spans="1:11" ht="64">
      <c r="A359" s="73" t="s">
        <v>460</v>
      </c>
      <c r="B359" s="18" t="s">
        <v>459</v>
      </c>
      <c r="C359" s="29" t="s">
        <v>458</v>
      </c>
      <c r="D359" s="105">
        <v>1</v>
      </c>
      <c r="E359" s="105" t="s">
        <v>130</v>
      </c>
      <c r="F359" s="13" t="s">
        <v>1442</v>
      </c>
      <c r="G359" s="293"/>
      <c r="H359" s="3"/>
      <c r="I359" s="3"/>
      <c r="J359" s="3"/>
      <c r="K359" s="3"/>
    </row>
    <row r="360" spans="1:11" ht="80">
      <c r="A360" s="73"/>
      <c r="B360" s="19"/>
      <c r="C360" s="13" t="s">
        <v>1051</v>
      </c>
      <c r="D360" s="121">
        <v>1</v>
      </c>
      <c r="E360" s="105" t="s">
        <v>63</v>
      </c>
      <c r="F360" s="13" t="s">
        <v>1443</v>
      </c>
      <c r="G360" s="289"/>
      <c r="H360" s="3"/>
      <c r="I360" s="3"/>
      <c r="J360" s="3"/>
      <c r="K360" s="3"/>
    </row>
    <row r="361" spans="1:11" ht="80">
      <c r="A361" s="73"/>
      <c r="B361" s="19"/>
      <c r="C361" s="13" t="s">
        <v>1444</v>
      </c>
      <c r="D361" s="121">
        <v>1</v>
      </c>
      <c r="E361" s="105" t="s">
        <v>63</v>
      </c>
      <c r="F361" s="13" t="s">
        <v>1443</v>
      </c>
      <c r="G361" s="289"/>
      <c r="H361" s="3"/>
      <c r="I361" s="3"/>
      <c r="J361" s="3"/>
      <c r="K361" s="3"/>
    </row>
    <row r="362" spans="1:11" ht="48">
      <c r="A362" s="73" t="s">
        <v>457</v>
      </c>
      <c r="B362" s="18" t="s">
        <v>456</v>
      </c>
      <c r="C362" s="11" t="s">
        <v>2230</v>
      </c>
      <c r="D362" s="105">
        <v>1</v>
      </c>
      <c r="E362" s="111" t="s">
        <v>326</v>
      </c>
      <c r="F362" s="67" t="s">
        <v>1445</v>
      </c>
      <c r="G362" s="293"/>
      <c r="H362" s="3"/>
      <c r="I362" s="3"/>
      <c r="J362" s="3"/>
      <c r="K362" s="3"/>
    </row>
    <row r="363" spans="1:11" ht="128">
      <c r="A363" s="73"/>
      <c r="B363" s="86"/>
      <c r="C363" s="13" t="s">
        <v>1446</v>
      </c>
      <c r="D363" s="115">
        <v>1</v>
      </c>
      <c r="E363" s="113" t="s">
        <v>1181</v>
      </c>
      <c r="F363" s="67" t="s">
        <v>1447</v>
      </c>
      <c r="G363" s="300"/>
      <c r="H363" s="3"/>
      <c r="I363" s="3"/>
      <c r="J363" s="3"/>
      <c r="K363" s="3"/>
    </row>
    <row r="364" spans="1:11" ht="26.25" customHeight="1">
      <c r="A364" s="73" t="s">
        <v>455</v>
      </c>
      <c r="B364" s="344" t="s">
        <v>454</v>
      </c>
      <c r="C364" s="345"/>
      <c r="D364" s="346"/>
      <c r="E364" s="346"/>
      <c r="F364" s="345"/>
      <c r="G364" s="347"/>
      <c r="H364" s="3">
        <f>SUM(D365:D371)</f>
        <v>7</v>
      </c>
      <c r="I364" s="3">
        <f>COUNT(D365:D371)*2</f>
        <v>14</v>
      </c>
      <c r="J364" s="3"/>
      <c r="K364" s="3"/>
    </row>
    <row r="365" spans="1:11" ht="64">
      <c r="A365" s="73" t="s">
        <v>453</v>
      </c>
      <c r="B365" s="19" t="s">
        <v>452</v>
      </c>
      <c r="C365" s="13" t="s">
        <v>451</v>
      </c>
      <c r="D365" s="105">
        <v>1</v>
      </c>
      <c r="E365" s="105" t="s">
        <v>19</v>
      </c>
      <c r="F365" s="67" t="s">
        <v>1448</v>
      </c>
      <c r="G365" s="289"/>
      <c r="H365" s="3"/>
      <c r="I365" s="3"/>
      <c r="J365" s="3"/>
      <c r="K365" s="3"/>
    </row>
    <row r="366" spans="1:11" ht="96">
      <c r="A366" s="73" t="s">
        <v>450</v>
      </c>
      <c r="B366" s="19" t="s">
        <v>449</v>
      </c>
      <c r="C366" s="72" t="s">
        <v>1449</v>
      </c>
      <c r="D366" s="105">
        <v>1</v>
      </c>
      <c r="E366" s="105" t="s">
        <v>19</v>
      </c>
      <c r="F366" s="67" t="s">
        <v>2231</v>
      </c>
      <c r="G366" s="289"/>
      <c r="H366" s="3"/>
      <c r="I366" s="3"/>
      <c r="J366" s="3"/>
      <c r="K366" s="3"/>
    </row>
    <row r="367" spans="1:11" ht="48">
      <c r="A367" s="73" t="s">
        <v>448</v>
      </c>
      <c r="B367" s="21" t="s">
        <v>447</v>
      </c>
      <c r="C367" s="13" t="s">
        <v>446</v>
      </c>
      <c r="D367" s="105">
        <v>1</v>
      </c>
      <c r="E367" s="105" t="s">
        <v>19</v>
      </c>
      <c r="F367" s="67" t="s">
        <v>1450</v>
      </c>
      <c r="G367" s="289"/>
      <c r="H367" s="3"/>
      <c r="I367" s="3"/>
      <c r="J367" s="3"/>
      <c r="K367" s="3"/>
    </row>
    <row r="368" spans="1:11" ht="48">
      <c r="A368" s="73" t="s">
        <v>445</v>
      </c>
      <c r="B368" s="19" t="s">
        <v>444</v>
      </c>
      <c r="C368" s="13" t="s">
        <v>443</v>
      </c>
      <c r="D368" s="105">
        <v>1</v>
      </c>
      <c r="E368" s="105" t="s">
        <v>130</v>
      </c>
      <c r="F368" s="67" t="s">
        <v>1451</v>
      </c>
      <c r="G368" s="289"/>
      <c r="H368" s="3"/>
      <c r="I368" s="3"/>
      <c r="J368" s="3"/>
      <c r="K368" s="3"/>
    </row>
    <row r="369" spans="1:11" ht="48">
      <c r="A369" s="73" t="s">
        <v>442</v>
      </c>
      <c r="B369" s="19" t="s">
        <v>441</v>
      </c>
      <c r="C369" s="20" t="s">
        <v>440</v>
      </c>
      <c r="D369" s="105">
        <v>1</v>
      </c>
      <c r="E369" s="105" t="s">
        <v>95</v>
      </c>
      <c r="F369" s="67" t="s">
        <v>1452</v>
      </c>
      <c r="G369" s="289"/>
      <c r="H369" s="3"/>
      <c r="I369" s="3"/>
      <c r="J369" s="3"/>
      <c r="K369" s="3"/>
    </row>
    <row r="370" spans="1:11" ht="32">
      <c r="A370" s="73"/>
      <c r="B370" s="19"/>
      <c r="C370" s="13" t="s">
        <v>439</v>
      </c>
      <c r="D370" s="105">
        <v>1</v>
      </c>
      <c r="E370" s="105" t="s">
        <v>95</v>
      </c>
      <c r="F370" s="67" t="s">
        <v>1453</v>
      </c>
      <c r="G370" s="289"/>
      <c r="H370" s="3"/>
      <c r="I370" s="3"/>
      <c r="J370" s="3"/>
      <c r="K370" s="3"/>
    </row>
    <row r="371" spans="1:11" ht="96">
      <c r="A371" s="73" t="s">
        <v>438</v>
      </c>
      <c r="B371" s="19" t="s">
        <v>437</v>
      </c>
      <c r="C371" s="13" t="s">
        <v>436</v>
      </c>
      <c r="D371" s="105">
        <v>1</v>
      </c>
      <c r="E371" s="105" t="s">
        <v>130</v>
      </c>
      <c r="F371" s="67" t="s">
        <v>2232</v>
      </c>
      <c r="G371" s="289"/>
      <c r="H371" s="3"/>
      <c r="I371" s="3"/>
      <c r="J371" s="3"/>
      <c r="K371" s="3"/>
    </row>
    <row r="372" spans="1:11" ht="19">
      <c r="A372" s="73" t="s">
        <v>435</v>
      </c>
      <c r="B372" s="364" t="s">
        <v>434</v>
      </c>
      <c r="C372" s="364"/>
      <c r="D372" s="365"/>
      <c r="E372" s="365"/>
      <c r="F372" s="364"/>
      <c r="G372" s="366"/>
      <c r="H372" s="28">
        <f>SUM(D373:D384)</f>
        <v>11</v>
      </c>
      <c r="I372" s="28">
        <f>COUNT(D373:D384)*2</f>
        <v>22</v>
      </c>
      <c r="J372" s="28"/>
      <c r="K372" s="28"/>
    </row>
    <row r="373" spans="1:11" ht="192">
      <c r="A373" s="73" t="s">
        <v>1022</v>
      </c>
      <c r="B373" s="19" t="s">
        <v>1454</v>
      </c>
      <c r="C373" s="67" t="s">
        <v>2233</v>
      </c>
      <c r="D373" s="110">
        <v>1</v>
      </c>
      <c r="E373" s="111" t="s">
        <v>50</v>
      </c>
      <c r="F373" s="67" t="s">
        <v>1455</v>
      </c>
      <c r="G373" s="281"/>
      <c r="H373" s="28"/>
      <c r="I373" s="28"/>
      <c r="J373" s="28"/>
      <c r="K373" s="28"/>
    </row>
    <row r="374" spans="1:11" ht="224">
      <c r="A374" s="73"/>
      <c r="B374" s="19"/>
      <c r="C374" s="67" t="s">
        <v>1456</v>
      </c>
      <c r="D374" s="110">
        <v>1</v>
      </c>
      <c r="E374" s="111" t="s">
        <v>86</v>
      </c>
      <c r="F374" s="67" t="s">
        <v>1457</v>
      </c>
      <c r="G374" s="281"/>
      <c r="H374" s="28"/>
      <c r="I374" s="28"/>
      <c r="J374" s="28"/>
      <c r="K374" s="28"/>
    </row>
    <row r="375" spans="1:11" ht="80">
      <c r="A375" s="73"/>
      <c r="B375" s="19"/>
      <c r="C375" s="67" t="s">
        <v>1458</v>
      </c>
      <c r="D375" s="110">
        <v>1</v>
      </c>
      <c r="E375" s="111" t="s">
        <v>50</v>
      </c>
      <c r="F375" s="67" t="s">
        <v>1459</v>
      </c>
      <c r="G375" s="281"/>
      <c r="H375" s="28"/>
      <c r="I375" s="28"/>
      <c r="J375" s="28"/>
      <c r="K375" s="28"/>
    </row>
    <row r="376" spans="1:11" ht="96">
      <c r="A376" s="73"/>
      <c r="B376" s="19"/>
      <c r="C376" s="67" t="s">
        <v>1460</v>
      </c>
      <c r="D376" s="110">
        <v>1</v>
      </c>
      <c r="E376" s="111" t="s">
        <v>50</v>
      </c>
      <c r="F376" s="67" t="s">
        <v>1461</v>
      </c>
      <c r="G376" s="281"/>
      <c r="H376" s="28"/>
      <c r="I376" s="28"/>
      <c r="J376" s="28"/>
      <c r="K376" s="28"/>
    </row>
    <row r="377" spans="1:11" ht="96">
      <c r="A377" s="73" t="s">
        <v>1462</v>
      </c>
      <c r="B377" s="19" t="s">
        <v>1463</v>
      </c>
      <c r="C377" s="67" t="s">
        <v>2234</v>
      </c>
      <c r="D377" s="110">
        <v>1</v>
      </c>
      <c r="E377" s="112" t="s">
        <v>45</v>
      </c>
      <c r="F377" s="67" t="s">
        <v>2235</v>
      </c>
      <c r="G377" s="281"/>
      <c r="H377" s="28"/>
      <c r="I377" s="28"/>
      <c r="J377" s="28"/>
      <c r="K377" s="28"/>
    </row>
    <row r="378" spans="1:11" ht="32">
      <c r="A378" s="73"/>
      <c r="B378" s="19"/>
      <c r="C378" s="67" t="s">
        <v>1464</v>
      </c>
      <c r="D378" s="110">
        <v>1</v>
      </c>
      <c r="E378" s="112" t="s">
        <v>45</v>
      </c>
      <c r="F378" s="67" t="s">
        <v>1465</v>
      </c>
      <c r="G378" s="281"/>
      <c r="H378" s="28"/>
      <c r="I378" s="28"/>
      <c r="J378" s="28"/>
      <c r="K378" s="28"/>
    </row>
    <row r="379" spans="1:11" ht="112">
      <c r="A379" s="73"/>
      <c r="B379" s="19"/>
      <c r="C379" s="67" t="s">
        <v>1466</v>
      </c>
      <c r="D379" s="110">
        <v>1</v>
      </c>
      <c r="E379" s="112" t="s">
        <v>45</v>
      </c>
      <c r="F379" s="67" t="s">
        <v>2236</v>
      </c>
      <c r="G379" s="281"/>
      <c r="H379" s="28"/>
      <c r="I379" s="28"/>
      <c r="J379" s="28"/>
      <c r="K379" s="28"/>
    </row>
    <row r="380" spans="1:11" ht="80">
      <c r="A380" s="73"/>
      <c r="B380" s="19"/>
      <c r="C380" s="67" t="s">
        <v>1467</v>
      </c>
      <c r="D380" s="110">
        <v>1</v>
      </c>
      <c r="E380" s="112" t="s">
        <v>1181</v>
      </c>
      <c r="F380" s="67" t="s">
        <v>2237</v>
      </c>
      <c r="G380" s="281"/>
      <c r="H380" s="28"/>
      <c r="I380" s="28"/>
      <c r="J380" s="28"/>
      <c r="K380" s="28"/>
    </row>
    <row r="381" spans="1:11" ht="395">
      <c r="A381" s="73"/>
      <c r="B381" s="19"/>
      <c r="C381" s="67" t="s">
        <v>1468</v>
      </c>
      <c r="D381" s="110">
        <v>1</v>
      </c>
      <c r="E381" s="112" t="s">
        <v>45</v>
      </c>
      <c r="F381" s="67" t="s">
        <v>2238</v>
      </c>
      <c r="G381" s="281"/>
      <c r="H381" s="28"/>
      <c r="I381" s="28"/>
      <c r="J381" s="28"/>
      <c r="K381" s="28"/>
    </row>
    <row r="382" spans="1:11" ht="144">
      <c r="A382" s="73"/>
      <c r="B382" s="19"/>
      <c r="C382" s="67" t="s">
        <v>2239</v>
      </c>
      <c r="D382" s="110">
        <v>1</v>
      </c>
      <c r="E382" s="111" t="s">
        <v>45</v>
      </c>
      <c r="F382" s="67" t="s">
        <v>2240</v>
      </c>
      <c r="G382" s="281"/>
      <c r="H382" s="28"/>
      <c r="I382" s="28"/>
      <c r="J382" s="28"/>
      <c r="K382" s="28"/>
    </row>
    <row r="383" spans="1:11" ht="96">
      <c r="A383" s="73" t="s">
        <v>433</v>
      </c>
      <c r="B383" s="19" t="s">
        <v>432</v>
      </c>
      <c r="C383" s="13" t="s">
        <v>431</v>
      </c>
      <c r="D383" s="105">
        <v>1</v>
      </c>
      <c r="E383" s="120" t="s">
        <v>45</v>
      </c>
      <c r="F383" s="13" t="s">
        <v>1469</v>
      </c>
      <c r="G383" s="281"/>
      <c r="H383" s="28"/>
      <c r="I383" s="28"/>
      <c r="J383" s="28"/>
      <c r="K383" s="28"/>
    </row>
    <row r="384" spans="1:11" ht="32" hidden="1">
      <c r="A384" s="75"/>
      <c r="B384" s="19"/>
      <c r="C384" s="13" t="s">
        <v>430</v>
      </c>
      <c r="D384" s="12"/>
      <c r="E384" s="12" t="s">
        <v>45</v>
      </c>
      <c r="F384" s="13"/>
      <c r="G384" s="13"/>
      <c r="H384" s="28"/>
      <c r="I384" s="28"/>
      <c r="J384" s="28"/>
      <c r="K384" s="28"/>
    </row>
    <row r="385" spans="1:11" ht="19">
      <c r="A385" s="73" t="s">
        <v>429</v>
      </c>
      <c r="B385" s="344" t="s">
        <v>428</v>
      </c>
      <c r="C385" s="345"/>
      <c r="D385" s="346"/>
      <c r="E385" s="346"/>
      <c r="F385" s="345"/>
      <c r="G385" s="347"/>
      <c r="H385" s="3">
        <f>SUM(D386:D387)</f>
        <v>2</v>
      </c>
      <c r="I385" s="3">
        <f>COUNT(D386:D387)*2</f>
        <v>4</v>
      </c>
      <c r="J385" s="3"/>
      <c r="K385" s="3"/>
    </row>
    <row r="386" spans="1:11" ht="112">
      <c r="A386" s="73" t="s">
        <v>427</v>
      </c>
      <c r="B386" s="19" t="s">
        <v>426</v>
      </c>
      <c r="C386" s="13" t="s">
        <v>1470</v>
      </c>
      <c r="D386" s="105">
        <v>1</v>
      </c>
      <c r="E386" s="105" t="s">
        <v>86</v>
      </c>
      <c r="F386" s="67" t="s">
        <v>2241</v>
      </c>
      <c r="G386" s="289"/>
      <c r="H386" s="3"/>
      <c r="I386" s="3"/>
      <c r="J386" s="3"/>
      <c r="K386" s="3"/>
    </row>
    <row r="387" spans="1:11" ht="160">
      <c r="A387" s="73" t="s">
        <v>425</v>
      </c>
      <c r="B387" s="18" t="s">
        <v>424</v>
      </c>
      <c r="C387" s="13" t="s">
        <v>1471</v>
      </c>
      <c r="D387" s="105">
        <v>1</v>
      </c>
      <c r="E387" s="105" t="s">
        <v>45</v>
      </c>
      <c r="F387" s="67" t="s">
        <v>1472</v>
      </c>
      <c r="G387" s="293"/>
      <c r="H387" s="3"/>
      <c r="I387" s="3"/>
      <c r="J387" s="3"/>
      <c r="K387" s="3"/>
    </row>
    <row r="388" spans="1:11" ht="16" hidden="1">
      <c r="A388" s="75"/>
      <c r="B388" s="376" t="s">
        <v>423</v>
      </c>
      <c r="C388" s="377"/>
      <c r="D388" s="377"/>
      <c r="E388" s="377"/>
      <c r="F388" s="377"/>
      <c r="G388" s="378"/>
      <c r="H388" s="3"/>
      <c r="I388" s="3"/>
      <c r="J388" s="3"/>
      <c r="K388" s="3"/>
    </row>
    <row r="389" spans="1:11" ht="19" hidden="1">
      <c r="A389" s="75" t="s">
        <v>422</v>
      </c>
      <c r="B389" s="344" t="s">
        <v>421</v>
      </c>
      <c r="C389" s="345"/>
      <c r="D389" s="345"/>
      <c r="E389" s="345"/>
      <c r="F389" s="345"/>
      <c r="G389" s="379"/>
      <c r="H389" s="3">
        <f>SUM(D390:D414)</f>
        <v>0</v>
      </c>
      <c r="I389" s="3">
        <f>COUNT(D390:D414)*2</f>
        <v>0</v>
      </c>
      <c r="J389" s="3"/>
      <c r="K389" s="3"/>
    </row>
    <row r="390" spans="1:11" ht="51" hidden="1">
      <c r="A390" s="75" t="s">
        <v>420</v>
      </c>
      <c r="B390" s="18" t="s">
        <v>419</v>
      </c>
      <c r="C390" s="18" t="s">
        <v>418</v>
      </c>
      <c r="D390" s="12"/>
      <c r="E390" s="12" t="s">
        <v>63</v>
      </c>
      <c r="F390" s="11" t="s">
        <v>417</v>
      </c>
      <c r="G390" s="10"/>
      <c r="H390" s="3"/>
      <c r="I390" s="3"/>
      <c r="J390" s="3"/>
      <c r="K390" s="3"/>
    </row>
    <row r="391" spans="1:11" ht="48" hidden="1">
      <c r="A391" s="75"/>
      <c r="B391" s="19"/>
      <c r="C391" s="13" t="s">
        <v>416</v>
      </c>
      <c r="D391" s="12"/>
      <c r="E391" s="12" t="s">
        <v>19</v>
      </c>
      <c r="F391" s="11" t="s">
        <v>415</v>
      </c>
      <c r="G391" s="16"/>
      <c r="H391" s="3"/>
      <c r="I391" s="3"/>
      <c r="J391" s="3"/>
      <c r="K391" s="3"/>
    </row>
    <row r="392" spans="1:11" ht="51" hidden="1">
      <c r="A392" s="75" t="s">
        <v>414</v>
      </c>
      <c r="B392" s="19" t="s">
        <v>413</v>
      </c>
      <c r="C392" s="13" t="s">
        <v>402</v>
      </c>
      <c r="D392" s="12"/>
      <c r="E392" s="12" t="s">
        <v>63</v>
      </c>
      <c r="F392" s="13"/>
      <c r="G392" s="16"/>
      <c r="H392" s="3"/>
      <c r="I392" s="3"/>
      <c r="J392" s="3"/>
      <c r="K392" s="3"/>
    </row>
    <row r="393" spans="1:11" ht="32" hidden="1">
      <c r="A393" s="75"/>
      <c r="B393" s="19"/>
      <c r="C393" s="13" t="s">
        <v>412</v>
      </c>
      <c r="D393" s="12"/>
      <c r="E393" s="12" t="s">
        <v>411</v>
      </c>
      <c r="F393" s="13"/>
      <c r="G393" s="16"/>
      <c r="H393" s="3"/>
      <c r="I393" s="3"/>
      <c r="J393" s="3"/>
      <c r="K393" s="3"/>
    </row>
    <row r="394" spans="1:11" ht="48" hidden="1">
      <c r="A394" s="75"/>
      <c r="B394" s="19"/>
      <c r="C394" s="13" t="s">
        <v>410</v>
      </c>
      <c r="D394" s="12"/>
      <c r="E394" s="12" t="s">
        <v>63</v>
      </c>
      <c r="F394" s="13"/>
      <c r="G394" s="16"/>
      <c r="H394" s="3"/>
      <c r="I394" s="3"/>
      <c r="J394" s="3"/>
      <c r="K394" s="3"/>
    </row>
    <row r="395" spans="1:11" ht="48" hidden="1">
      <c r="A395" s="75"/>
      <c r="B395" s="19"/>
      <c r="C395" s="13" t="s">
        <v>409</v>
      </c>
      <c r="D395" s="12"/>
      <c r="E395" s="12" t="s">
        <v>63</v>
      </c>
      <c r="F395" s="13"/>
      <c r="G395" s="16"/>
      <c r="H395" s="3"/>
      <c r="I395" s="3"/>
      <c r="J395" s="3"/>
      <c r="K395" s="3"/>
    </row>
    <row r="396" spans="1:11" ht="16" hidden="1">
      <c r="A396" s="75"/>
      <c r="B396" s="19"/>
      <c r="C396" s="13" t="s">
        <v>408</v>
      </c>
      <c r="D396" s="12"/>
      <c r="E396" s="12" t="s">
        <v>63</v>
      </c>
      <c r="F396" s="13"/>
      <c r="G396" s="16"/>
      <c r="H396" s="3"/>
      <c r="I396" s="3"/>
      <c r="J396" s="3"/>
      <c r="K396" s="3"/>
    </row>
    <row r="397" spans="1:11" ht="16" hidden="1">
      <c r="A397" s="75"/>
      <c r="B397" s="19"/>
      <c r="C397" s="13" t="s">
        <v>407</v>
      </c>
      <c r="D397" s="12"/>
      <c r="E397" s="12" t="s">
        <v>63</v>
      </c>
      <c r="F397" s="13"/>
      <c r="G397" s="16"/>
      <c r="H397" s="3"/>
      <c r="I397" s="3"/>
      <c r="J397" s="3"/>
      <c r="K397" s="3"/>
    </row>
    <row r="398" spans="1:11" ht="16" hidden="1">
      <c r="A398" s="75"/>
      <c r="B398" s="19"/>
      <c r="C398" s="13" t="s">
        <v>406</v>
      </c>
      <c r="D398" s="12"/>
      <c r="E398" s="12" t="s">
        <v>63</v>
      </c>
      <c r="F398" s="13"/>
      <c r="G398" s="16"/>
      <c r="H398" s="3"/>
      <c r="I398" s="3"/>
      <c r="J398" s="3"/>
      <c r="K398" s="3"/>
    </row>
    <row r="399" spans="1:11" ht="16" hidden="1">
      <c r="A399" s="75"/>
      <c r="B399" s="19"/>
      <c r="C399" s="13" t="s">
        <v>405</v>
      </c>
      <c r="D399" s="12"/>
      <c r="E399" s="12" t="s">
        <v>63</v>
      </c>
      <c r="F399" s="13"/>
      <c r="G399" s="16"/>
      <c r="H399" s="3"/>
      <c r="I399" s="3"/>
      <c r="J399" s="3"/>
      <c r="K399" s="3"/>
    </row>
    <row r="400" spans="1:11" ht="32" hidden="1">
      <c r="A400" s="75"/>
      <c r="B400" s="19"/>
      <c r="C400" s="13" t="s">
        <v>404</v>
      </c>
      <c r="D400" s="12"/>
      <c r="E400" s="12" t="s">
        <v>63</v>
      </c>
      <c r="F400" s="13"/>
      <c r="G400" s="16"/>
      <c r="H400" s="3"/>
      <c r="I400" s="3"/>
      <c r="J400" s="3"/>
      <c r="K400" s="3"/>
    </row>
    <row r="401" spans="1:11" ht="16" hidden="1">
      <c r="A401" s="75"/>
      <c r="B401" s="19"/>
      <c r="C401" s="13" t="s">
        <v>403</v>
      </c>
      <c r="D401" s="12"/>
      <c r="E401" s="12" t="s">
        <v>63</v>
      </c>
      <c r="F401" s="13"/>
      <c r="G401" s="16"/>
      <c r="H401" s="3"/>
      <c r="I401" s="3"/>
      <c r="J401" s="3"/>
      <c r="K401" s="3"/>
    </row>
    <row r="402" spans="1:11" ht="48" hidden="1">
      <c r="A402" s="75"/>
      <c r="B402" s="19"/>
      <c r="C402" s="13" t="s">
        <v>402</v>
      </c>
      <c r="D402" s="12"/>
      <c r="E402" s="12" t="s">
        <v>63</v>
      </c>
      <c r="F402" s="13" t="s">
        <v>401</v>
      </c>
      <c r="G402" s="16"/>
      <c r="H402" s="3"/>
      <c r="I402" s="3"/>
      <c r="J402" s="3"/>
      <c r="K402" s="3"/>
    </row>
    <row r="403" spans="1:11" ht="80" hidden="1">
      <c r="A403" s="75" t="s">
        <v>400</v>
      </c>
      <c r="B403" s="19" t="s">
        <v>399</v>
      </c>
      <c r="C403" s="13" t="s">
        <v>398</v>
      </c>
      <c r="D403" s="12"/>
      <c r="E403" s="12" t="s">
        <v>63</v>
      </c>
      <c r="F403" s="11" t="s">
        <v>397</v>
      </c>
      <c r="G403" s="16"/>
      <c r="H403" s="3"/>
      <c r="I403" s="3"/>
      <c r="J403" s="3"/>
      <c r="K403" s="3"/>
    </row>
    <row r="404" spans="1:11" ht="80" hidden="1">
      <c r="A404" s="75" t="s">
        <v>396</v>
      </c>
      <c r="B404" s="19" t="s">
        <v>395</v>
      </c>
      <c r="C404" s="13" t="s">
        <v>394</v>
      </c>
      <c r="D404" s="12"/>
      <c r="E404" s="12" t="s">
        <v>63</v>
      </c>
      <c r="F404" s="13" t="s">
        <v>393</v>
      </c>
      <c r="G404" s="16"/>
      <c r="H404" s="3"/>
      <c r="I404" s="3"/>
      <c r="J404" s="3"/>
      <c r="K404" s="3"/>
    </row>
    <row r="405" spans="1:11" ht="51" hidden="1">
      <c r="A405" s="75" t="s">
        <v>392</v>
      </c>
      <c r="B405" s="18" t="s">
        <v>391</v>
      </c>
      <c r="C405" s="11" t="s">
        <v>390</v>
      </c>
      <c r="D405" s="12"/>
      <c r="E405" s="12" t="s">
        <v>63</v>
      </c>
      <c r="F405" s="11"/>
      <c r="G405" s="10"/>
      <c r="H405" s="3"/>
      <c r="I405" s="3"/>
      <c r="J405" s="3"/>
      <c r="K405" s="3"/>
    </row>
    <row r="406" spans="1:11" ht="16" hidden="1">
      <c r="A406" s="75"/>
      <c r="B406" s="18"/>
      <c r="C406" s="11" t="s">
        <v>389</v>
      </c>
      <c r="D406" s="12"/>
      <c r="E406" s="12"/>
      <c r="F406" s="11"/>
      <c r="G406" s="10"/>
      <c r="H406" s="3"/>
      <c r="I406" s="3"/>
      <c r="J406" s="3"/>
      <c r="K406" s="3"/>
    </row>
    <row r="407" spans="1:11" ht="32" hidden="1">
      <c r="A407" s="75"/>
      <c r="B407" s="19"/>
      <c r="C407" s="13" t="s">
        <v>388</v>
      </c>
      <c r="D407" s="12"/>
      <c r="E407" s="12" t="s">
        <v>63</v>
      </c>
      <c r="F407" s="13"/>
      <c r="G407" s="16"/>
      <c r="H407" s="3"/>
      <c r="I407" s="3"/>
      <c r="J407" s="3"/>
      <c r="K407" s="3"/>
    </row>
    <row r="408" spans="1:11" ht="32" hidden="1">
      <c r="A408" s="75" t="s">
        <v>387</v>
      </c>
      <c r="B408" s="13" t="s">
        <v>386</v>
      </c>
      <c r="C408" s="13" t="s">
        <v>385</v>
      </c>
      <c r="D408" s="12"/>
      <c r="E408" s="12" t="s">
        <v>376</v>
      </c>
      <c r="F408" s="13"/>
      <c r="G408" s="16"/>
      <c r="H408" s="3"/>
      <c r="I408" s="3"/>
      <c r="J408" s="3"/>
      <c r="K408" s="3"/>
    </row>
    <row r="409" spans="1:11" ht="16" hidden="1">
      <c r="A409" s="75"/>
      <c r="B409" s="13"/>
      <c r="C409" s="13" t="s">
        <v>384</v>
      </c>
      <c r="D409" s="12"/>
      <c r="E409" s="12" t="s">
        <v>376</v>
      </c>
      <c r="F409" s="13"/>
      <c r="G409" s="16"/>
      <c r="H409" s="3"/>
      <c r="I409" s="3"/>
      <c r="J409" s="3"/>
      <c r="K409" s="3"/>
    </row>
    <row r="410" spans="1:11" ht="16" hidden="1">
      <c r="A410" s="75"/>
      <c r="B410" s="13"/>
      <c r="C410" s="13" t="s">
        <v>383</v>
      </c>
      <c r="D410" s="12"/>
      <c r="E410" s="12" t="s">
        <v>376</v>
      </c>
      <c r="F410" s="13"/>
      <c r="G410" s="16"/>
      <c r="H410" s="3"/>
      <c r="I410" s="3"/>
      <c r="J410" s="3"/>
      <c r="K410" s="3"/>
    </row>
    <row r="411" spans="1:11" ht="16" hidden="1">
      <c r="A411" s="75"/>
      <c r="B411" s="13"/>
      <c r="C411" s="13" t="s">
        <v>382</v>
      </c>
      <c r="D411" s="12"/>
      <c r="E411" s="12" t="s">
        <v>376</v>
      </c>
      <c r="F411" s="13"/>
      <c r="G411" s="16"/>
      <c r="H411" s="3"/>
      <c r="I411" s="3"/>
      <c r="J411" s="3"/>
      <c r="K411" s="3"/>
    </row>
    <row r="412" spans="1:11" ht="16" hidden="1">
      <c r="A412" s="75"/>
      <c r="B412" s="13"/>
      <c r="C412" s="13" t="s">
        <v>381</v>
      </c>
      <c r="D412" s="12"/>
      <c r="E412" s="12" t="s">
        <v>376</v>
      </c>
      <c r="F412" s="13"/>
      <c r="G412" s="16"/>
      <c r="H412" s="3"/>
      <c r="I412" s="3"/>
      <c r="J412" s="3"/>
      <c r="K412" s="3"/>
    </row>
    <row r="413" spans="1:11" ht="80" hidden="1">
      <c r="A413" s="75"/>
      <c r="B413" s="13"/>
      <c r="C413" s="23" t="s">
        <v>380</v>
      </c>
      <c r="D413" s="27"/>
      <c r="E413" s="27" t="s">
        <v>379</v>
      </c>
      <c r="F413" s="23" t="s">
        <v>378</v>
      </c>
      <c r="G413" s="16"/>
      <c r="H413" s="3"/>
      <c r="I413" s="3"/>
      <c r="J413" s="3"/>
      <c r="K413" s="3"/>
    </row>
    <row r="414" spans="1:11" ht="16" hidden="1">
      <c r="A414" s="75"/>
      <c r="B414" s="13"/>
      <c r="C414" s="13" t="s">
        <v>377</v>
      </c>
      <c r="D414" s="12"/>
      <c r="E414" s="12" t="s">
        <v>376</v>
      </c>
      <c r="F414" s="13" t="s">
        <v>375</v>
      </c>
      <c r="G414" s="16"/>
      <c r="H414" s="3"/>
      <c r="I414" s="3"/>
      <c r="J414" s="3"/>
      <c r="K414" s="3"/>
    </row>
    <row r="415" spans="1:11" ht="19">
      <c r="A415" s="73" t="s">
        <v>374</v>
      </c>
      <c r="B415" s="344" t="s">
        <v>373</v>
      </c>
      <c r="C415" s="345"/>
      <c r="D415" s="346"/>
      <c r="E415" s="346"/>
      <c r="F415" s="345"/>
      <c r="G415" s="347"/>
      <c r="H415" s="3">
        <f>SUM(D416:D466)</f>
        <v>51</v>
      </c>
      <c r="I415" s="3">
        <f>COUNT(D416:D466)*2</f>
        <v>102</v>
      </c>
      <c r="J415" s="3"/>
      <c r="K415" s="3"/>
    </row>
    <row r="416" spans="1:11" ht="34">
      <c r="A416" s="73" t="s">
        <v>372</v>
      </c>
      <c r="B416" s="18" t="s">
        <v>371</v>
      </c>
      <c r="C416" s="11" t="s">
        <v>370</v>
      </c>
      <c r="D416" s="105">
        <v>1</v>
      </c>
      <c r="E416" s="105" t="s">
        <v>63</v>
      </c>
      <c r="F416" s="67" t="s">
        <v>1473</v>
      </c>
      <c r="G416" s="293"/>
      <c r="H416" s="3"/>
      <c r="I416" s="3"/>
      <c r="J416" s="3"/>
      <c r="K416" s="3"/>
    </row>
    <row r="417" spans="1:11" ht="112">
      <c r="A417" s="73"/>
      <c r="B417" s="19"/>
      <c r="C417" s="13" t="s">
        <v>369</v>
      </c>
      <c r="D417" s="105">
        <v>1</v>
      </c>
      <c r="E417" s="105" t="s">
        <v>63</v>
      </c>
      <c r="F417" s="67" t="s">
        <v>1474</v>
      </c>
      <c r="G417" s="289"/>
      <c r="H417" s="3"/>
      <c r="I417" s="3"/>
      <c r="J417" s="3"/>
      <c r="K417" s="3"/>
    </row>
    <row r="418" spans="1:11" ht="96">
      <c r="A418" s="73"/>
      <c r="B418" s="19"/>
      <c r="C418" s="13" t="s">
        <v>368</v>
      </c>
      <c r="D418" s="105">
        <v>1</v>
      </c>
      <c r="E418" s="105" t="s">
        <v>63</v>
      </c>
      <c r="F418" s="67" t="s">
        <v>1475</v>
      </c>
      <c r="G418" s="289"/>
      <c r="H418" s="3"/>
      <c r="I418" s="3"/>
      <c r="J418" s="3"/>
      <c r="K418" s="3"/>
    </row>
    <row r="419" spans="1:11" ht="32">
      <c r="A419" s="73"/>
      <c r="B419" s="19"/>
      <c r="C419" s="13" t="s">
        <v>367</v>
      </c>
      <c r="D419" s="105">
        <v>1</v>
      </c>
      <c r="E419" s="105" t="s">
        <v>19</v>
      </c>
      <c r="F419" s="13" t="s">
        <v>366</v>
      </c>
      <c r="G419" s="289"/>
      <c r="H419" s="3"/>
      <c r="I419" s="3"/>
      <c r="J419" s="3"/>
      <c r="K419" s="3"/>
    </row>
    <row r="420" spans="1:11" ht="32">
      <c r="A420" s="73"/>
      <c r="B420" s="19"/>
      <c r="C420" s="13" t="s">
        <v>365</v>
      </c>
      <c r="D420" s="105">
        <v>1</v>
      </c>
      <c r="E420" s="105" t="s">
        <v>60</v>
      </c>
      <c r="F420" s="67" t="s">
        <v>1476</v>
      </c>
      <c r="G420" s="289"/>
      <c r="H420" s="3"/>
      <c r="I420" s="3"/>
      <c r="J420" s="3"/>
      <c r="K420" s="3"/>
    </row>
    <row r="421" spans="1:11" ht="64">
      <c r="A421" s="73"/>
      <c r="B421" s="19"/>
      <c r="C421" s="13" t="s">
        <v>364</v>
      </c>
      <c r="D421" s="116">
        <v>1</v>
      </c>
      <c r="E421" s="105" t="s">
        <v>60</v>
      </c>
      <c r="F421" s="67" t="s">
        <v>1477</v>
      </c>
      <c r="G421" s="289"/>
      <c r="H421" s="3"/>
      <c r="I421" s="3"/>
      <c r="J421" s="3"/>
      <c r="K421" s="3"/>
    </row>
    <row r="422" spans="1:11" ht="80">
      <c r="A422" s="73"/>
      <c r="B422" s="19"/>
      <c r="C422" s="67" t="s">
        <v>1478</v>
      </c>
      <c r="D422" s="110">
        <v>1</v>
      </c>
      <c r="E422" s="111" t="s">
        <v>60</v>
      </c>
      <c r="F422" s="67" t="s">
        <v>1479</v>
      </c>
      <c r="G422" s="289"/>
      <c r="H422" s="3"/>
      <c r="I422" s="3"/>
      <c r="J422" s="3"/>
      <c r="K422" s="3"/>
    </row>
    <row r="423" spans="1:11" ht="48">
      <c r="A423" s="73"/>
      <c r="B423" s="19"/>
      <c r="C423" s="20" t="s">
        <v>363</v>
      </c>
      <c r="D423" s="105">
        <v>1</v>
      </c>
      <c r="E423" s="105" t="s">
        <v>50</v>
      </c>
      <c r="F423" s="67" t="s">
        <v>2242</v>
      </c>
      <c r="G423" s="289"/>
      <c r="H423" s="3"/>
      <c r="I423" s="3"/>
      <c r="J423" s="3"/>
      <c r="K423" s="3"/>
    </row>
    <row r="424" spans="1:11" ht="48">
      <c r="A424" s="73"/>
      <c r="B424" s="19"/>
      <c r="C424" s="13" t="s">
        <v>362</v>
      </c>
      <c r="D424" s="105">
        <v>1</v>
      </c>
      <c r="E424" s="105" t="s">
        <v>50</v>
      </c>
      <c r="F424" s="13"/>
      <c r="G424" s="289"/>
      <c r="H424" s="3"/>
      <c r="I424" s="3"/>
      <c r="J424" s="3"/>
      <c r="K424" s="3"/>
    </row>
    <row r="425" spans="1:11" ht="48">
      <c r="A425" s="73"/>
      <c r="B425" s="19"/>
      <c r="C425" s="13" t="s">
        <v>361</v>
      </c>
      <c r="D425" s="105">
        <v>1</v>
      </c>
      <c r="E425" s="105" t="s">
        <v>50</v>
      </c>
      <c r="F425" s="67" t="s">
        <v>360</v>
      </c>
      <c r="G425" s="289"/>
      <c r="H425" s="3"/>
      <c r="I425" s="3"/>
      <c r="J425" s="3"/>
      <c r="K425" s="3"/>
    </row>
    <row r="426" spans="1:11" ht="48">
      <c r="A426" s="73"/>
      <c r="B426" s="19"/>
      <c r="C426" s="67" t="s">
        <v>1480</v>
      </c>
      <c r="D426" s="105">
        <v>1</v>
      </c>
      <c r="E426" s="111" t="s">
        <v>60</v>
      </c>
      <c r="F426" s="67" t="s">
        <v>1481</v>
      </c>
      <c r="G426" s="289"/>
      <c r="H426" s="3"/>
      <c r="I426" s="3"/>
      <c r="J426" s="3"/>
      <c r="K426" s="3"/>
    </row>
    <row r="427" spans="1:11" ht="32">
      <c r="A427" s="73"/>
      <c r="B427" s="19"/>
      <c r="C427" s="67" t="s">
        <v>1482</v>
      </c>
      <c r="D427" s="105">
        <v>1</v>
      </c>
      <c r="E427" s="111" t="s">
        <v>86</v>
      </c>
      <c r="F427" s="67"/>
      <c r="G427" s="289"/>
      <c r="H427" s="3"/>
      <c r="I427" s="3"/>
      <c r="J427" s="3"/>
      <c r="K427" s="3"/>
    </row>
    <row r="428" spans="1:11" ht="48">
      <c r="A428" s="73"/>
      <c r="B428" s="19"/>
      <c r="C428" s="67" t="s">
        <v>2207</v>
      </c>
      <c r="D428" s="105">
        <v>1</v>
      </c>
      <c r="E428" s="111" t="s">
        <v>1484</v>
      </c>
      <c r="F428" s="67" t="s">
        <v>1483</v>
      </c>
      <c r="G428" s="289"/>
      <c r="H428" s="3"/>
      <c r="I428" s="3"/>
      <c r="J428" s="3"/>
      <c r="K428" s="3"/>
    </row>
    <row r="429" spans="1:11" ht="32">
      <c r="A429" s="73"/>
      <c r="B429" s="19"/>
      <c r="C429" s="13" t="s">
        <v>1485</v>
      </c>
      <c r="D429" s="105">
        <v>1</v>
      </c>
      <c r="E429" s="105" t="s">
        <v>45</v>
      </c>
      <c r="F429" s="13" t="s">
        <v>1486</v>
      </c>
      <c r="G429" s="289"/>
      <c r="H429" s="3"/>
      <c r="I429" s="3"/>
      <c r="J429" s="3"/>
      <c r="K429" s="3"/>
    </row>
    <row r="430" spans="1:11" ht="144">
      <c r="A430" s="73"/>
      <c r="B430" s="19"/>
      <c r="C430" s="67" t="s">
        <v>1487</v>
      </c>
      <c r="D430" s="105">
        <v>1</v>
      </c>
      <c r="E430" s="152" t="s">
        <v>86</v>
      </c>
      <c r="F430" s="67" t="s">
        <v>1488</v>
      </c>
      <c r="G430" s="289"/>
      <c r="H430" s="3"/>
      <c r="I430" s="3"/>
      <c r="J430" s="3"/>
      <c r="K430" s="3"/>
    </row>
    <row r="431" spans="1:11" ht="32">
      <c r="A431" s="73"/>
      <c r="B431" s="19"/>
      <c r="C431" s="67" t="s">
        <v>1489</v>
      </c>
      <c r="D431" s="105">
        <v>1</v>
      </c>
      <c r="E431" s="152" t="s">
        <v>86</v>
      </c>
      <c r="F431" s="67" t="s">
        <v>1490</v>
      </c>
      <c r="G431" s="289"/>
      <c r="H431" s="3"/>
      <c r="I431" s="3"/>
      <c r="J431" s="3"/>
      <c r="K431" s="3"/>
    </row>
    <row r="432" spans="1:11" ht="48">
      <c r="A432" s="73"/>
      <c r="B432" s="19"/>
      <c r="C432" s="67" t="s">
        <v>1491</v>
      </c>
      <c r="D432" s="105">
        <v>1</v>
      </c>
      <c r="E432" s="152" t="s">
        <v>86</v>
      </c>
      <c r="F432" s="67" t="s">
        <v>1492</v>
      </c>
      <c r="G432" s="289"/>
      <c r="H432" s="3"/>
      <c r="I432" s="3"/>
      <c r="J432" s="3"/>
      <c r="K432" s="3"/>
    </row>
    <row r="433" spans="1:11" ht="32">
      <c r="A433" s="73"/>
      <c r="B433" s="19"/>
      <c r="C433" s="67" t="s">
        <v>1493</v>
      </c>
      <c r="D433" s="105">
        <v>1</v>
      </c>
      <c r="E433" s="152" t="s">
        <v>86</v>
      </c>
      <c r="F433" s="67" t="s">
        <v>1494</v>
      </c>
      <c r="G433" s="289"/>
      <c r="H433" s="3"/>
      <c r="I433" s="3"/>
      <c r="J433" s="3"/>
      <c r="K433" s="3"/>
    </row>
    <row r="434" spans="1:11" ht="96">
      <c r="A434" s="73"/>
      <c r="B434" s="19"/>
      <c r="C434" s="67" t="s">
        <v>1495</v>
      </c>
      <c r="D434" s="105">
        <v>1</v>
      </c>
      <c r="E434" s="152" t="s">
        <v>45</v>
      </c>
      <c r="F434" s="67" t="s">
        <v>1496</v>
      </c>
      <c r="G434" s="289"/>
      <c r="H434" s="3"/>
      <c r="I434" s="3"/>
      <c r="J434" s="3"/>
      <c r="K434" s="3"/>
    </row>
    <row r="435" spans="1:11" ht="32">
      <c r="A435" s="73"/>
      <c r="B435" s="19"/>
      <c r="C435" s="13" t="s">
        <v>359</v>
      </c>
      <c r="D435" s="105">
        <v>1</v>
      </c>
      <c r="E435" s="105" t="s">
        <v>45</v>
      </c>
      <c r="F435" s="67" t="s">
        <v>1497</v>
      </c>
      <c r="G435" s="289"/>
      <c r="H435" s="3"/>
      <c r="I435" s="3"/>
      <c r="J435" s="3"/>
      <c r="K435" s="3"/>
    </row>
    <row r="436" spans="1:11" ht="32">
      <c r="A436" s="73"/>
      <c r="B436" s="19"/>
      <c r="C436" s="13" t="s">
        <v>358</v>
      </c>
      <c r="D436" s="105">
        <v>1</v>
      </c>
      <c r="E436" s="105" t="s">
        <v>45</v>
      </c>
      <c r="F436" s="67" t="s">
        <v>1498</v>
      </c>
      <c r="G436" s="289"/>
      <c r="H436" s="3"/>
      <c r="I436" s="3"/>
      <c r="J436" s="3"/>
      <c r="K436" s="3"/>
    </row>
    <row r="437" spans="1:11" ht="32">
      <c r="A437" s="73"/>
      <c r="B437" s="19"/>
      <c r="C437" s="13" t="s">
        <v>2208</v>
      </c>
      <c r="D437" s="105">
        <v>1</v>
      </c>
      <c r="E437" s="105" t="s">
        <v>45</v>
      </c>
      <c r="F437" s="67"/>
      <c r="G437" s="289"/>
      <c r="H437" s="3"/>
      <c r="I437" s="3"/>
      <c r="J437" s="3"/>
      <c r="K437" s="3"/>
    </row>
    <row r="438" spans="1:11" ht="48">
      <c r="A438" s="73"/>
      <c r="B438" s="19"/>
      <c r="C438" s="13" t="s">
        <v>357</v>
      </c>
      <c r="D438" s="105">
        <v>1</v>
      </c>
      <c r="E438" s="105" t="s">
        <v>60</v>
      </c>
      <c r="F438" s="67"/>
      <c r="G438" s="289"/>
      <c r="H438" s="3"/>
      <c r="I438" s="3"/>
      <c r="J438" s="3"/>
      <c r="K438" s="3"/>
    </row>
    <row r="439" spans="1:11" ht="32">
      <c r="A439" s="73"/>
      <c r="B439" s="19"/>
      <c r="C439" s="13" t="s">
        <v>356</v>
      </c>
      <c r="D439" s="105">
        <v>1</v>
      </c>
      <c r="E439" s="105" t="s">
        <v>60</v>
      </c>
      <c r="F439" s="67"/>
      <c r="G439" s="289"/>
      <c r="H439" s="3"/>
      <c r="I439" s="3"/>
      <c r="J439" s="3"/>
      <c r="K439" s="3"/>
    </row>
    <row r="440" spans="1:11" ht="80">
      <c r="A440" s="73" t="s">
        <v>355</v>
      </c>
      <c r="B440" s="13" t="s">
        <v>354</v>
      </c>
      <c r="C440" s="87" t="s">
        <v>1499</v>
      </c>
      <c r="D440" s="105">
        <v>1</v>
      </c>
      <c r="E440" s="111" t="s">
        <v>45</v>
      </c>
      <c r="F440" s="72" t="s">
        <v>2209</v>
      </c>
      <c r="G440" s="289"/>
      <c r="H440" s="3"/>
      <c r="I440" s="3"/>
      <c r="J440" s="3"/>
      <c r="K440" s="3"/>
    </row>
    <row r="441" spans="1:11" ht="64">
      <c r="A441" s="73" t="s">
        <v>353</v>
      </c>
      <c r="B441" s="19" t="s">
        <v>352</v>
      </c>
      <c r="C441" s="72" t="s">
        <v>1500</v>
      </c>
      <c r="D441" s="105">
        <v>1</v>
      </c>
      <c r="E441" s="111" t="s">
        <v>45</v>
      </c>
      <c r="F441" s="67" t="s">
        <v>1501</v>
      </c>
      <c r="G441" s="289"/>
      <c r="H441" s="3"/>
      <c r="I441" s="3"/>
      <c r="J441" s="3"/>
      <c r="K441" s="3"/>
    </row>
    <row r="442" spans="1:11" ht="192">
      <c r="A442" s="73"/>
      <c r="B442" s="19"/>
      <c r="C442" s="72" t="s">
        <v>1502</v>
      </c>
      <c r="D442" s="105">
        <v>1</v>
      </c>
      <c r="E442" s="111" t="s">
        <v>45</v>
      </c>
      <c r="F442" s="67" t="s">
        <v>1503</v>
      </c>
      <c r="G442" s="289"/>
      <c r="H442" s="3"/>
      <c r="I442" s="3"/>
      <c r="J442" s="3"/>
      <c r="K442" s="3"/>
    </row>
    <row r="443" spans="1:11" ht="240">
      <c r="A443" s="73"/>
      <c r="B443" s="19"/>
      <c r="C443" s="72" t="s">
        <v>1504</v>
      </c>
      <c r="D443" s="105">
        <v>1</v>
      </c>
      <c r="E443" s="111" t="s">
        <v>45</v>
      </c>
      <c r="F443" s="72" t="s">
        <v>2210</v>
      </c>
      <c r="G443" s="289"/>
      <c r="H443" s="3"/>
      <c r="I443" s="3"/>
      <c r="J443" s="3"/>
      <c r="K443" s="3"/>
    </row>
    <row r="444" spans="1:11" ht="168">
      <c r="A444" s="73"/>
      <c r="B444" s="19"/>
      <c r="C444" s="72" t="s">
        <v>1505</v>
      </c>
      <c r="D444" s="105">
        <v>1</v>
      </c>
      <c r="E444" s="111" t="s">
        <v>45</v>
      </c>
      <c r="F444" s="72" t="s">
        <v>1506</v>
      </c>
      <c r="G444" s="289"/>
      <c r="H444" s="3"/>
      <c r="I444" s="3"/>
      <c r="J444" s="3"/>
      <c r="K444" s="3"/>
    </row>
    <row r="445" spans="1:11" ht="96">
      <c r="A445" s="73"/>
      <c r="B445" s="19"/>
      <c r="C445" s="72" t="s">
        <v>1893</v>
      </c>
      <c r="D445" s="105">
        <v>1</v>
      </c>
      <c r="E445" s="111" t="s">
        <v>45</v>
      </c>
      <c r="F445" s="72" t="s">
        <v>1507</v>
      </c>
      <c r="G445" s="289"/>
      <c r="H445" s="3"/>
      <c r="I445" s="3"/>
      <c r="J445" s="3"/>
      <c r="K445" s="3"/>
    </row>
    <row r="446" spans="1:11" ht="192">
      <c r="A446" s="73"/>
      <c r="B446" s="19"/>
      <c r="C446" s="72" t="s">
        <v>1508</v>
      </c>
      <c r="D446" s="105">
        <v>1</v>
      </c>
      <c r="E446" s="111" t="s">
        <v>60</v>
      </c>
      <c r="F446" s="72" t="s">
        <v>2211</v>
      </c>
      <c r="G446" s="289"/>
      <c r="H446" s="3"/>
      <c r="I446" s="3"/>
      <c r="J446" s="3"/>
      <c r="K446" s="3"/>
    </row>
    <row r="447" spans="1:11" ht="386">
      <c r="A447" s="73"/>
      <c r="B447" s="19"/>
      <c r="C447" s="72" t="s">
        <v>1509</v>
      </c>
      <c r="D447" s="105">
        <v>1</v>
      </c>
      <c r="E447" s="111" t="s">
        <v>45</v>
      </c>
      <c r="F447" s="72" t="s">
        <v>2243</v>
      </c>
      <c r="G447" s="289"/>
      <c r="H447" s="3"/>
      <c r="I447" s="3"/>
      <c r="J447" s="3"/>
      <c r="K447" s="3"/>
    </row>
    <row r="448" spans="1:11" ht="288">
      <c r="A448" s="73"/>
      <c r="B448" s="19"/>
      <c r="C448" s="88" t="s">
        <v>1510</v>
      </c>
      <c r="D448" s="105">
        <v>1</v>
      </c>
      <c r="E448" s="111" t="s">
        <v>45</v>
      </c>
      <c r="F448" s="125" t="s">
        <v>1511</v>
      </c>
      <c r="G448" s="289"/>
      <c r="H448" s="3"/>
      <c r="I448" s="3"/>
      <c r="J448" s="3"/>
      <c r="K448" s="3"/>
    </row>
    <row r="449" spans="1:11" ht="51">
      <c r="A449" s="73" t="s">
        <v>351</v>
      </c>
      <c r="B449" s="18" t="s">
        <v>350</v>
      </c>
      <c r="C449" s="70" t="s">
        <v>1512</v>
      </c>
      <c r="D449" s="105">
        <v>1</v>
      </c>
      <c r="E449" s="111" t="s">
        <v>45</v>
      </c>
      <c r="F449" s="67" t="s">
        <v>2212</v>
      </c>
      <c r="G449" s="289"/>
      <c r="H449" s="3"/>
      <c r="I449" s="3"/>
      <c r="J449" s="3"/>
      <c r="K449" s="3"/>
    </row>
    <row r="450" spans="1:11" ht="112">
      <c r="A450" s="73"/>
      <c r="B450" s="19"/>
      <c r="C450" s="72" t="s">
        <v>1513</v>
      </c>
      <c r="D450" s="105">
        <v>1</v>
      </c>
      <c r="E450" s="111" t="s">
        <v>45</v>
      </c>
      <c r="F450" s="72" t="s">
        <v>2244</v>
      </c>
      <c r="G450" s="291"/>
      <c r="H450" s="3"/>
      <c r="I450" s="3"/>
      <c r="J450" s="3"/>
      <c r="K450" s="3"/>
    </row>
    <row r="451" spans="1:11" ht="176">
      <c r="A451" s="73"/>
      <c r="B451" s="19"/>
      <c r="C451" s="72" t="s">
        <v>1514</v>
      </c>
      <c r="D451" s="105">
        <v>1</v>
      </c>
      <c r="E451" s="111" t="s">
        <v>45</v>
      </c>
      <c r="F451" s="72" t="s">
        <v>1515</v>
      </c>
      <c r="G451" s="289"/>
      <c r="H451" s="3"/>
      <c r="I451" s="3"/>
      <c r="J451" s="3"/>
      <c r="K451" s="3"/>
    </row>
    <row r="452" spans="1:11" ht="176">
      <c r="A452" s="73"/>
      <c r="B452" s="19"/>
      <c r="C452" s="72" t="s">
        <v>1516</v>
      </c>
      <c r="D452" s="105">
        <v>1</v>
      </c>
      <c r="E452" s="111" t="s">
        <v>45</v>
      </c>
      <c r="F452" s="72" t="s">
        <v>1517</v>
      </c>
      <c r="G452" s="289"/>
      <c r="H452" s="3"/>
      <c r="I452" s="3"/>
      <c r="J452" s="3"/>
      <c r="K452" s="3"/>
    </row>
    <row r="453" spans="1:11" ht="96">
      <c r="A453" s="73"/>
      <c r="B453" s="19"/>
      <c r="C453" s="72" t="s">
        <v>1518</v>
      </c>
      <c r="D453" s="105">
        <v>1</v>
      </c>
      <c r="E453" s="111" t="s">
        <v>45</v>
      </c>
      <c r="F453" s="72" t="s">
        <v>1519</v>
      </c>
      <c r="G453" s="289"/>
      <c r="H453" s="3"/>
      <c r="I453" s="3"/>
      <c r="J453" s="3"/>
      <c r="K453" s="3"/>
    </row>
    <row r="454" spans="1:11" ht="409.6">
      <c r="A454" s="73"/>
      <c r="B454" s="19"/>
      <c r="C454" s="72" t="s">
        <v>1520</v>
      </c>
      <c r="D454" s="105">
        <v>1</v>
      </c>
      <c r="E454" s="111" t="s">
        <v>45</v>
      </c>
      <c r="F454" s="72" t="s">
        <v>1521</v>
      </c>
      <c r="G454" s="289"/>
      <c r="H454" s="3"/>
      <c r="I454" s="3"/>
      <c r="J454" s="3"/>
      <c r="K454" s="3"/>
    </row>
    <row r="455" spans="1:11" ht="160">
      <c r="A455" s="73"/>
      <c r="B455" s="19"/>
      <c r="C455" s="72" t="s">
        <v>1522</v>
      </c>
      <c r="D455" s="105">
        <v>1</v>
      </c>
      <c r="E455" s="111" t="s">
        <v>45</v>
      </c>
      <c r="F455" s="72" t="s">
        <v>1523</v>
      </c>
      <c r="G455" s="289"/>
      <c r="H455" s="3"/>
      <c r="I455" s="3"/>
      <c r="J455" s="3"/>
      <c r="K455" s="3"/>
    </row>
    <row r="456" spans="1:11" ht="96">
      <c r="A456" s="69" t="s">
        <v>349</v>
      </c>
      <c r="B456" s="19" t="s">
        <v>1524</v>
      </c>
      <c r="C456" s="67" t="s">
        <v>348</v>
      </c>
      <c r="D456" s="105">
        <v>1</v>
      </c>
      <c r="E456" s="111" t="s">
        <v>45</v>
      </c>
      <c r="F456" s="67" t="s">
        <v>1525</v>
      </c>
      <c r="G456" s="289"/>
      <c r="H456" s="3"/>
      <c r="I456" s="3"/>
      <c r="J456" s="3"/>
      <c r="K456" s="3"/>
    </row>
    <row r="457" spans="1:11" ht="96">
      <c r="A457" s="73"/>
      <c r="B457" s="19"/>
      <c r="C457" s="67" t="s">
        <v>1526</v>
      </c>
      <c r="D457" s="105">
        <v>1</v>
      </c>
      <c r="E457" s="111" t="s">
        <v>45</v>
      </c>
      <c r="F457" s="67" t="s">
        <v>1527</v>
      </c>
      <c r="G457" s="289"/>
      <c r="H457" s="3"/>
      <c r="I457" s="3"/>
      <c r="J457" s="3"/>
      <c r="K457" s="3"/>
    </row>
    <row r="458" spans="1:11" ht="48">
      <c r="A458" s="73"/>
      <c r="B458" s="19"/>
      <c r="C458" s="67" t="s">
        <v>347</v>
      </c>
      <c r="D458" s="105">
        <v>1</v>
      </c>
      <c r="E458" s="111" t="s">
        <v>45</v>
      </c>
      <c r="F458" s="67" t="s">
        <v>1528</v>
      </c>
      <c r="G458" s="289"/>
      <c r="H458" s="3"/>
      <c r="I458" s="3"/>
      <c r="J458" s="3"/>
      <c r="K458" s="3"/>
    </row>
    <row r="459" spans="1:11" ht="64">
      <c r="A459" s="69" t="s">
        <v>1674</v>
      </c>
      <c r="B459" s="18" t="s">
        <v>1659</v>
      </c>
      <c r="C459" s="67" t="s">
        <v>2213</v>
      </c>
      <c r="D459" s="105">
        <v>1</v>
      </c>
      <c r="E459" s="111" t="s">
        <v>45</v>
      </c>
      <c r="F459" s="67" t="s">
        <v>1660</v>
      </c>
      <c r="G459" s="292"/>
      <c r="H459" s="3"/>
      <c r="I459" s="3"/>
      <c r="J459" s="3"/>
      <c r="K459" s="3"/>
    </row>
    <row r="460" spans="1:11" ht="144">
      <c r="A460" s="73"/>
      <c r="B460" s="33"/>
      <c r="C460" s="67" t="s">
        <v>1661</v>
      </c>
      <c r="D460" s="105">
        <v>1</v>
      </c>
      <c r="E460" s="111" t="s">
        <v>45</v>
      </c>
      <c r="F460" s="67" t="s">
        <v>1662</v>
      </c>
      <c r="G460" s="292"/>
      <c r="H460" s="3"/>
      <c r="I460" s="3"/>
      <c r="J460" s="3"/>
      <c r="K460" s="3"/>
    </row>
    <row r="461" spans="1:11" ht="176">
      <c r="A461" s="73"/>
      <c r="B461" s="33"/>
      <c r="C461" s="67" t="s">
        <v>1663</v>
      </c>
      <c r="D461" s="105">
        <v>1</v>
      </c>
      <c r="E461" s="111" t="s">
        <v>45</v>
      </c>
      <c r="F461" s="67" t="s">
        <v>1664</v>
      </c>
      <c r="G461" s="292"/>
      <c r="H461" s="3"/>
      <c r="I461" s="3"/>
      <c r="J461" s="3"/>
      <c r="K461" s="3"/>
    </row>
    <row r="462" spans="1:11" ht="144">
      <c r="A462" s="73"/>
      <c r="B462" s="33"/>
      <c r="C462" s="67" t="s">
        <v>1665</v>
      </c>
      <c r="D462" s="105">
        <v>1</v>
      </c>
      <c r="E462" s="111" t="s">
        <v>45</v>
      </c>
      <c r="F462" s="67" t="s">
        <v>1666</v>
      </c>
      <c r="G462" s="292"/>
      <c r="H462" s="3"/>
      <c r="I462" s="3"/>
      <c r="J462" s="3"/>
      <c r="K462" s="3"/>
    </row>
    <row r="463" spans="1:11" ht="128">
      <c r="A463" s="73"/>
      <c r="B463" s="33"/>
      <c r="C463" s="67" t="s">
        <v>1667</v>
      </c>
      <c r="D463" s="105">
        <v>1</v>
      </c>
      <c r="E463" s="111" t="s">
        <v>45</v>
      </c>
      <c r="F463" s="67" t="s">
        <v>1668</v>
      </c>
      <c r="G463" s="292"/>
      <c r="H463" s="3"/>
      <c r="I463" s="3"/>
      <c r="J463" s="3"/>
      <c r="K463" s="3"/>
    </row>
    <row r="464" spans="1:11" ht="96">
      <c r="A464" s="73"/>
      <c r="B464" s="33"/>
      <c r="C464" s="67" t="s">
        <v>1669</v>
      </c>
      <c r="D464" s="105">
        <v>1</v>
      </c>
      <c r="E464" s="111" t="s">
        <v>45</v>
      </c>
      <c r="F464" s="67" t="s">
        <v>1670</v>
      </c>
      <c r="G464" s="292"/>
      <c r="H464" s="3"/>
      <c r="I464" s="3"/>
      <c r="J464" s="3"/>
      <c r="K464" s="3"/>
    </row>
    <row r="465" spans="1:11" ht="48">
      <c r="A465" s="73"/>
      <c r="B465" s="33"/>
      <c r="C465" s="67" t="s">
        <v>1671</v>
      </c>
      <c r="D465" s="105">
        <v>1</v>
      </c>
      <c r="E465" s="111" t="s">
        <v>45</v>
      </c>
      <c r="F465" s="67" t="s">
        <v>1672</v>
      </c>
      <c r="G465" s="292"/>
      <c r="H465" s="3"/>
      <c r="I465" s="3"/>
      <c r="J465" s="3"/>
      <c r="K465" s="3"/>
    </row>
    <row r="466" spans="1:11" ht="48">
      <c r="A466" s="73"/>
      <c r="B466" s="33"/>
      <c r="C466" s="126" t="s">
        <v>1673</v>
      </c>
      <c r="D466" s="105">
        <v>1</v>
      </c>
      <c r="E466" s="111" t="s">
        <v>45</v>
      </c>
      <c r="F466" s="67"/>
      <c r="G466" s="292"/>
      <c r="H466" s="3"/>
      <c r="I466" s="3"/>
      <c r="J466" s="3"/>
      <c r="K466" s="3"/>
    </row>
    <row r="467" spans="1:11" ht="19" hidden="1">
      <c r="A467" s="75" t="s">
        <v>346</v>
      </c>
      <c r="B467" s="344" t="s">
        <v>345</v>
      </c>
      <c r="C467" s="345"/>
      <c r="D467" s="345"/>
      <c r="E467" s="345"/>
      <c r="F467" s="345"/>
      <c r="G467" s="379"/>
      <c r="H467" s="3">
        <f>SUM(D468:D478)</f>
        <v>0</v>
      </c>
      <c r="I467" s="3">
        <f>COUNT(D468:D478)*2</f>
        <v>0</v>
      </c>
      <c r="J467" s="3"/>
      <c r="K467" s="3"/>
    </row>
    <row r="468" spans="1:11" ht="80" hidden="1">
      <c r="A468" s="75" t="s">
        <v>344</v>
      </c>
      <c r="B468" s="19" t="s">
        <v>343</v>
      </c>
      <c r="C468" s="13" t="s">
        <v>342</v>
      </c>
      <c r="D468" s="12"/>
      <c r="E468" s="11" t="s">
        <v>333</v>
      </c>
      <c r="F468" s="11" t="s">
        <v>341</v>
      </c>
      <c r="G468" s="16"/>
      <c r="H468" s="3"/>
      <c r="I468" s="3"/>
      <c r="J468" s="3"/>
      <c r="K468" s="3"/>
    </row>
    <row r="469" spans="1:11" ht="48" hidden="1">
      <c r="A469" s="75"/>
      <c r="B469" s="19"/>
      <c r="C469" s="13" t="s">
        <v>340</v>
      </c>
      <c r="D469" s="12"/>
      <c r="E469" s="11" t="s">
        <v>333</v>
      </c>
      <c r="F469" s="11"/>
      <c r="G469" s="16"/>
      <c r="H469" s="3"/>
      <c r="I469" s="3"/>
      <c r="J469" s="3"/>
      <c r="K469" s="3"/>
    </row>
    <row r="470" spans="1:11" ht="48" hidden="1">
      <c r="A470" s="75"/>
      <c r="B470" s="19"/>
      <c r="C470" s="13" t="s">
        <v>339</v>
      </c>
      <c r="D470" s="12"/>
      <c r="E470" s="11" t="s">
        <v>333</v>
      </c>
      <c r="F470" s="11"/>
      <c r="G470" s="16"/>
      <c r="H470" s="3"/>
      <c r="I470" s="3"/>
      <c r="J470" s="3"/>
      <c r="K470" s="3"/>
    </row>
    <row r="471" spans="1:11" ht="48" hidden="1">
      <c r="A471" s="75" t="s">
        <v>338</v>
      </c>
      <c r="B471" s="19" t="s">
        <v>337</v>
      </c>
      <c r="C471" s="13" t="s">
        <v>336</v>
      </c>
      <c r="D471" s="12"/>
      <c r="E471" s="11" t="s">
        <v>45</v>
      </c>
      <c r="F471" s="13" t="s">
        <v>335</v>
      </c>
      <c r="G471" s="16"/>
      <c r="H471" s="3"/>
      <c r="I471" s="3"/>
      <c r="J471" s="3"/>
      <c r="K471" s="3"/>
    </row>
    <row r="472" spans="1:11" ht="64" hidden="1">
      <c r="A472" s="75"/>
      <c r="B472" s="19"/>
      <c r="C472" s="13" t="s">
        <v>334</v>
      </c>
      <c r="D472" s="12"/>
      <c r="E472" s="11" t="s">
        <v>333</v>
      </c>
      <c r="F472" s="13"/>
      <c r="G472" s="16"/>
      <c r="H472" s="3"/>
      <c r="I472" s="3"/>
      <c r="J472" s="3"/>
      <c r="K472" s="3"/>
    </row>
    <row r="473" spans="1:11" ht="48" hidden="1">
      <c r="A473" s="75"/>
      <c r="B473" s="19"/>
      <c r="C473" s="13" t="s">
        <v>332</v>
      </c>
      <c r="D473" s="12"/>
      <c r="E473" s="11" t="s">
        <v>45</v>
      </c>
      <c r="F473" s="13"/>
      <c r="G473" s="16"/>
      <c r="H473" s="3"/>
      <c r="I473" s="3"/>
      <c r="J473" s="3"/>
      <c r="K473" s="3"/>
    </row>
    <row r="474" spans="1:11" ht="32" hidden="1">
      <c r="A474" s="75"/>
      <c r="B474" s="19"/>
      <c r="C474" s="13" t="s">
        <v>331</v>
      </c>
      <c r="D474" s="12"/>
      <c r="E474" s="11" t="s">
        <v>45</v>
      </c>
      <c r="F474" s="13" t="s">
        <v>330</v>
      </c>
      <c r="G474" s="16"/>
      <c r="H474" s="3"/>
      <c r="I474" s="3"/>
      <c r="J474" s="3"/>
      <c r="K474" s="3"/>
    </row>
    <row r="475" spans="1:11" ht="48" hidden="1">
      <c r="A475" s="75"/>
      <c r="B475" s="19"/>
      <c r="C475" s="13" t="s">
        <v>329</v>
      </c>
      <c r="D475" s="12"/>
      <c r="E475" s="11" t="s">
        <v>45</v>
      </c>
      <c r="F475" s="5" t="s">
        <v>328</v>
      </c>
      <c r="G475" s="16"/>
      <c r="H475" s="3"/>
      <c r="I475" s="3"/>
      <c r="J475" s="3"/>
      <c r="K475" s="3"/>
    </row>
    <row r="476" spans="1:11" ht="48" hidden="1">
      <c r="A476" s="75"/>
      <c r="B476" s="19"/>
      <c r="C476" s="13" t="s">
        <v>327</v>
      </c>
      <c r="D476" s="12"/>
      <c r="E476" s="11" t="s">
        <v>326</v>
      </c>
      <c r="F476" s="20" t="s">
        <v>325</v>
      </c>
      <c r="G476" s="16"/>
      <c r="H476" s="3"/>
      <c r="I476" s="3"/>
      <c r="J476" s="3"/>
      <c r="K476" s="3"/>
    </row>
    <row r="477" spans="1:11" ht="32" hidden="1">
      <c r="A477" s="75"/>
      <c r="B477" s="19"/>
      <c r="C477" s="13" t="s">
        <v>324</v>
      </c>
      <c r="D477" s="12"/>
      <c r="E477" s="11" t="s">
        <v>45</v>
      </c>
      <c r="F477" s="13" t="s">
        <v>323</v>
      </c>
      <c r="G477" s="16"/>
      <c r="H477" s="3"/>
      <c r="I477" s="3"/>
      <c r="J477" s="3"/>
      <c r="K477" s="3"/>
    </row>
    <row r="478" spans="1:11" ht="80" hidden="1">
      <c r="A478" s="75"/>
      <c r="B478" s="19"/>
      <c r="C478" s="13" t="s">
        <v>322</v>
      </c>
      <c r="D478" s="12"/>
      <c r="E478" s="11" t="s">
        <v>45</v>
      </c>
      <c r="F478" s="11" t="s">
        <v>321</v>
      </c>
      <c r="G478" s="16"/>
      <c r="H478" s="3"/>
      <c r="I478" s="3"/>
      <c r="J478" s="3"/>
      <c r="K478" s="3"/>
    </row>
    <row r="479" spans="1:11" ht="16" hidden="1">
      <c r="A479" s="75" t="s">
        <v>320</v>
      </c>
      <c r="B479" s="380" t="s">
        <v>319</v>
      </c>
      <c r="C479" s="381"/>
      <c r="D479" s="381"/>
      <c r="E479" s="381"/>
      <c r="F479" s="381"/>
      <c r="G479" s="382"/>
      <c r="H479" s="3">
        <f>SUM(D480:D494)</f>
        <v>0</v>
      </c>
      <c r="I479" s="3">
        <f>COUNT(D480:D494)*2</f>
        <v>0</v>
      </c>
      <c r="J479" s="3"/>
      <c r="K479" s="3"/>
    </row>
    <row r="480" spans="1:11" ht="64" hidden="1">
      <c r="A480" s="75" t="s">
        <v>318</v>
      </c>
      <c r="B480" s="19" t="s">
        <v>317</v>
      </c>
      <c r="C480" s="13" t="s">
        <v>316</v>
      </c>
      <c r="D480" s="12"/>
      <c r="E480" s="26" t="s">
        <v>45</v>
      </c>
      <c r="F480" s="26" t="s">
        <v>315</v>
      </c>
      <c r="G480" s="16"/>
      <c r="H480" s="3"/>
      <c r="I480" s="3"/>
      <c r="J480" s="3"/>
      <c r="K480" s="3"/>
    </row>
    <row r="481" spans="1:11" ht="48" hidden="1">
      <c r="A481" s="75"/>
      <c r="B481" s="19"/>
      <c r="C481" s="13" t="s">
        <v>314</v>
      </c>
      <c r="D481" s="12"/>
      <c r="E481" s="26" t="s">
        <v>45</v>
      </c>
      <c r="F481" s="26" t="s">
        <v>313</v>
      </c>
      <c r="G481" s="16"/>
      <c r="H481" s="3"/>
      <c r="I481" s="3"/>
      <c r="J481" s="3"/>
      <c r="K481" s="3"/>
    </row>
    <row r="482" spans="1:11" ht="48" hidden="1">
      <c r="A482" s="75"/>
      <c r="B482" s="19"/>
      <c r="C482" s="13" t="s">
        <v>312</v>
      </c>
      <c r="D482" s="12"/>
      <c r="E482" s="26" t="s">
        <v>63</v>
      </c>
      <c r="F482" s="26" t="s">
        <v>311</v>
      </c>
      <c r="G482" s="16"/>
      <c r="H482" s="3"/>
      <c r="I482" s="3"/>
      <c r="J482" s="3"/>
      <c r="K482" s="3"/>
    </row>
    <row r="483" spans="1:11" ht="32" hidden="1">
      <c r="A483" s="75"/>
      <c r="B483" s="19"/>
      <c r="C483" s="13" t="s">
        <v>310</v>
      </c>
      <c r="D483" s="12"/>
      <c r="E483" s="26" t="s">
        <v>86</v>
      </c>
      <c r="F483" s="26" t="s">
        <v>309</v>
      </c>
      <c r="G483" s="16"/>
      <c r="H483" s="3"/>
      <c r="I483" s="3"/>
      <c r="J483" s="3"/>
      <c r="K483" s="3"/>
    </row>
    <row r="484" spans="1:11" ht="128" hidden="1">
      <c r="A484" s="75"/>
      <c r="B484" s="19"/>
      <c r="C484" s="13" t="s">
        <v>308</v>
      </c>
      <c r="D484" s="12"/>
      <c r="E484" s="26" t="s">
        <v>45</v>
      </c>
      <c r="F484" s="26" t="s">
        <v>307</v>
      </c>
      <c r="G484" s="16"/>
      <c r="H484" s="3"/>
      <c r="I484" s="3"/>
      <c r="J484" s="3"/>
      <c r="K484" s="3"/>
    </row>
    <row r="485" spans="1:11" ht="34" hidden="1">
      <c r="A485" s="75" t="s">
        <v>306</v>
      </c>
      <c r="B485" s="19" t="s">
        <v>305</v>
      </c>
      <c r="C485" s="13" t="s">
        <v>304</v>
      </c>
      <c r="D485" s="12"/>
      <c r="E485" s="26" t="s">
        <v>45</v>
      </c>
      <c r="F485" s="26" t="s">
        <v>303</v>
      </c>
      <c r="G485" s="16"/>
      <c r="H485" s="3"/>
      <c r="I485" s="3"/>
      <c r="J485" s="3"/>
      <c r="K485" s="3"/>
    </row>
    <row r="486" spans="1:11" ht="48" hidden="1">
      <c r="A486" s="75"/>
      <c r="B486" s="19"/>
      <c r="C486" s="13" t="s">
        <v>302</v>
      </c>
      <c r="D486" s="12"/>
      <c r="E486" s="26" t="s">
        <v>45</v>
      </c>
      <c r="F486" s="26" t="s">
        <v>301</v>
      </c>
      <c r="G486" s="16"/>
      <c r="H486" s="3"/>
      <c r="I486" s="3"/>
      <c r="J486" s="3"/>
      <c r="K486" s="3"/>
    </row>
    <row r="487" spans="1:11" ht="16" hidden="1">
      <c r="A487" s="75"/>
      <c r="B487" s="19"/>
      <c r="C487" s="13" t="s">
        <v>300</v>
      </c>
      <c r="D487" s="12"/>
      <c r="E487" s="26" t="s">
        <v>45</v>
      </c>
      <c r="F487" s="26"/>
      <c r="G487" s="16"/>
      <c r="H487" s="3"/>
      <c r="I487" s="3"/>
      <c r="J487" s="3"/>
      <c r="K487" s="3"/>
    </row>
    <row r="488" spans="1:11" ht="64" hidden="1">
      <c r="A488" s="75"/>
      <c r="B488" s="19"/>
      <c r="C488" s="13" t="s">
        <v>299</v>
      </c>
      <c r="D488" s="12"/>
      <c r="E488" s="26" t="s">
        <v>45</v>
      </c>
      <c r="F488" s="26" t="s">
        <v>298</v>
      </c>
      <c r="G488" s="16"/>
      <c r="H488" s="3"/>
      <c r="I488" s="3"/>
      <c r="J488" s="3"/>
      <c r="K488" s="3"/>
    </row>
    <row r="489" spans="1:11" ht="64" hidden="1">
      <c r="A489" s="75" t="s">
        <v>297</v>
      </c>
      <c r="B489" s="19" t="s">
        <v>296</v>
      </c>
      <c r="C489" s="13" t="s">
        <v>295</v>
      </c>
      <c r="D489" s="12"/>
      <c r="E489" s="26" t="s">
        <v>45</v>
      </c>
      <c r="F489" s="26" t="s">
        <v>294</v>
      </c>
      <c r="G489" s="16"/>
      <c r="H489" s="3"/>
      <c r="I489" s="3"/>
      <c r="J489" s="3"/>
      <c r="K489" s="3"/>
    </row>
    <row r="490" spans="1:11" ht="32" hidden="1">
      <c r="A490" s="75"/>
      <c r="B490" s="19"/>
      <c r="C490" s="13" t="s">
        <v>293</v>
      </c>
      <c r="D490" s="12"/>
      <c r="E490" s="26" t="s">
        <v>45</v>
      </c>
      <c r="F490" s="26" t="s">
        <v>292</v>
      </c>
      <c r="G490" s="16"/>
      <c r="H490" s="3"/>
      <c r="I490" s="3"/>
      <c r="J490" s="3"/>
      <c r="K490" s="3"/>
    </row>
    <row r="491" spans="1:11" ht="48" hidden="1">
      <c r="A491" s="75"/>
      <c r="B491" s="19"/>
      <c r="C491" s="13" t="s">
        <v>291</v>
      </c>
      <c r="D491" s="12"/>
      <c r="E491" s="26" t="s">
        <v>45</v>
      </c>
      <c r="F491" s="26"/>
      <c r="G491" s="16"/>
      <c r="H491" s="3"/>
      <c r="I491" s="3"/>
      <c r="J491" s="3"/>
      <c r="K491" s="3"/>
    </row>
    <row r="492" spans="1:11" ht="32" hidden="1">
      <c r="A492" s="75"/>
      <c r="B492" s="19"/>
      <c r="C492" s="13" t="s">
        <v>290</v>
      </c>
      <c r="D492" s="12"/>
      <c r="E492" s="26" t="s">
        <v>45</v>
      </c>
      <c r="F492" s="26" t="s">
        <v>289</v>
      </c>
      <c r="G492" s="16"/>
      <c r="H492" s="3"/>
      <c r="I492" s="3"/>
      <c r="J492" s="3"/>
      <c r="K492" s="3"/>
    </row>
    <row r="493" spans="1:11" ht="34" hidden="1">
      <c r="A493" s="75" t="s">
        <v>288</v>
      </c>
      <c r="B493" s="19" t="s">
        <v>287</v>
      </c>
      <c r="C493" s="13" t="s">
        <v>286</v>
      </c>
      <c r="D493" s="12"/>
      <c r="E493" s="26" t="s">
        <v>45</v>
      </c>
      <c r="F493" s="26"/>
      <c r="G493" s="16"/>
      <c r="H493" s="3"/>
      <c r="I493" s="3"/>
      <c r="J493" s="3"/>
      <c r="K493" s="3"/>
    </row>
    <row r="494" spans="1:11" ht="48" hidden="1">
      <c r="A494" s="75"/>
      <c r="B494" s="19"/>
      <c r="C494" s="13" t="s">
        <v>285</v>
      </c>
      <c r="D494" s="12"/>
      <c r="E494" s="26" t="s">
        <v>45</v>
      </c>
      <c r="F494" s="26" t="s">
        <v>284</v>
      </c>
      <c r="G494" s="16"/>
      <c r="H494" s="3"/>
      <c r="I494" s="3"/>
      <c r="J494" s="3"/>
      <c r="K494" s="3"/>
    </row>
    <row r="495" spans="1:11" ht="19" hidden="1">
      <c r="A495" s="75"/>
      <c r="B495" s="383" t="s">
        <v>283</v>
      </c>
      <c r="C495" s="384"/>
      <c r="D495" s="384"/>
      <c r="E495" s="384"/>
      <c r="F495" s="384"/>
      <c r="G495" s="385"/>
      <c r="H495" s="3"/>
      <c r="I495" s="3"/>
      <c r="J495" s="3"/>
      <c r="K495" s="3"/>
    </row>
    <row r="496" spans="1:11" ht="16" hidden="1">
      <c r="A496" s="75" t="s">
        <v>282</v>
      </c>
      <c r="B496" s="344" t="s">
        <v>281</v>
      </c>
      <c r="C496" s="360"/>
      <c r="D496" s="360"/>
      <c r="E496" s="360"/>
      <c r="F496" s="360"/>
      <c r="G496" s="386"/>
      <c r="H496" s="3">
        <f>SUM(D497:D525)</f>
        <v>0</v>
      </c>
      <c r="I496" s="3">
        <f>COUNT(D497:D525)*2</f>
        <v>0</v>
      </c>
      <c r="J496" s="3"/>
      <c r="K496" s="3"/>
    </row>
    <row r="497" spans="1:11" ht="51" hidden="1">
      <c r="A497" s="75" t="s">
        <v>280</v>
      </c>
      <c r="B497" s="19" t="s">
        <v>279</v>
      </c>
      <c r="C497" s="13" t="s">
        <v>278</v>
      </c>
      <c r="D497" s="12"/>
      <c r="E497" s="12" t="s">
        <v>274</v>
      </c>
      <c r="F497" s="13" t="s">
        <v>277</v>
      </c>
      <c r="G497" s="16"/>
      <c r="H497" s="3"/>
      <c r="I497" s="3"/>
      <c r="J497" s="3"/>
      <c r="K497" s="3"/>
    </row>
    <row r="498" spans="1:11" ht="48" hidden="1">
      <c r="A498" s="75"/>
      <c r="B498" s="19"/>
      <c r="C498" s="13" t="s">
        <v>276</v>
      </c>
      <c r="D498" s="12"/>
      <c r="E498" s="12" t="s">
        <v>274</v>
      </c>
      <c r="F498" s="13" t="s">
        <v>273</v>
      </c>
      <c r="G498" s="16"/>
      <c r="H498" s="3"/>
      <c r="I498" s="3"/>
      <c r="J498" s="3"/>
      <c r="K498" s="3"/>
    </row>
    <row r="499" spans="1:11" ht="32" hidden="1">
      <c r="A499" s="75"/>
      <c r="B499" s="19"/>
      <c r="C499" s="13" t="s">
        <v>275</v>
      </c>
      <c r="D499" s="12"/>
      <c r="E499" s="12" t="s">
        <v>274</v>
      </c>
      <c r="F499" s="13" t="s">
        <v>273</v>
      </c>
      <c r="G499" s="16"/>
      <c r="H499" s="3"/>
      <c r="I499" s="3"/>
      <c r="J499" s="3"/>
      <c r="K499" s="3"/>
    </row>
    <row r="500" spans="1:11" ht="51" hidden="1">
      <c r="A500" s="75" t="s">
        <v>272</v>
      </c>
      <c r="B500" s="19" t="s">
        <v>271</v>
      </c>
      <c r="C500" s="13" t="s">
        <v>270</v>
      </c>
      <c r="D500" s="12"/>
      <c r="E500" s="12" t="s">
        <v>45</v>
      </c>
      <c r="F500" s="11" t="s">
        <v>267</v>
      </c>
      <c r="G500" s="6"/>
      <c r="H500" s="3"/>
      <c r="I500" s="3"/>
      <c r="J500" s="3"/>
      <c r="K500" s="3"/>
    </row>
    <row r="501" spans="1:11" ht="32" hidden="1">
      <c r="A501" s="75"/>
      <c r="B501" s="19"/>
      <c r="C501" s="13" t="s">
        <v>269</v>
      </c>
      <c r="D501" s="12"/>
      <c r="E501" s="12" t="s">
        <v>45</v>
      </c>
      <c r="F501" s="11" t="s">
        <v>267</v>
      </c>
      <c r="G501" s="10"/>
      <c r="H501" s="3"/>
      <c r="I501" s="3"/>
      <c r="J501" s="3"/>
      <c r="K501" s="3"/>
    </row>
    <row r="502" spans="1:11" ht="32" hidden="1">
      <c r="A502" s="75"/>
      <c r="B502" s="19"/>
      <c r="C502" s="13" t="s">
        <v>268</v>
      </c>
      <c r="D502" s="12"/>
      <c r="E502" s="12" t="s">
        <v>45</v>
      </c>
      <c r="F502" s="11" t="s">
        <v>267</v>
      </c>
      <c r="G502" s="10"/>
      <c r="H502" s="3"/>
      <c r="I502" s="3"/>
      <c r="J502" s="3"/>
      <c r="K502" s="3"/>
    </row>
    <row r="503" spans="1:11" ht="48" hidden="1">
      <c r="A503" s="75"/>
      <c r="B503" s="19"/>
      <c r="C503" s="13" t="s">
        <v>266</v>
      </c>
      <c r="D503" s="12"/>
      <c r="E503" s="12" t="s">
        <v>45</v>
      </c>
      <c r="F503" s="11" t="s">
        <v>265</v>
      </c>
      <c r="G503" s="10"/>
      <c r="H503" s="3"/>
      <c r="I503" s="3"/>
      <c r="J503" s="3"/>
      <c r="K503" s="3"/>
    </row>
    <row r="504" spans="1:11" ht="48" hidden="1">
      <c r="A504" s="75"/>
      <c r="B504" s="19"/>
      <c r="C504" s="13" t="s">
        <v>264</v>
      </c>
      <c r="D504" s="12"/>
      <c r="E504" s="12" t="s">
        <v>45</v>
      </c>
      <c r="F504" s="11" t="s">
        <v>263</v>
      </c>
      <c r="G504" s="16"/>
      <c r="H504" s="3"/>
      <c r="I504" s="3"/>
      <c r="J504" s="3"/>
      <c r="K504" s="3"/>
    </row>
    <row r="505" spans="1:11" ht="32" hidden="1">
      <c r="A505" s="75"/>
      <c r="B505" s="19"/>
      <c r="C505" s="13" t="s">
        <v>262</v>
      </c>
      <c r="D505" s="12"/>
      <c r="E505" s="12" t="s">
        <v>45</v>
      </c>
      <c r="F505" s="11" t="s">
        <v>261</v>
      </c>
      <c r="G505" s="16"/>
      <c r="H505" s="3"/>
      <c r="I505" s="3"/>
      <c r="J505" s="3"/>
      <c r="K505" s="3"/>
    </row>
    <row r="506" spans="1:11" ht="51" hidden="1">
      <c r="A506" s="75" t="s">
        <v>260</v>
      </c>
      <c r="B506" s="19" t="s">
        <v>259</v>
      </c>
      <c r="C506" s="13" t="s">
        <v>258</v>
      </c>
      <c r="D506" s="12"/>
      <c r="E506" s="12" t="s">
        <v>45</v>
      </c>
      <c r="F506" s="13" t="s">
        <v>249</v>
      </c>
      <c r="G506" s="16"/>
      <c r="H506" s="3"/>
      <c r="I506" s="3"/>
      <c r="J506" s="3"/>
      <c r="K506" s="3"/>
    </row>
    <row r="507" spans="1:11" ht="32" hidden="1">
      <c r="A507" s="75"/>
      <c r="B507" s="19"/>
      <c r="C507" s="13" t="s">
        <v>257</v>
      </c>
      <c r="D507" s="12"/>
      <c r="E507" s="12" t="s">
        <v>45</v>
      </c>
      <c r="F507" s="13" t="s">
        <v>249</v>
      </c>
      <c r="G507" s="16"/>
      <c r="H507" s="3"/>
      <c r="I507" s="3"/>
      <c r="J507" s="3"/>
      <c r="K507" s="3"/>
    </row>
    <row r="508" spans="1:11" ht="32" hidden="1">
      <c r="A508" s="75"/>
      <c r="B508" s="19"/>
      <c r="C508" s="13" t="s">
        <v>256</v>
      </c>
      <c r="D508" s="12"/>
      <c r="E508" s="12" t="s">
        <v>45</v>
      </c>
      <c r="F508" s="13" t="s">
        <v>249</v>
      </c>
      <c r="G508" s="16"/>
      <c r="H508" s="3"/>
      <c r="I508" s="3"/>
      <c r="J508" s="3"/>
      <c r="K508" s="3"/>
    </row>
    <row r="509" spans="1:11" ht="32" hidden="1">
      <c r="A509" s="75"/>
      <c r="B509" s="19"/>
      <c r="C509" s="13" t="s">
        <v>255</v>
      </c>
      <c r="D509" s="12"/>
      <c r="E509" s="12" t="s">
        <v>45</v>
      </c>
      <c r="F509" s="13" t="s">
        <v>249</v>
      </c>
      <c r="G509" s="16"/>
      <c r="H509" s="3"/>
      <c r="I509" s="3"/>
      <c r="J509" s="3"/>
      <c r="K509" s="3"/>
    </row>
    <row r="510" spans="1:11" ht="32" hidden="1">
      <c r="A510" s="75"/>
      <c r="B510" s="19"/>
      <c r="C510" s="13" t="s">
        <v>254</v>
      </c>
      <c r="D510" s="12"/>
      <c r="E510" s="12" t="s">
        <v>45</v>
      </c>
      <c r="F510" s="13" t="s">
        <v>249</v>
      </c>
      <c r="G510" s="16"/>
      <c r="H510" s="3"/>
      <c r="I510" s="3"/>
      <c r="J510" s="3"/>
      <c r="K510" s="3"/>
    </row>
    <row r="511" spans="1:11" ht="32" hidden="1">
      <c r="A511" s="75"/>
      <c r="B511" s="19"/>
      <c r="C511" s="13" t="s">
        <v>253</v>
      </c>
      <c r="D511" s="12"/>
      <c r="E511" s="12" t="s">
        <v>45</v>
      </c>
      <c r="F511" s="13" t="s">
        <v>249</v>
      </c>
      <c r="G511" s="16"/>
      <c r="H511" s="3"/>
      <c r="I511" s="3"/>
      <c r="J511" s="3"/>
      <c r="K511" s="3"/>
    </row>
    <row r="512" spans="1:11" ht="32" hidden="1">
      <c r="A512" s="75"/>
      <c r="B512" s="19"/>
      <c r="C512" s="13" t="s">
        <v>252</v>
      </c>
      <c r="D512" s="12"/>
      <c r="E512" s="12" t="s">
        <v>45</v>
      </c>
      <c r="F512" s="13" t="s">
        <v>249</v>
      </c>
      <c r="G512" s="16"/>
      <c r="H512" s="3"/>
      <c r="I512" s="3"/>
      <c r="J512" s="3"/>
      <c r="K512" s="3"/>
    </row>
    <row r="513" spans="1:11" ht="32" hidden="1">
      <c r="A513" s="75"/>
      <c r="B513" s="19"/>
      <c r="C513" s="13" t="s">
        <v>251</v>
      </c>
      <c r="D513" s="12"/>
      <c r="E513" s="12" t="s">
        <v>45</v>
      </c>
      <c r="F513" s="13" t="s">
        <v>249</v>
      </c>
      <c r="G513" s="16"/>
      <c r="H513" s="3"/>
      <c r="I513" s="3"/>
      <c r="J513" s="3"/>
      <c r="K513" s="3"/>
    </row>
    <row r="514" spans="1:11" ht="32" hidden="1">
      <c r="A514" s="75"/>
      <c r="B514" s="19"/>
      <c r="C514" s="13" t="s">
        <v>250</v>
      </c>
      <c r="D514" s="12"/>
      <c r="E514" s="12" t="s">
        <v>45</v>
      </c>
      <c r="F514" s="13" t="s">
        <v>249</v>
      </c>
      <c r="G514" s="16"/>
      <c r="H514" s="3"/>
      <c r="I514" s="3"/>
      <c r="J514" s="3"/>
      <c r="K514" s="3"/>
    </row>
    <row r="515" spans="1:11" ht="224" hidden="1">
      <c r="A515" s="75" t="s">
        <v>248</v>
      </c>
      <c r="B515" s="19" t="s">
        <v>247</v>
      </c>
      <c r="C515" s="13" t="s">
        <v>246</v>
      </c>
      <c r="D515" s="12"/>
      <c r="E515" s="12" t="s">
        <v>45</v>
      </c>
      <c r="F515" s="13" t="s">
        <v>245</v>
      </c>
      <c r="G515" s="16"/>
      <c r="H515" s="3"/>
      <c r="I515" s="3"/>
      <c r="J515" s="3"/>
      <c r="K515" s="3"/>
    </row>
    <row r="516" spans="1:11" ht="32" hidden="1">
      <c r="A516" s="75"/>
      <c r="B516" s="19"/>
      <c r="C516" s="13" t="s">
        <v>244</v>
      </c>
      <c r="D516" s="12"/>
      <c r="E516" s="12" t="s">
        <v>45</v>
      </c>
      <c r="F516" s="13" t="s">
        <v>241</v>
      </c>
      <c r="G516" s="16"/>
      <c r="H516" s="3"/>
      <c r="I516" s="3"/>
      <c r="J516" s="3"/>
      <c r="K516" s="3"/>
    </row>
    <row r="517" spans="1:11" ht="32" hidden="1">
      <c r="A517" s="75"/>
      <c r="B517" s="19"/>
      <c r="C517" s="13" t="s">
        <v>243</v>
      </c>
      <c r="D517" s="12"/>
      <c r="E517" s="12" t="s">
        <v>45</v>
      </c>
      <c r="F517" s="13" t="s">
        <v>241</v>
      </c>
      <c r="G517" s="16"/>
      <c r="H517" s="3"/>
      <c r="I517" s="3"/>
      <c r="J517" s="3"/>
      <c r="K517" s="3"/>
    </row>
    <row r="518" spans="1:11" ht="32" hidden="1">
      <c r="A518" s="75"/>
      <c r="B518" s="19"/>
      <c r="C518" s="13" t="s">
        <v>242</v>
      </c>
      <c r="D518" s="12"/>
      <c r="E518" s="12" t="s">
        <v>45</v>
      </c>
      <c r="F518" s="13" t="s">
        <v>241</v>
      </c>
      <c r="G518" s="16"/>
      <c r="H518" s="3"/>
      <c r="I518" s="3"/>
      <c r="J518" s="3"/>
      <c r="K518" s="3"/>
    </row>
    <row r="519" spans="1:11" ht="34" hidden="1">
      <c r="A519" s="75" t="s">
        <v>240</v>
      </c>
      <c r="B519" s="19" t="s">
        <v>239</v>
      </c>
      <c r="C519" s="13" t="s">
        <v>238</v>
      </c>
      <c r="D519" s="12"/>
      <c r="E519" s="12" t="s">
        <v>45</v>
      </c>
      <c r="F519" s="13"/>
      <c r="G519" s="10"/>
      <c r="H519" s="3"/>
      <c r="I519" s="3"/>
      <c r="J519" s="3"/>
      <c r="K519" s="3"/>
    </row>
    <row r="520" spans="1:11" ht="51" hidden="1">
      <c r="A520" s="75" t="s">
        <v>237</v>
      </c>
      <c r="B520" s="19" t="s">
        <v>236</v>
      </c>
      <c r="C520" s="13" t="s">
        <v>235</v>
      </c>
      <c r="D520" s="12"/>
      <c r="E520" s="12" t="s">
        <v>45</v>
      </c>
      <c r="F520" s="13"/>
      <c r="G520" s="10"/>
      <c r="H520" s="3"/>
      <c r="I520" s="3"/>
      <c r="J520" s="3"/>
      <c r="K520" s="3"/>
    </row>
    <row r="521" spans="1:11" ht="85" hidden="1">
      <c r="A521" s="75" t="s">
        <v>234</v>
      </c>
      <c r="B521" s="19" t="s">
        <v>233</v>
      </c>
      <c r="C521" s="13" t="s">
        <v>232</v>
      </c>
      <c r="D521" s="12"/>
      <c r="E521" s="12" t="s">
        <v>45</v>
      </c>
      <c r="F521" s="11" t="s">
        <v>231</v>
      </c>
      <c r="G521" s="16"/>
      <c r="H521" s="3"/>
      <c r="I521" s="3"/>
      <c r="J521" s="3"/>
      <c r="K521" s="3"/>
    </row>
    <row r="522" spans="1:11" ht="64" hidden="1">
      <c r="A522" s="75"/>
      <c r="B522" s="19"/>
      <c r="C522" s="13" t="s">
        <v>230</v>
      </c>
      <c r="D522" s="12"/>
      <c r="E522" s="12" t="s">
        <v>45</v>
      </c>
      <c r="F522" s="11"/>
      <c r="G522" s="16"/>
      <c r="H522" s="3"/>
      <c r="I522" s="3"/>
      <c r="J522" s="3"/>
      <c r="K522" s="3"/>
    </row>
    <row r="523" spans="1:11" ht="96" hidden="1">
      <c r="A523" s="75"/>
      <c r="B523" s="19"/>
      <c r="C523" s="13" t="s">
        <v>229</v>
      </c>
      <c r="D523" s="12"/>
      <c r="E523" s="12" t="s">
        <v>86</v>
      </c>
      <c r="F523" s="11" t="s">
        <v>228</v>
      </c>
      <c r="G523" s="16"/>
      <c r="H523" s="3"/>
      <c r="I523" s="3"/>
      <c r="J523" s="3"/>
      <c r="K523" s="3"/>
    </row>
    <row r="524" spans="1:11" ht="34" hidden="1">
      <c r="A524" s="75" t="s">
        <v>227</v>
      </c>
      <c r="B524" s="19" t="s">
        <v>226</v>
      </c>
      <c r="C524" s="13" t="s">
        <v>225</v>
      </c>
      <c r="D524" s="12"/>
      <c r="E524" s="12" t="s">
        <v>45</v>
      </c>
      <c r="F524" s="13"/>
      <c r="G524" s="16"/>
      <c r="H524" s="3"/>
      <c r="I524" s="3"/>
      <c r="J524" s="3"/>
      <c r="K524" s="3"/>
    </row>
    <row r="525" spans="1:11" ht="51" hidden="1">
      <c r="A525" s="75" t="s">
        <v>224</v>
      </c>
      <c r="B525" s="19" t="s">
        <v>223</v>
      </c>
      <c r="C525" s="13" t="s">
        <v>222</v>
      </c>
      <c r="D525" s="12"/>
      <c r="E525" s="12" t="s">
        <v>45</v>
      </c>
      <c r="F525" s="13" t="s">
        <v>221</v>
      </c>
      <c r="G525" s="16"/>
      <c r="H525" s="3"/>
      <c r="I525" s="3"/>
      <c r="J525" s="3"/>
      <c r="K525" s="3"/>
    </row>
    <row r="526" spans="1:11" ht="21.75" customHeight="1">
      <c r="A526" s="373" t="s">
        <v>220</v>
      </c>
      <c r="B526" s="374"/>
      <c r="C526" s="374"/>
      <c r="D526" s="374"/>
      <c r="E526" s="374"/>
      <c r="F526" s="374"/>
      <c r="G526" s="375"/>
      <c r="H526" s="3">
        <f>H527+H532+H542+H547+H557+H568</f>
        <v>38</v>
      </c>
      <c r="I526" s="3">
        <f>I527+I532+I542+I547+I557+I568</f>
        <v>76</v>
      </c>
      <c r="J526" s="3"/>
      <c r="K526" s="3"/>
    </row>
    <row r="527" spans="1:11" ht="19">
      <c r="A527" s="73" t="s">
        <v>219</v>
      </c>
      <c r="B527" s="344" t="s">
        <v>218</v>
      </c>
      <c r="C527" s="345"/>
      <c r="D527" s="346"/>
      <c r="E527" s="346"/>
      <c r="F527" s="345"/>
      <c r="G527" s="347"/>
      <c r="H527" s="3">
        <f>SUM(D528:D531)</f>
        <v>3</v>
      </c>
      <c r="I527" s="3">
        <f>COUNT(D528:D531)*2</f>
        <v>6</v>
      </c>
      <c r="J527" s="3"/>
      <c r="K527" s="3"/>
    </row>
    <row r="528" spans="1:11" ht="48">
      <c r="A528" s="90" t="s">
        <v>217</v>
      </c>
      <c r="B528" s="19" t="s">
        <v>216</v>
      </c>
      <c r="C528" s="13" t="s">
        <v>1529</v>
      </c>
      <c r="D528" s="105">
        <v>1</v>
      </c>
      <c r="E528" s="105" t="s">
        <v>45</v>
      </c>
      <c r="F528" s="11" t="s">
        <v>215</v>
      </c>
      <c r="G528" s="293"/>
      <c r="H528" s="3"/>
      <c r="I528" s="3"/>
      <c r="J528" s="3"/>
      <c r="K528" s="3"/>
    </row>
    <row r="529" spans="1:11" ht="32" hidden="1">
      <c r="A529" s="91"/>
      <c r="B529" s="19"/>
      <c r="C529" s="13" t="s">
        <v>214</v>
      </c>
      <c r="D529" s="12"/>
      <c r="E529" s="12" t="s">
        <v>45</v>
      </c>
      <c r="F529" s="11"/>
      <c r="G529" s="10"/>
      <c r="H529" s="3"/>
      <c r="I529" s="3"/>
      <c r="J529" s="3"/>
      <c r="K529" s="3"/>
    </row>
    <row r="530" spans="1:11" ht="51">
      <c r="A530" s="90" t="s">
        <v>213</v>
      </c>
      <c r="B530" s="19" t="s">
        <v>212</v>
      </c>
      <c r="C530" s="20" t="s">
        <v>211</v>
      </c>
      <c r="D530" s="105">
        <v>1</v>
      </c>
      <c r="E530" s="105" t="s">
        <v>45</v>
      </c>
      <c r="F530" s="13" t="s">
        <v>210</v>
      </c>
      <c r="G530" s="293"/>
      <c r="H530" s="3"/>
      <c r="I530" s="3"/>
      <c r="J530" s="3"/>
      <c r="K530" s="3"/>
    </row>
    <row r="531" spans="1:11" ht="34">
      <c r="A531" s="90" t="s">
        <v>209</v>
      </c>
      <c r="B531" s="25" t="s">
        <v>208</v>
      </c>
      <c r="C531" s="13" t="s">
        <v>207</v>
      </c>
      <c r="D531" s="105">
        <v>1</v>
      </c>
      <c r="E531" s="105" t="s">
        <v>45</v>
      </c>
      <c r="F531" s="11"/>
      <c r="G531" s="293"/>
      <c r="H531" s="3"/>
      <c r="I531" s="3"/>
      <c r="J531" s="3"/>
      <c r="K531" s="3"/>
    </row>
    <row r="532" spans="1:11" ht="19">
      <c r="A532" s="73" t="s">
        <v>206</v>
      </c>
      <c r="B532" s="344" t="s">
        <v>205</v>
      </c>
      <c r="C532" s="345"/>
      <c r="D532" s="346"/>
      <c r="E532" s="346"/>
      <c r="F532" s="345"/>
      <c r="G532" s="347"/>
      <c r="H532" s="3">
        <f>SUM(D533:D541)</f>
        <v>6</v>
      </c>
      <c r="I532" s="3">
        <f>COUNT(D533:D541)*2</f>
        <v>12</v>
      </c>
      <c r="J532" s="3"/>
      <c r="K532" s="3"/>
    </row>
    <row r="533" spans="1:11" ht="64">
      <c r="A533" s="90" t="s">
        <v>204</v>
      </c>
      <c r="B533" s="19" t="s">
        <v>203</v>
      </c>
      <c r="C533" s="13" t="s">
        <v>1530</v>
      </c>
      <c r="D533" s="105">
        <v>1</v>
      </c>
      <c r="E533" s="105" t="s">
        <v>130</v>
      </c>
      <c r="F533" s="72" t="s">
        <v>1531</v>
      </c>
      <c r="G533" s="293"/>
      <c r="H533" s="3"/>
      <c r="I533" s="3"/>
      <c r="J533" s="3"/>
      <c r="K533" s="3"/>
    </row>
    <row r="534" spans="1:11" ht="32" hidden="1">
      <c r="A534" s="89"/>
      <c r="B534" s="19"/>
      <c r="C534" s="13" t="s">
        <v>202</v>
      </c>
      <c r="D534" s="12"/>
      <c r="E534" s="12" t="s">
        <v>130</v>
      </c>
      <c r="F534" s="11" t="s">
        <v>201</v>
      </c>
      <c r="G534" s="10"/>
      <c r="H534" s="3"/>
      <c r="I534" s="3"/>
      <c r="J534" s="3"/>
      <c r="K534" s="3"/>
    </row>
    <row r="535" spans="1:11" ht="64">
      <c r="A535" s="22"/>
      <c r="B535" s="19"/>
      <c r="C535" s="13" t="s">
        <v>200</v>
      </c>
      <c r="D535" s="105">
        <v>1</v>
      </c>
      <c r="E535" s="111" t="s">
        <v>130</v>
      </c>
      <c r="F535" s="72" t="s">
        <v>1532</v>
      </c>
      <c r="G535" s="293"/>
      <c r="H535" s="3"/>
      <c r="I535" s="3"/>
      <c r="J535" s="3"/>
      <c r="K535" s="3"/>
    </row>
    <row r="536" spans="1:11" ht="32" hidden="1">
      <c r="A536" s="89"/>
      <c r="B536" s="19"/>
      <c r="C536" s="13" t="s">
        <v>199</v>
      </c>
      <c r="D536" s="12"/>
      <c r="E536" s="12" t="s">
        <v>130</v>
      </c>
      <c r="F536" s="11" t="s">
        <v>198</v>
      </c>
      <c r="G536" s="10"/>
      <c r="H536" s="3"/>
      <c r="I536" s="3"/>
      <c r="J536" s="3"/>
      <c r="K536" s="3"/>
    </row>
    <row r="537" spans="1:11" ht="48">
      <c r="A537" s="90"/>
      <c r="B537" s="19"/>
      <c r="C537" s="13" t="s">
        <v>197</v>
      </c>
      <c r="D537" s="105">
        <v>1</v>
      </c>
      <c r="E537" s="105" t="s">
        <v>86</v>
      </c>
      <c r="F537" s="11" t="s">
        <v>196</v>
      </c>
      <c r="G537" s="293"/>
      <c r="H537" s="3"/>
      <c r="I537" s="3"/>
      <c r="J537" s="3"/>
      <c r="K537" s="3"/>
    </row>
    <row r="538" spans="1:11" ht="64">
      <c r="A538" s="90"/>
      <c r="B538" s="19"/>
      <c r="C538" s="67" t="s">
        <v>1533</v>
      </c>
      <c r="D538" s="105">
        <v>1</v>
      </c>
      <c r="E538" s="111" t="s">
        <v>86</v>
      </c>
      <c r="F538" s="67" t="s">
        <v>1534</v>
      </c>
      <c r="G538" s="293"/>
      <c r="H538" s="3"/>
      <c r="I538" s="3"/>
      <c r="J538" s="3"/>
      <c r="K538" s="3"/>
    </row>
    <row r="539" spans="1:11" ht="64">
      <c r="A539" s="90" t="s">
        <v>195</v>
      </c>
      <c r="B539" s="19" t="s">
        <v>194</v>
      </c>
      <c r="C539" s="67" t="s">
        <v>1535</v>
      </c>
      <c r="D539" s="105">
        <v>1</v>
      </c>
      <c r="E539" s="105" t="s">
        <v>50</v>
      </c>
      <c r="F539" s="67" t="s">
        <v>1536</v>
      </c>
      <c r="G539" s="293"/>
      <c r="H539" s="3"/>
      <c r="I539" s="3"/>
      <c r="J539" s="3"/>
      <c r="K539" s="3"/>
    </row>
    <row r="540" spans="1:11" ht="32" hidden="1">
      <c r="A540" s="91"/>
      <c r="B540" s="19"/>
      <c r="C540" s="13" t="s">
        <v>192</v>
      </c>
      <c r="D540" s="12"/>
      <c r="E540" s="12" t="s">
        <v>60</v>
      </c>
      <c r="F540" s="11"/>
      <c r="G540" s="10"/>
      <c r="H540" s="3"/>
      <c r="I540" s="3"/>
      <c r="J540" s="3"/>
      <c r="K540" s="3"/>
    </row>
    <row r="541" spans="1:11" ht="34">
      <c r="A541" s="90" t="s">
        <v>191</v>
      </c>
      <c r="B541" s="19" t="s">
        <v>190</v>
      </c>
      <c r="C541" s="13" t="s">
        <v>1537</v>
      </c>
      <c r="D541" s="105">
        <v>1</v>
      </c>
      <c r="E541" s="105" t="s">
        <v>86</v>
      </c>
      <c r="F541" s="11"/>
      <c r="G541" s="293"/>
      <c r="H541" s="3"/>
      <c r="I541" s="3"/>
      <c r="J541" s="3"/>
      <c r="K541" s="3"/>
    </row>
    <row r="542" spans="1:11" ht="19">
      <c r="A542" s="73" t="s">
        <v>188</v>
      </c>
      <c r="B542" s="344" t="s">
        <v>187</v>
      </c>
      <c r="C542" s="345"/>
      <c r="D542" s="346"/>
      <c r="E542" s="346"/>
      <c r="F542" s="345"/>
      <c r="G542" s="347"/>
      <c r="H542" s="3">
        <f>SUM(D543:D546)</f>
        <v>3</v>
      </c>
      <c r="I542" s="3">
        <f>COUNT(D543:D546)*2</f>
        <v>6</v>
      </c>
      <c r="J542" s="3"/>
      <c r="K542" s="3"/>
    </row>
    <row r="543" spans="1:11" ht="64">
      <c r="A543" s="92" t="s">
        <v>186</v>
      </c>
      <c r="B543" s="18" t="s">
        <v>185</v>
      </c>
      <c r="C543" s="67" t="s">
        <v>1538</v>
      </c>
      <c r="D543" s="105">
        <v>1</v>
      </c>
      <c r="E543" s="105" t="s">
        <v>1539</v>
      </c>
      <c r="F543" s="67" t="s">
        <v>1540</v>
      </c>
      <c r="G543" s="295"/>
      <c r="H543" s="3"/>
      <c r="I543" s="3"/>
      <c r="J543" s="3"/>
      <c r="K543" s="3"/>
    </row>
    <row r="544" spans="1:11" ht="16" hidden="1">
      <c r="A544" s="93"/>
      <c r="B544" s="18"/>
      <c r="C544" s="13" t="s">
        <v>183</v>
      </c>
      <c r="D544" s="12"/>
      <c r="E544" s="12" t="s">
        <v>130</v>
      </c>
      <c r="F544" s="11"/>
      <c r="G544" s="11"/>
      <c r="H544" s="3"/>
      <c r="I544" s="3"/>
      <c r="J544" s="3"/>
      <c r="K544" s="3"/>
    </row>
    <row r="545" spans="1:11" ht="34">
      <c r="A545" s="92" t="s">
        <v>182</v>
      </c>
      <c r="B545" s="19" t="s">
        <v>181</v>
      </c>
      <c r="C545" s="13" t="s">
        <v>180</v>
      </c>
      <c r="D545" s="105">
        <v>1</v>
      </c>
      <c r="E545" s="105" t="s">
        <v>130</v>
      </c>
      <c r="F545" s="11"/>
      <c r="G545" s="295"/>
      <c r="H545" s="3"/>
      <c r="I545" s="3"/>
      <c r="J545" s="3"/>
      <c r="K545" s="3"/>
    </row>
    <row r="546" spans="1:11" ht="48">
      <c r="A546" s="92"/>
      <c r="B546" s="19"/>
      <c r="C546" s="11" t="s">
        <v>1541</v>
      </c>
      <c r="D546" s="105">
        <v>1</v>
      </c>
      <c r="E546" s="105" t="s">
        <v>130</v>
      </c>
      <c r="F546" s="11"/>
      <c r="G546" s="295"/>
      <c r="H546" s="3"/>
      <c r="I546" s="3"/>
      <c r="J546" s="3"/>
      <c r="K546" s="3"/>
    </row>
    <row r="547" spans="1:11" ht="19">
      <c r="A547" s="73" t="s">
        <v>179</v>
      </c>
      <c r="B547" s="344" t="s">
        <v>178</v>
      </c>
      <c r="C547" s="345"/>
      <c r="D547" s="346"/>
      <c r="E547" s="346"/>
      <c r="F547" s="345"/>
      <c r="G547" s="347"/>
      <c r="H547" s="3">
        <f>SUM(D548:D556)</f>
        <v>7</v>
      </c>
      <c r="I547" s="3">
        <f>COUNT(D548:D556)*2</f>
        <v>14</v>
      </c>
      <c r="J547" s="3"/>
      <c r="K547" s="3"/>
    </row>
    <row r="548" spans="1:11" ht="112">
      <c r="A548" s="90" t="s">
        <v>177</v>
      </c>
      <c r="B548" s="11" t="s">
        <v>176</v>
      </c>
      <c r="C548" s="13" t="s">
        <v>1542</v>
      </c>
      <c r="D548" s="121">
        <v>1</v>
      </c>
      <c r="E548" s="105" t="s">
        <v>50</v>
      </c>
      <c r="F548" s="67" t="s">
        <v>1543</v>
      </c>
      <c r="G548" s="293"/>
      <c r="H548" s="3"/>
      <c r="I548" s="3"/>
      <c r="J548" s="3"/>
      <c r="K548" s="3"/>
    </row>
    <row r="549" spans="1:11" ht="48">
      <c r="A549" s="90"/>
      <c r="B549" s="11"/>
      <c r="C549" s="67" t="s">
        <v>1544</v>
      </c>
      <c r="D549" s="121">
        <v>1</v>
      </c>
      <c r="E549" s="105" t="s">
        <v>50</v>
      </c>
      <c r="F549" s="13" t="s">
        <v>174</v>
      </c>
      <c r="G549" s="293"/>
      <c r="H549" s="3"/>
      <c r="I549" s="3"/>
      <c r="J549" s="3"/>
      <c r="K549" s="3"/>
    </row>
    <row r="550" spans="1:11" ht="32">
      <c r="A550" s="90"/>
      <c r="B550" s="11"/>
      <c r="C550" s="11" t="s">
        <v>986</v>
      </c>
      <c r="D550" s="121">
        <v>1</v>
      </c>
      <c r="E550" s="105" t="s">
        <v>50</v>
      </c>
      <c r="F550" s="72" t="s">
        <v>1545</v>
      </c>
      <c r="G550" s="293"/>
      <c r="H550" s="3"/>
      <c r="I550" s="3"/>
      <c r="J550" s="3"/>
      <c r="K550" s="3"/>
    </row>
    <row r="551" spans="1:11" ht="48" hidden="1">
      <c r="A551" s="89"/>
      <c r="B551" s="11"/>
      <c r="C551" s="13" t="s">
        <v>175</v>
      </c>
      <c r="D551" s="12"/>
      <c r="E551" s="12" t="s">
        <v>50</v>
      </c>
      <c r="F551" s="11" t="s">
        <v>174</v>
      </c>
      <c r="G551" s="10"/>
      <c r="H551" s="3"/>
      <c r="I551" s="3"/>
      <c r="J551" s="3"/>
      <c r="K551" s="3"/>
    </row>
    <row r="552" spans="1:11" ht="32">
      <c r="A552" s="22"/>
      <c r="B552" s="11"/>
      <c r="C552" s="14" t="s">
        <v>1546</v>
      </c>
      <c r="D552" s="121">
        <v>1</v>
      </c>
      <c r="E552" s="105" t="s">
        <v>50</v>
      </c>
      <c r="F552" s="11"/>
      <c r="G552" s="293"/>
      <c r="H552" s="3"/>
      <c r="I552" s="3"/>
      <c r="J552" s="3"/>
      <c r="K552" s="3"/>
    </row>
    <row r="553" spans="1:11" ht="96">
      <c r="A553" s="90" t="s">
        <v>173</v>
      </c>
      <c r="B553" s="11" t="s">
        <v>172</v>
      </c>
      <c r="C553" s="14" t="s">
        <v>171</v>
      </c>
      <c r="D553" s="121">
        <v>1</v>
      </c>
      <c r="E553" s="119" t="s">
        <v>130</v>
      </c>
      <c r="F553" s="67" t="s">
        <v>1547</v>
      </c>
      <c r="G553" s="293"/>
      <c r="H553" s="3"/>
      <c r="I553" s="3"/>
      <c r="J553" s="3"/>
      <c r="K553" s="3"/>
    </row>
    <row r="554" spans="1:11" ht="112">
      <c r="A554" s="22"/>
      <c r="B554" s="11"/>
      <c r="C554" s="14" t="s">
        <v>2215</v>
      </c>
      <c r="D554" s="121">
        <v>1</v>
      </c>
      <c r="E554" s="119" t="s">
        <v>130</v>
      </c>
      <c r="F554" s="67" t="s">
        <v>2214</v>
      </c>
      <c r="G554" s="293"/>
      <c r="H554" s="3"/>
      <c r="I554" s="3"/>
      <c r="J554" s="3"/>
      <c r="K554" s="3"/>
    </row>
    <row r="555" spans="1:11" ht="48" hidden="1">
      <c r="A555" s="89"/>
      <c r="B555" s="11"/>
      <c r="C555" s="14" t="s">
        <v>170</v>
      </c>
      <c r="D555" s="24"/>
      <c r="E555" s="24" t="s">
        <v>130</v>
      </c>
      <c r="F555" s="13" t="s">
        <v>169</v>
      </c>
      <c r="G555" s="10"/>
      <c r="H555" s="3"/>
      <c r="I555" s="3"/>
      <c r="J555" s="3"/>
      <c r="K555" s="3"/>
    </row>
    <row r="556" spans="1:11" ht="32">
      <c r="A556" s="22"/>
      <c r="B556" s="11"/>
      <c r="C556" s="13" t="s">
        <v>168</v>
      </c>
      <c r="D556" s="121">
        <v>1</v>
      </c>
      <c r="E556" s="119" t="s">
        <v>130</v>
      </c>
      <c r="F556" s="11"/>
      <c r="G556" s="293"/>
      <c r="H556" s="3"/>
      <c r="I556" s="3"/>
      <c r="J556" s="3"/>
      <c r="K556" s="3"/>
    </row>
    <row r="557" spans="1:11" ht="19">
      <c r="A557" s="73" t="s">
        <v>167</v>
      </c>
      <c r="B557" s="344" t="s">
        <v>166</v>
      </c>
      <c r="C557" s="345"/>
      <c r="D557" s="346"/>
      <c r="E557" s="346"/>
      <c r="F557" s="345"/>
      <c r="G557" s="347"/>
      <c r="H557" s="3">
        <f>SUM(D558:D567)</f>
        <v>7</v>
      </c>
      <c r="I557" s="3">
        <f>COUNT(D558:D567)*2</f>
        <v>14</v>
      </c>
      <c r="J557" s="3"/>
      <c r="K557" s="3"/>
    </row>
    <row r="558" spans="1:11" ht="48">
      <c r="A558" s="90" t="s">
        <v>165</v>
      </c>
      <c r="B558" s="13" t="s">
        <v>164</v>
      </c>
      <c r="C558" s="13" t="s">
        <v>163</v>
      </c>
      <c r="D558" s="105">
        <v>1</v>
      </c>
      <c r="E558" s="105" t="s">
        <v>86</v>
      </c>
      <c r="F558" s="67" t="s">
        <v>1548</v>
      </c>
      <c r="G558" s="293"/>
      <c r="H558" s="3"/>
      <c r="I558" s="3"/>
      <c r="J558" s="3"/>
      <c r="K558" s="3"/>
    </row>
    <row r="559" spans="1:11" ht="48">
      <c r="A559" s="90"/>
      <c r="B559" s="13"/>
      <c r="C559" s="13" t="s">
        <v>162</v>
      </c>
      <c r="D559" s="105">
        <v>1</v>
      </c>
      <c r="E559" s="105" t="s">
        <v>86</v>
      </c>
      <c r="F559" s="67" t="s">
        <v>1549</v>
      </c>
      <c r="G559" s="293"/>
      <c r="H559" s="3"/>
      <c r="I559" s="3"/>
      <c r="J559" s="3"/>
      <c r="K559" s="3"/>
    </row>
    <row r="560" spans="1:11" ht="32" hidden="1">
      <c r="A560" s="91"/>
      <c r="B560" s="13"/>
      <c r="C560" s="13" t="s">
        <v>161</v>
      </c>
      <c r="D560" s="12"/>
      <c r="E560" s="12" t="s">
        <v>86</v>
      </c>
      <c r="F560" s="13"/>
      <c r="G560" s="10"/>
      <c r="H560" s="3"/>
      <c r="I560" s="3"/>
      <c r="J560" s="3"/>
      <c r="K560" s="3"/>
    </row>
    <row r="561" spans="1:11" ht="48">
      <c r="A561" s="90" t="s">
        <v>160</v>
      </c>
      <c r="B561" s="11" t="s">
        <v>159</v>
      </c>
      <c r="C561" s="13" t="s">
        <v>158</v>
      </c>
      <c r="D561" s="105">
        <v>1</v>
      </c>
      <c r="E561" s="105" t="s">
        <v>130</v>
      </c>
      <c r="F561" s="11" t="s">
        <v>157</v>
      </c>
      <c r="G561" s="293"/>
      <c r="H561" s="3"/>
      <c r="I561" s="3"/>
      <c r="J561" s="3"/>
      <c r="K561" s="3"/>
    </row>
    <row r="562" spans="1:11" ht="32">
      <c r="A562" s="90"/>
      <c r="B562" s="11"/>
      <c r="C562" s="13" t="s">
        <v>156</v>
      </c>
      <c r="D562" s="105">
        <v>1</v>
      </c>
      <c r="E562" s="105" t="s">
        <v>130</v>
      </c>
      <c r="F562" s="11" t="s">
        <v>155</v>
      </c>
      <c r="G562" s="293"/>
      <c r="H562" s="3"/>
      <c r="I562" s="3"/>
      <c r="J562" s="3"/>
      <c r="K562" s="3"/>
    </row>
    <row r="563" spans="1:11" ht="48">
      <c r="A563" s="90" t="s">
        <v>154</v>
      </c>
      <c r="B563" s="11" t="s">
        <v>153</v>
      </c>
      <c r="C563" s="13" t="s">
        <v>152</v>
      </c>
      <c r="D563" s="105">
        <v>1</v>
      </c>
      <c r="E563" s="105" t="s">
        <v>45</v>
      </c>
      <c r="F563" s="11" t="s">
        <v>151</v>
      </c>
      <c r="G563" s="293"/>
      <c r="H563" s="3"/>
      <c r="I563" s="3"/>
      <c r="J563" s="3"/>
      <c r="K563" s="3"/>
    </row>
    <row r="564" spans="1:11" ht="32">
      <c r="A564" s="90"/>
      <c r="B564" s="11"/>
      <c r="C564" s="13" t="s">
        <v>150</v>
      </c>
      <c r="D564" s="105">
        <v>1</v>
      </c>
      <c r="E564" s="105" t="s">
        <v>45</v>
      </c>
      <c r="F564" s="13" t="s">
        <v>1550</v>
      </c>
      <c r="G564" s="293"/>
      <c r="H564" s="3"/>
      <c r="I564" s="3"/>
      <c r="J564" s="3"/>
      <c r="K564" s="3"/>
    </row>
    <row r="565" spans="1:11" ht="48" hidden="1">
      <c r="A565" s="91"/>
      <c r="B565" s="11"/>
      <c r="C565" s="13" t="s">
        <v>149</v>
      </c>
      <c r="D565" s="12"/>
      <c r="E565" s="12" t="s">
        <v>45</v>
      </c>
      <c r="F565" s="11"/>
      <c r="G565" s="10"/>
      <c r="H565" s="3"/>
      <c r="I565" s="3"/>
      <c r="J565" s="3"/>
      <c r="K565" s="3"/>
    </row>
    <row r="566" spans="1:11" ht="96">
      <c r="A566" s="90"/>
      <c r="B566" s="11"/>
      <c r="C566" s="13" t="s">
        <v>148</v>
      </c>
      <c r="D566" s="105">
        <v>1</v>
      </c>
      <c r="E566" s="105" t="s">
        <v>130</v>
      </c>
      <c r="F566" s="13" t="s">
        <v>1551</v>
      </c>
      <c r="G566" s="293"/>
      <c r="H566" s="3"/>
      <c r="I566" s="3"/>
      <c r="J566" s="3"/>
      <c r="K566" s="3"/>
    </row>
    <row r="567" spans="1:11" ht="48" hidden="1">
      <c r="A567" s="91"/>
      <c r="B567" s="11"/>
      <c r="C567" s="13" t="s">
        <v>147</v>
      </c>
      <c r="D567" s="12"/>
      <c r="E567" s="12" t="s">
        <v>130</v>
      </c>
      <c r="F567" s="11" t="s">
        <v>146</v>
      </c>
      <c r="G567" s="10"/>
      <c r="H567" s="3"/>
      <c r="I567" s="3"/>
      <c r="J567" s="3"/>
      <c r="K567" s="3"/>
    </row>
    <row r="568" spans="1:11" ht="19">
      <c r="A568" s="73" t="s">
        <v>145</v>
      </c>
      <c r="B568" s="344" t="s">
        <v>144</v>
      </c>
      <c r="C568" s="345"/>
      <c r="D568" s="346"/>
      <c r="E568" s="346"/>
      <c r="F568" s="345"/>
      <c r="G568" s="347"/>
      <c r="H568" s="3">
        <f>SUM(D569:D583)</f>
        <v>12</v>
      </c>
      <c r="I568" s="3">
        <f>COUNT(D569:D583)*2</f>
        <v>24</v>
      </c>
      <c r="J568" s="3"/>
      <c r="K568" s="3"/>
    </row>
    <row r="569" spans="1:11" ht="34">
      <c r="A569" s="90" t="s">
        <v>143</v>
      </c>
      <c r="B569" s="18" t="s">
        <v>142</v>
      </c>
      <c r="C569" s="13" t="s">
        <v>141</v>
      </c>
      <c r="D569" s="105">
        <v>1</v>
      </c>
      <c r="E569" s="105" t="s">
        <v>86</v>
      </c>
      <c r="F569" s="11"/>
      <c r="G569" s="293"/>
      <c r="H569" s="3"/>
      <c r="I569" s="3"/>
      <c r="J569" s="3"/>
      <c r="K569" s="3"/>
    </row>
    <row r="570" spans="1:11" ht="32">
      <c r="A570" s="90"/>
      <c r="B570" s="18"/>
      <c r="C570" s="72" t="s">
        <v>1552</v>
      </c>
      <c r="D570" s="105">
        <v>1</v>
      </c>
      <c r="E570" s="105" t="s">
        <v>86</v>
      </c>
      <c r="F570" s="11"/>
      <c r="G570" s="293"/>
      <c r="H570" s="3"/>
      <c r="I570" s="3"/>
      <c r="J570" s="3"/>
      <c r="K570" s="3"/>
    </row>
    <row r="571" spans="1:11" ht="32">
      <c r="A571" s="90"/>
      <c r="B571" s="18"/>
      <c r="C571" s="72" t="s">
        <v>2216</v>
      </c>
      <c r="D571" s="105">
        <v>1</v>
      </c>
      <c r="E571" s="105" t="s">
        <v>130</v>
      </c>
      <c r="F571" s="72"/>
      <c r="G571" s="293"/>
      <c r="H571" s="3"/>
      <c r="I571" s="3"/>
      <c r="J571" s="3"/>
      <c r="K571" s="3"/>
    </row>
    <row r="572" spans="1:11" ht="32">
      <c r="A572" s="90"/>
      <c r="B572" s="18"/>
      <c r="C572" s="72" t="s">
        <v>1553</v>
      </c>
      <c r="D572" s="105">
        <v>1</v>
      </c>
      <c r="E572" s="105" t="s">
        <v>498</v>
      </c>
      <c r="F572" s="72"/>
      <c r="G572" s="293"/>
      <c r="H572" s="3"/>
      <c r="I572" s="3"/>
      <c r="J572" s="3"/>
      <c r="K572" s="3"/>
    </row>
    <row r="573" spans="1:11" ht="48">
      <c r="A573" s="90"/>
      <c r="B573" s="18"/>
      <c r="C573" s="13" t="s">
        <v>140</v>
      </c>
      <c r="D573" s="105">
        <v>1</v>
      </c>
      <c r="E573" s="105" t="s">
        <v>86</v>
      </c>
      <c r="F573" s="11"/>
      <c r="G573" s="293"/>
      <c r="H573" s="3"/>
      <c r="I573" s="3"/>
      <c r="J573" s="3"/>
      <c r="K573" s="3"/>
    </row>
    <row r="574" spans="1:11" ht="32">
      <c r="A574" s="90"/>
      <c r="B574" s="18"/>
      <c r="C574" s="13" t="s">
        <v>139</v>
      </c>
      <c r="D574" s="105">
        <v>1</v>
      </c>
      <c r="E574" s="105" t="s">
        <v>86</v>
      </c>
      <c r="F574" s="11"/>
      <c r="G574" s="293"/>
      <c r="H574" s="3"/>
      <c r="I574" s="3"/>
      <c r="J574" s="3"/>
      <c r="K574" s="3"/>
    </row>
    <row r="575" spans="1:11" ht="64">
      <c r="A575" s="90" t="s">
        <v>138</v>
      </c>
      <c r="B575" s="18" t="s">
        <v>137</v>
      </c>
      <c r="C575" s="13" t="s">
        <v>136</v>
      </c>
      <c r="D575" s="105">
        <v>1</v>
      </c>
      <c r="E575" s="105" t="s">
        <v>86</v>
      </c>
      <c r="F575" s="72" t="s">
        <v>1554</v>
      </c>
      <c r="G575" s="293"/>
      <c r="H575" s="3"/>
      <c r="I575" s="3"/>
      <c r="J575" s="3"/>
      <c r="K575" s="3"/>
    </row>
    <row r="576" spans="1:11" ht="48" hidden="1">
      <c r="A576" s="91"/>
      <c r="B576" s="18"/>
      <c r="C576" s="13" t="s">
        <v>135</v>
      </c>
      <c r="D576" s="12"/>
      <c r="E576" s="12" t="s">
        <v>86</v>
      </c>
      <c r="F576" s="11" t="s">
        <v>134</v>
      </c>
      <c r="G576" s="10"/>
      <c r="H576" s="3"/>
      <c r="I576" s="3"/>
      <c r="J576" s="3"/>
      <c r="K576" s="3"/>
    </row>
    <row r="577" spans="1:11" ht="32" hidden="1">
      <c r="A577" s="91"/>
      <c r="B577" s="18"/>
      <c r="C577" s="23" t="s">
        <v>133</v>
      </c>
      <c r="D577" s="12"/>
      <c r="E577" s="12" t="s">
        <v>130</v>
      </c>
      <c r="F577" s="13" t="s">
        <v>132</v>
      </c>
      <c r="G577" s="10"/>
      <c r="H577" s="3"/>
      <c r="I577" s="3"/>
      <c r="J577" s="3"/>
      <c r="K577" s="3"/>
    </row>
    <row r="578" spans="1:11" ht="112">
      <c r="A578" s="90"/>
      <c r="B578" s="18"/>
      <c r="C578" s="13" t="s">
        <v>131</v>
      </c>
      <c r="D578" s="105">
        <v>1</v>
      </c>
      <c r="E578" s="105" t="s">
        <v>130</v>
      </c>
      <c r="F578" s="72" t="s">
        <v>1555</v>
      </c>
      <c r="G578" s="293"/>
      <c r="H578" s="3"/>
      <c r="I578" s="3"/>
      <c r="J578" s="3"/>
      <c r="K578" s="3"/>
    </row>
    <row r="579" spans="1:11" ht="48">
      <c r="A579" s="90"/>
      <c r="B579" s="18"/>
      <c r="C579" s="67" t="s">
        <v>1556</v>
      </c>
      <c r="D579" s="122">
        <v>1</v>
      </c>
      <c r="E579" s="111" t="s">
        <v>86</v>
      </c>
      <c r="F579" s="72" t="s">
        <v>1557</v>
      </c>
      <c r="G579" s="293"/>
      <c r="H579" s="3"/>
      <c r="I579" s="3"/>
      <c r="J579" s="3"/>
      <c r="K579" s="3"/>
    </row>
    <row r="580" spans="1:11" ht="48" hidden="1">
      <c r="A580" s="91"/>
      <c r="B580" s="18"/>
      <c r="C580" s="13" t="s">
        <v>129</v>
      </c>
      <c r="D580" s="12"/>
      <c r="E580" s="12" t="s">
        <v>60</v>
      </c>
      <c r="F580" s="11" t="s">
        <v>128</v>
      </c>
      <c r="G580" s="10"/>
      <c r="H580" s="3"/>
      <c r="I580" s="3"/>
      <c r="J580" s="3"/>
      <c r="K580" s="3"/>
    </row>
    <row r="581" spans="1:11" ht="34">
      <c r="A581" s="90" t="s">
        <v>127</v>
      </c>
      <c r="B581" s="18" t="s">
        <v>126</v>
      </c>
      <c r="C581" s="20" t="s">
        <v>125</v>
      </c>
      <c r="D581" s="105">
        <v>1</v>
      </c>
      <c r="E581" s="118" t="s">
        <v>50</v>
      </c>
      <c r="F581" s="23" t="s">
        <v>1558</v>
      </c>
      <c r="G581" s="293"/>
      <c r="H581" s="3"/>
      <c r="I581" s="3"/>
      <c r="J581" s="3"/>
      <c r="K581" s="3"/>
    </row>
    <row r="582" spans="1:11" ht="48">
      <c r="A582" s="90"/>
      <c r="B582" s="13"/>
      <c r="C582" s="13" t="s">
        <v>124</v>
      </c>
      <c r="D582" s="105">
        <v>1</v>
      </c>
      <c r="E582" s="105" t="s">
        <v>50</v>
      </c>
      <c r="F582" s="11"/>
      <c r="G582" s="293"/>
      <c r="H582" s="3"/>
      <c r="I582" s="3"/>
      <c r="J582" s="3"/>
      <c r="K582" s="3"/>
    </row>
    <row r="583" spans="1:11" ht="64">
      <c r="A583" s="90"/>
      <c r="B583" s="11"/>
      <c r="C583" s="17" t="s">
        <v>123</v>
      </c>
      <c r="D583" s="105">
        <v>1</v>
      </c>
      <c r="E583" s="105" t="s">
        <v>45</v>
      </c>
      <c r="F583" s="23" t="s">
        <v>1559</v>
      </c>
      <c r="G583" s="293"/>
      <c r="H583" s="3"/>
      <c r="I583" s="3"/>
      <c r="J583" s="3"/>
      <c r="K583" s="3"/>
    </row>
    <row r="584" spans="1:11" ht="18.5" customHeight="1">
      <c r="A584" s="90"/>
      <c r="B584" s="373" t="s">
        <v>122</v>
      </c>
      <c r="C584" s="374"/>
      <c r="D584" s="390"/>
      <c r="E584" s="390"/>
      <c r="F584" s="374"/>
      <c r="G584" s="375"/>
      <c r="H584" s="3">
        <f>H585+H588+H592+H597+H613+H620+H624</f>
        <v>33</v>
      </c>
      <c r="I584" s="3">
        <f>I585+I588+I592+I597+I613+I620+I624</f>
        <v>66</v>
      </c>
      <c r="J584" s="3"/>
      <c r="K584" s="3"/>
    </row>
    <row r="585" spans="1:11" ht="20.25" customHeight="1">
      <c r="A585" s="73" t="s">
        <v>121</v>
      </c>
      <c r="B585" s="344" t="s">
        <v>120</v>
      </c>
      <c r="C585" s="360"/>
      <c r="D585" s="361"/>
      <c r="E585" s="362"/>
      <c r="F585" s="360"/>
      <c r="G585" s="363"/>
      <c r="H585" s="3">
        <f>SUM(D586:D587)</f>
        <v>2</v>
      </c>
      <c r="I585" s="3">
        <f>COUNT(D586:D587)*2</f>
        <v>4</v>
      </c>
      <c r="J585" s="3"/>
      <c r="K585" s="3"/>
    </row>
    <row r="586" spans="1:11" ht="64">
      <c r="A586" s="73" t="s">
        <v>119</v>
      </c>
      <c r="B586" s="19" t="s">
        <v>118</v>
      </c>
      <c r="C586" s="18" t="s">
        <v>1560</v>
      </c>
      <c r="D586" s="105">
        <v>1</v>
      </c>
      <c r="E586" s="105" t="s">
        <v>45</v>
      </c>
      <c r="F586" s="67" t="s">
        <v>1561</v>
      </c>
      <c r="G586" s="289"/>
      <c r="H586" s="3"/>
      <c r="I586" s="3"/>
      <c r="J586" s="3"/>
      <c r="K586" s="3"/>
    </row>
    <row r="587" spans="1:11" ht="48">
      <c r="A587" s="69" t="s">
        <v>1562</v>
      </c>
      <c r="B587" s="67" t="s">
        <v>1563</v>
      </c>
      <c r="C587" s="67" t="s">
        <v>1564</v>
      </c>
      <c r="D587" s="110">
        <v>1</v>
      </c>
      <c r="E587" s="111" t="s">
        <v>45</v>
      </c>
      <c r="F587" s="67" t="s">
        <v>1565</v>
      </c>
      <c r="G587" s="292"/>
      <c r="H587" s="3"/>
      <c r="I587" s="3"/>
      <c r="J587" s="3"/>
      <c r="K587" s="3"/>
    </row>
    <row r="588" spans="1:11" ht="19">
      <c r="A588" s="73" t="s">
        <v>117</v>
      </c>
      <c r="B588" s="344" t="s">
        <v>116</v>
      </c>
      <c r="C588" s="345"/>
      <c r="D588" s="346"/>
      <c r="E588" s="346"/>
      <c r="F588" s="345"/>
      <c r="G588" s="347"/>
      <c r="H588" s="3">
        <f>SUM(D589:D591)</f>
        <v>3</v>
      </c>
      <c r="I588" s="3">
        <f>COUNT(D589:D591)*2</f>
        <v>6</v>
      </c>
      <c r="J588" s="3"/>
      <c r="K588" s="3"/>
    </row>
    <row r="589" spans="1:11" ht="34">
      <c r="A589" s="73" t="s">
        <v>115</v>
      </c>
      <c r="B589" s="18" t="s">
        <v>114</v>
      </c>
      <c r="C589" s="67" t="s">
        <v>1566</v>
      </c>
      <c r="D589" s="116">
        <v>1</v>
      </c>
      <c r="E589" s="111" t="s">
        <v>45</v>
      </c>
      <c r="F589" s="67" t="s">
        <v>1567</v>
      </c>
      <c r="G589" s="289"/>
      <c r="H589" s="3"/>
      <c r="I589" s="3"/>
      <c r="J589" s="3"/>
      <c r="K589" s="3"/>
    </row>
    <row r="590" spans="1:11" ht="34">
      <c r="A590" s="69" t="s">
        <v>1568</v>
      </c>
      <c r="B590" s="94" t="s">
        <v>1569</v>
      </c>
      <c r="C590" s="67" t="s">
        <v>1570</v>
      </c>
      <c r="D590" s="110">
        <v>1</v>
      </c>
      <c r="E590" s="111" t="s">
        <v>45</v>
      </c>
      <c r="F590" s="68"/>
      <c r="G590" s="292"/>
      <c r="H590" s="3"/>
      <c r="I590" s="3"/>
      <c r="J590" s="3"/>
      <c r="K590" s="3"/>
    </row>
    <row r="591" spans="1:11" ht="48">
      <c r="A591" s="69" t="s">
        <v>1571</v>
      </c>
      <c r="B591" s="94" t="s">
        <v>1572</v>
      </c>
      <c r="C591" s="67" t="s">
        <v>1573</v>
      </c>
      <c r="D591" s="110">
        <v>1</v>
      </c>
      <c r="E591" s="111" t="s">
        <v>45</v>
      </c>
      <c r="F591" s="68"/>
      <c r="G591" s="292"/>
      <c r="H591" s="3"/>
      <c r="I591" s="3"/>
      <c r="J591" s="3"/>
      <c r="K591" s="3"/>
    </row>
    <row r="592" spans="1:11" ht="19">
      <c r="A592" s="73" t="s">
        <v>113</v>
      </c>
      <c r="B592" s="344" t="s">
        <v>112</v>
      </c>
      <c r="C592" s="345"/>
      <c r="D592" s="346"/>
      <c r="E592" s="346"/>
      <c r="F592" s="345"/>
      <c r="G592" s="347"/>
      <c r="H592" s="3">
        <f>SUM(D593:D596)</f>
        <v>2</v>
      </c>
      <c r="I592" s="3">
        <f>COUNT(D593:D596)*2</f>
        <v>4</v>
      </c>
      <c r="J592" s="3"/>
      <c r="K592" s="3"/>
    </row>
    <row r="593" spans="1:11" ht="51">
      <c r="A593" s="73" t="s">
        <v>111</v>
      </c>
      <c r="B593" s="18" t="s">
        <v>110</v>
      </c>
      <c r="C593" s="13" t="s">
        <v>109</v>
      </c>
      <c r="D593" s="105">
        <v>1</v>
      </c>
      <c r="E593" s="105" t="s">
        <v>45</v>
      </c>
      <c r="F593" s="67" t="s">
        <v>2067</v>
      </c>
      <c r="G593" s="289"/>
      <c r="H593" s="3"/>
      <c r="I593" s="3"/>
      <c r="J593" s="3"/>
      <c r="K593" s="3"/>
    </row>
    <row r="594" spans="1:11" ht="51" hidden="1">
      <c r="A594" s="75" t="s">
        <v>108</v>
      </c>
      <c r="B594" s="18" t="s">
        <v>107</v>
      </c>
      <c r="C594" s="13" t="s">
        <v>106</v>
      </c>
      <c r="D594" s="12"/>
      <c r="E594" s="12" t="s">
        <v>45</v>
      </c>
      <c r="F594" s="13"/>
      <c r="G594" s="16"/>
      <c r="H594" s="3"/>
      <c r="I594" s="3"/>
      <c r="J594" s="3"/>
      <c r="K594" s="3"/>
    </row>
    <row r="595" spans="1:11" ht="136">
      <c r="A595" s="73" t="s">
        <v>105</v>
      </c>
      <c r="B595" s="19" t="s">
        <v>104</v>
      </c>
      <c r="C595" s="19" t="s">
        <v>103</v>
      </c>
      <c r="D595" s="105">
        <v>1</v>
      </c>
      <c r="E595" s="105" t="s">
        <v>45</v>
      </c>
      <c r="F595" s="18" t="s">
        <v>1574</v>
      </c>
      <c r="G595" s="289"/>
      <c r="H595" s="3"/>
      <c r="I595" s="3"/>
      <c r="J595" s="3"/>
      <c r="K595" s="3"/>
    </row>
    <row r="596" spans="1:11" ht="51" hidden="1">
      <c r="A596" s="75"/>
      <c r="B596" s="4"/>
      <c r="C596" s="19" t="s">
        <v>102</v>
      </c>
      <c r="D596" s="12"/>
      <c r="E596" s="12" t="s">
        <v>60</v>
      </c>
      <c r="F596" s="13"/>
      <c r="G596" s="16"/>
      <c r="H596" s="3"/>
      <c r="I596" s="3"/>
      <c r="J596" s="3"/>
      <c r="K596" s="3"/>
    </row>
    <row r="597" spans="1:11" ht="19">
      <c r="A597" s="73" t="s">
        <v>101</v>
      </c>
      <c r="B597" s="344" t="s">
        <v>100</v>
      </c>
      <c r="C597" s="345"/>
      <c r="D597" s="346"/>
      <c r="E597" s="346"/>
      <c r="F597" s="345"/>
      <c r="G597" s="347"/>
      <c r="H597" s="3">
        <f>SUM(D598:D612)</f>
        <v>15</v>
      </c>
      <c r="I597" s="3">
        <f>COUNT(D598:D612)*2</f>
        <v>30</v>
      </c>
      <c r="J597" s="3"/>
      <c r="K597" s="3"/>
    </row>
    <row r="598" spans="1:11" ht="48">
      <c r="A598" s="73" t="s">
        <v>99</v>
      </c>
      <c r="B598" s="18" t="s">
        <v>98</v>
      </c>
      <c r="C598" s="20" t="s">
        <v>97</v>
      </c>
      <c r="D598" s="105">
        <v>1</v>
      </c>
      <c r="E598" s="105" t="s">
        <v>19</v>
      </c>
      <c r="F598" s="67" t="s">
        <v>1575</v>
      </c>
      <c r="G598" s="289"/>
      <c r="H598" s="3"/>
      <c r="I598" s="3"/>
      <c r="J598" s="3"/>
      <c r="K598" s="3"/>
    </row>
    <row r="599" spans="1:11" ht="32">
      <c r="A599" s="73"/>
      <c r="B599" s="18"/>
      <c r="C599" s="13" t="s">
        <v>96</v>
      </c>
      <c r="D599" s="105">
        <v>1</v>
      </c>
      <c r="E599" s="105" t="s">
        <v>95</v>
      </c>
      <c r="F599" s="67" t="s">
        <v>1576</v>
      </c>
      <c r="G599" s="289"/>
      <c r="H599" s="3"/>
      <c r="I599" s="3"/>
      <c r="J599" s="3"/>
      <c r="K599" s="3"/>
    </row>
    <row r="600" spans="1:11" ht="96">
      <c r="A600" s="73" t="s">
        <v>94</v>
      </c>
      <c r="B600" s="18" t="s">
        <v>93</v>
      </c>
      <c r="C600" s="67" t="s">
        <v>1577</v>
      </c>
      <c r="D600" s="105">
        <v>1</v>
      </c>
      <c r="E600" s="105" t="s">
        <v>19</v>
      </c>
      <c r="F600" s="67" t="s">
        <v>1578</v>
      </c>
      <c r="G600" s="289"/>
      <c r="H600" s="3"/>
      <c r="I600" s="3"/>
      <c r="J600" s="3"/>
      <c r="K600" s="3"/>
    </row>
    <row r="601" spans="1:11" ht="112">
      <c r="A601" s="73"/>
      <c r="B601" s="18"/>
      <c r="C601" s="67" t="s">
        <v>1579</v>
      </c>
      <c r="D601" s="105">
        <v>1</v>
      </c>
      <c r="E601" s="105" t="s">
        <v>19</v>
      </c>
      <c r="F601" s="67" t="s">
        <v>1580</v>
      </c>
      <c r="G601" s="289"/>
      <c r="H601" s="3"/>
      <c r="I601" s="3"/>
      <c r="J601" s="3"/>
      <c r="K601" s="3"/>
    </row>
    <row r="602" spans="1:11" ht="64">
      <c r="A602" s="73"/>
      <c r="B602" s="18"/>
      <c r="C602" s="67" t="s">
        <v>1581</v>
      </c>
      <c r="D602" s="105">
        <v>1</v>
      </c>
      <c r="E602" s="105" t="s">
        <v>19</v>
      </c>
      <c r="F602" s="67" t="s">
        <v>1582</v>
      </c>
      <c r="G602" s="289"/>
      <c r="H602" s="3"/>
      <c r="I602" s="3"/>
      <c r="J602" s="3"/>
      <c r="K602" s="3"/>
    </row>
    <row r="603" spans="1:11" ht="112">
      <c r="A603" s="73"/>
      <c r="B603" s="18"/>
      <c r="C603" s="77" t="s">
        <v>1583</v>
      </c>
      <c r="D603" s="110">
        <v>1</v>
      </c>
      <c r="E603" s="111" t="s">
        <v>376</v>
      </c>
      <c r="F603" s="67" t="s">
        <v>1584</v>
      </c>
      <c r="G603" s="289"/>
      <c r="H603" s="3"/>
      <c r="I603" s="3"/>
      <c r="J603" s="3"/>
      <c r="K603" s="3"/>
    </row>
    <row r="604" spans="1:11" ht="160">
      <c r="A604" s="73"/>
      <c r="B604" s="18"/>
      <c r="C604" s="67" t="s">
        <v>1585</v>
      </c>
      <c r="D604" s="110">
        <v>1</v>
      </c>
      <c r="E604" s="111" t="s">
        <v>1586</v>
      </c>
      <c r="F604" s="67" t="s">
        <v>1587</v>
      </c>
      <c r="G604" s="289"/>
      <c r="H604" s="3"/>
      <c r="I604" s="3"/>
      <c r="J604" s="3"/>
      <c r="K604" s="3"/>
    </row>
    <row r="605" spans="1:11" ht="144">
      <c r="A605" s="73"/>
      <c r="B605" s="18"/>
      <c r="C605" s="67" t="s">
        <v>1588</v>
      </c>
      <c r="D605" s="110">
        <v>1</v>
      </c>
      <c r="E605" s="111" t="s">
        <v>19</v>
      </c>
      <c r="F605" s="67" t="s">
        <v>1589</v>
      </c>
      <c r="G605" s="289"/>
      <c r="H605" s="3"/>
      <c r="I605" s="3"/>
      <c r="J605" s="3"/>
      <c r="K605" s="3"/>
    </row>
    <row r="606" spans="1:11" ht="48">
      <c r="A606" s="73"/>
      <c r="B606" s="18"/>
      <c r="C606" s="67" t="s">
        <v>1590</v>
      </c>
      <c r="D606" s="110">
        <v>1</v>
      </c>
      <c r="E606" s="111" t="s">
        <v>19</v>
      </c>
      <c r="F606" s="67" t="s">
        <v>2217</v>
      </c>
      <c r="G606" s="289"/>
      <c r="H606" s="3"/>
      <c r="I606" s="3"/>
      <c r="J606" s="3"/>
      <c r="K606" s="3"/>
    </row>
    <row r="607" spans="1:11" ht="160">
      <c r="A607" s="73"/>
      <c r="B607" s="18"/>
      <c r="C607" s="67" t="s">
        <v>1591</v>
      </c>
      <c r="D607" s="110">
        <v>1</v>
      </c>
      <c r="E607" s="111" t="s">
        <v>19</v>
      </c>
      <c r="F607" s="67" t="s">
        <v>1592</v>
      </c>
      <c r="G607" s="289"/>
      <c r="H607" s="3"/>
      <c r="I607" s="3"/>
      <c r="J607" s="3"/>
      <c r="K607" s="3"/>
    </row>
    <row r="608" spans="1:11" ht="96">
      <c r="A608" s="73"/>
      <c r="B608" s="18"/>
      <c r="C608" s="67" t="s">
        <v>1593</v>
      </c>
      <c r="D608" s="110">
        <v>1</v>
      </c>
      <c r="E608" s="111" t="s">
        <v>19</v>
      </c>
      <c r="F608" s="67" t="s">
        <v>1594</v>
      </c>
      <c r="G608" s="289"/>
      <c r="H608" s="3"/>
      <c r="I608" s="3"/>
      <c r="J608" s="3"/>
      <c r="K608" s="3"/>
    </row>
    <row r="609" spans="1:11" ht="144">
      <c r="A609" s="73"/>
      <c r="B609" s="18"/>
      <c r="C609" s="67" t="s">
        <v>1595</v>
      </c>
      <c r="D609" s="110">
        <v>1</v>
      </c>
      <c r="E609" s="111" t="s">
        <v>19</v>
      </c>
      <c r="F609" s="67" t="s">
        <v>1596</v>
      </c>
      <c r="G609" s="289"/>
      <c r="H609" s="3"/>
      <c r="I609" s="3"/>
      <c r="J609" s="3"/>
      <c r="K609" s="3"/>
    </row>
    <row r="610" spans="1:11" ht="48">
      <c r="A610" s="73"/>
      <c r="B610" s="18"/>
      <c r="C610" s="67" t="s">
        <v>1597</v>
      </c>
      <c r="D610" s="110">
        <v>1</v>
      </c>
      <c r="E610" s="111" t="s">
        <v>19</v>
      </c>
      <c r="F610" s="67" t="s">
        <v>1598</v>
      </c>
      <c r="G610" s="289"/>
      <c r="H610" s="3"/>
      <c r="I610" s="3"/>
      <c r="J610" s="3"/>
      <c r="K610" s="3"/>
    </row>
    <row r="611" spans="1:11" ht="34">
      <c r="A611" s="73" t="s">
        <v>92</v>
      </c>
      <c r="B611" s="18" t="s">
        <v>91</v>
      </c>
      <c r="C611" s="11" t="s">
        <v>90</v>
      </c>
      <c r="D611" s="105">
        <v>1</v>
      </c>
      <c r="E611" s="105" t="s">
        <v>45</v>
      </c>
      <c r="F611" s="13"/>
      <c r="G611" s="289"/>
      <c r="H611" s="3"/>
      <c r="I611" s="3"/>
      <c r="J611" s="3"/>
      <c r="K611" s="3"/>
    </row>
    <row r="612" spans="1:11" ht="128">
      <c r="A612" s="73" t="s">
        <v>89</v>
      </c>
      <c r="B612" s="18" t="s">
        <v>88</v>
      </c>
      <c r="C612" s="13" t="s">
        <v>87</v>
      </c>
      <c r="D612" s="105">
        <v>1</v>
      </c>
      <c r="E612" s="105" t="s">
        <v>86</v>
      </c>
      <c r="F612" s="67" t="s">
        <v>1599</v>
      </c>
      <c r="G612" s="289"/>
      <c r="H612" s="3"/>
      <c r="I612" s="3"/>
      <c r="J612" s="3"/>
      <c r="K612" s="3"/>
    </row>
    <row r="613" spans="1:11" ht="19">
      <c r="A613" s="73" t="s">
        <v>85</v>
      </c>
      <c r="B613" s="344" t="s">
        <v>84</v>
      </c>
      <c r="C613" s="345"/>
      <c r="D613" s="346"/>
      <c r="E613" s="346"/>
      <c r="F613" s="345"/>
      <c r="G613" s="347"/>
      <c r="H613" s="3">
        <f>SUM(D614:D619)</f>
        <v>5</v>
      </c>
      <c r="I613" s="3">
        <f>COUNT(D614:D619)*2</f>
        <v>10</v>
      </c>
      <c r="J613" s="3"/>
      <c r="K613" s="3"/>
    </row>
    <row r="614" spans="1:11" ht="80">
      <c r="A614" s="73" t="s">
        <v>83</v>
      </c>
      <c r="B614" s="19" t="s">
        <v>82</v>
      </c>
      <c r="C614" s="13" t="s">
        <v>81</v>
      </c>
      <c r="D614" s="105">
        <v>1</v>
      </c>
      <c r="E614" s="105" t="s">
        <v>63</v>
      </c>
      <c r="F614" s="67" t="s">
        <v>1600</v>
      </c>
      <c r="G614" s="289"/>
      <c r="H614" s="3"/>
      <c r="I614" s="3"/>
      <c r="J614" s="3"/>
      <c r="K614" s="3"/>
    </row>
    <row r="615" spans="1:11" ht="34" hidden="1">
      <c r="A615" s="75" t="s">
        <v>80</v>
      </c>
      <c r="B615" s="19" t="s">
        <v>79</v>
      </c>
      <c r="C615" s="13" t="s">
        <v>78</v>
      </c>
      <c r="D615" s="12"/>
      <c r="E615" s="12" t="s">
        <v>63</v>
      </c>
      <c r="F615" s="13"/>
      <c r="G615" s="16"/>
      <c r="H615" s="3"/>
      <c r="I615" s="3"/>
      <c r="J615" s="3"/>
      <c r="K615" s="3"/>
    </row>
    <row r="616" spans="1:11" ht="80">
      <c r="A616" s="73" t="s">
        <v>80</v>
      </c>
      <c r="B616" s="19" t="s">
        <v>79</v>
      </c>
      <c r="C616" s="20" t="s">
        <v>77</v>
      </c>
      <c r="D616" s="105">
        <v>1</v>
      </c>
      <c r="E616" s="105" t="s">
        <v>63</v>
      </c>
      <c r="F616" s="67" t="s">
        <v>1601</v>
      </c>
      <c r="G616" s="289"/>
      <c r="H616" s="3"/>
      <c r="I616" s="3"/>
      <c r="J616" s="3"/>
      <c r="K616" s="3"/>
    </row>
    <row r="617" spans="1:11" ht="51">
      <c r="A617" s="73" t="s">
        <v>76</v>
      </c>
      <c r="B617" s="21" t="s">
        <v>75</v>
      </c>
      <c r="C617" s="20" t="s">
        <v>74</v>
      </c>
      <c r="D617" s="105">
        <v>1</v>
      </c>
      <c r="E617" s="105" t="s">
        <v>63</v>
      </c>
      <c r="F617" s="67" t="s">
        <v>1602</v>
      </c>
      <c r="G617" s="289"/>
      <c r="H617" s="3"/>
      <c r="I617" s="3"/>
      <c r="J617" s="3"/>
      <c r="K617" s="3"/>
    </row>
    <row r="618" spans="1:11" ht="48">
      <c r="A618" s="73" t="s">
        <v>73</v>
      </c>
      <c r="B618" s="19" t="s">
        <v>72</v>
      </c>
      <c r="C618" s="13" t="s">
        <v>71</v>
      </c>
      <c r="D618" s="105">
        <v>1</v>
      </c>
      <c r="E618" s="105" t="s">
        <v>63</v>
      </c>
      <c r="F618" s="67" t="s">
        <v>1603</v>
      </c>
      <c r="G618" s="289"/>
      <c r="H618" s="3"/>
      <c r="I618" s="3"/>
      <c r="J618" s="3"/>
      <c r="K618" s="3"/>
    </row>
    <row r="619" spans="1:11" ht="80">
      <c r="A619" s="73" t="s">
        <v>70</v>
      </c>
      <c r="B619" s="19" t="s">
        <v>69</v>
      </c>
      <c r="C619" s="13" t="s">
        <v>68</v>
      </c>
      <c r="D619" s="105">
        <v>1</v>
      </c>
      <c r="E619" s="105" t="s">
        <v>63</v>
      </c>
      <c r="F619" s="13" t="s">
        <v>1604</v>
      </c>
      <c r="G619" s="289"/>
      <c r="H619" s="3"/>
      <c r="I619" s="3"/>
      <c r="J619" s="3"/>
      <c r="K619" s="3"/>
    </row>
    <row r="620" spans="1:11" ht="19">
      <c r="A620" s="73" t="s">
        <v>67</v>
      </c>
      <c r="B620" s="344" t="s">
        <v>66</v>
      </c>
      <c r="C620" s="345"/>
      <c r="D620" s="346"/>
      <c r="E620" s="346"/>
      <c r="F620" s="345"/>
      <c r="G620" s="347"/>
      <c r="H620" s="3">
        <f>SUM(D621:D623)</f>
        <v>3</v>
      </c>
      <c r="I620" s="3">
        <f>COUNT(D621:D623)*2</f>
        <v>6</v>
      </c>
      <c r="J620" s="3"/>
      <c r="K620" s="3"/>
    </row>
    <row r="621" spans="1:11" ht="96">
      <c r="A621" s="73" t="s">
        <v>65</v>
      </c>
      <c r="B621" s="19" t="s">
        <v>64</v>
      </c>
      <c r="C621" s="72" t="s">
        <v>1605</v>
      </c>
      <c r="D621" s="105">
        <v>1</v>
      </c>
      <c r="E621" s="105" t="s">
        <v>63</v>
      </c>
      <c r="F621" s="79" t="s">
        <v>2245</v>
      </c>
      <c r="G621" s="289"/>
      <c r="H621" s="3"/>
      <c r="I621" s="3"/>
      <c r="J621" s="3"/>
      <c r="K621" s="3"/>
    </row>
    <row r="622" spans="1:11" ht="64">
      <c r="A622" s="73" t="s">
        <v>62</v>
      </c>
      <c r="B622" s="19" t="s">
        <v>61</v>
      </c>
      <c r="C622" s="13" t="s">
        <v>1606</v>
      </c>
      <c r="D622" s="105">
        <v>1</v>
      </c>
      <c r="E622" s="105" t="s">
        <v>60</v>
      </c>
      <c r="F622" s="79" t="s">
        <v>1607</v>
      </c>
      <c r="G622" s="289"/>
      <c r="H622" s="3"/>
      <c r="I622" s="3"/>
      <c r="J622" s="3"/>
      <c r="K622" s="3"/>
    </row>
    <row r="623" spans="1:11" ht="34">
      <c r="A623" s="73" t="s">
        <v>59</v>
      </c>
      <c r="B623" s="19" t="s">
        <v>58</v>
      </c>
      <c r="C623" s="13" t="s">
        <v>57</v>
      </c>
      <c r="D623" s="105">
        <v>1</v>
      </c>
      <c r="E623" s="105" t="s">
        <v>45</v>
      </c>
      <c r="F623" s="13"/>
      <c r="G623" s="289"/>
      <c r="H623" s="3"/>
      <c r="I623" s="3"/>
      <c r="J623" s="3"/>
      <c r="K623" s="3"/>
    </row>
    <row r="624" spans="1:11" ht="20">
      <c r="A624" s="95" t="s">
        <v>56</v>
      </c>
      <c r="B624" s="344" t="s">
        <v>55</v>
      </c>
      <c r="C624" s="345"/>
      <c r="D624" s="346"/>
      <c r="E624" s="346"/>
      <c r="F624" s="345"/>
      <c r="G624" s="347"/>
      <c r="H624" s="3">
        <f>SUM(D625:D631)</f>
        <v>3</v>
      </c>
      <c r="I624" s="3">
        <f>COUNT(D625:D631)*2</f>
        <v>6</v>
      </c>
      <c r="J624" s="3"/>
      <c r="K624" s="3"/>
    </row>
    <row r="625" spans="1:11" ht="34">
      <c r="A625" s="73" t="s">
        <v>54</v>
      </c>
      <c r="B625" s="18" t="s">
        <v>53</v>
      </c>
      <c r="C625" s="13" t="s">
        <v>1608</v>
      </c>
      <c r="D625" s="105">
        <v>1</v>
      </c>
      <c r="E625" s="104" t="s">
        <v>45</v>
      </c>
      <c r="F625" s="13" t="s">
        <v>1609</v>
      </c>
      <c r="G625" s="289"/>
      <c r="H625" s="3"/>
      <c r="I625" s="3"/>
      <c r="J625" s="3"/>
      <c r="K625" s="3"/>
    </row>
    <row r="626" spans="1:11" ht="16" hidden="1">
      <c r="A626" s="75"/>
      <c r="B626" s="18"/>
      <c r="C626" s="13" t="s">
        <v>52</v>
      </c>
      <c r="D626" s="12"/>
      <c r="E626" s="13" t="s">
        <v>50</v>
      </c>
      <c r="F626" s="13"/>
      <c r="G626" s="16"/>
      <c r="H626" s="3"/>
      <c r="I626" s="3"/>
      <c r="J626" s="3"/>
      <c r="K626" s="3"/>
    </row>
    <row r="627" spans="1:11" ht="16" hidden="1">
      <c r="A627" s="75"/>
      <c r="B627" s="18"/>
      <c r="C627" s="13" t="s">
        <v>51</v>
      </c>
      <c r="D627" s="12"/>
      <c r="E627" s="13" t="s">
        <v>50</v>
      </c>
      <c r="F627" s="13"/>
      <c r="G627" s="16"/>
      <c r="H627" s="3"/>
      <c r="I627" s="3"/>
      <c r="J627" s="3"/>
      <c r="K627" s="3"/>
    </row>
    <row r="628" spans="1:11" ht="16" hidden="1">
      <c r="A628" s="75"/>
      <c r="B628" s="18"/>
      <c r="C628" s="13" t="s">
        <v>49</v>
      </c>
      <c r="D628" s="12"/>
      <c r="E628" s="13" t="s">
        <v>45</v>
      </c>
      <c r="F628" s="13"/>
      <c r="G628" s="16"/>
      <c r="H628" s="3"/>
      <c r="I628" s="3"/>
      <c r="J628" s="3"/>
      <c r="K628" s="3"/>
    </row>
    <row r="629" spans="1:11" ht="16">
      <c r="A629" s="73"/>
      <c r="B629" s="18"/>
      <c r="C629" s="13" t="s">
        <v>2098</v>
      </c>
      <c r="D629" s="105">
        <v>1</v>
      </c>
      <c r="E629" s="17" t="s">
        <v>45</v>
      </c>
      <c r="F629" s="13"/>
      <c r="G629" s="289"/>
      <c r="H629" s="3"/>
      <c r="I629" s="3"/>
      <c r="J629" s="3"/>
      <c r="K629" s="3"/>
    </row>
    <row r="630" spans="1:11" ht="34">
      <c r="A630" s="73" t="s">
        <v>48</v>
      </c>
      <c r="B630" s="18" t="s">
        <v>47</v>
      </c>
      <c r="C630" s="13" t="s">
        <v>1610</v>
      </c>
      <c r="D630" s="105">
        <v>1</v>
      </c>
      <c r="E630" s="117" t="s">
        <v>45</v>
      </c>
      <c r="F630" s="13" t="s">
        <v>1611</v>
      </c>
      <c r="G630" s="289"/>
      <c r="H630" s="3"/>
      <c r="I630" s="3"/>
      <c r="J630" s="3"/>
      <c r="K630" s="3"/>
    </row>
    <row r="631" spans="1:11" ht="16" hidden="1">
      <c r="A631" s="75"/>
      <c r="B631" s="18"/>
      <c r="C631" s="13" t="s">
        <v>46</v>
      </c>
      <c r="D631" s="12"/>
      <c r="E631" s="17" t="s">
        <v>45</v>
      </c>
      <c r="F631" s="13"/>
      <c r="G631" s="16"/>
      <c r="H631" s="3"/>
      <c r="I631" s="3"/>
      <c r="J631" s="3"/>
      <c r="K631" s="3"/>
    </row>
    <row r="632" spans="1:11" ht="19">
      <c r="A632" s="15"/>
      <c r="B632" s="387" t="s">
        <v>44</v>
      </c>
      <c r="C632" s="387"/>
      <c r="D632" s="388"/>
      <c r="E632" s="388"/>
      <c r="F632" s="387"/>
      <c r="G632" s="389"/>
      <c r="H632" s="3">
        <f>H633+H645+H651+H661</f>
        <v>29</v>
      </c>
      <c r="I632" s="3">
        <f>I633+I645+I651+I661</f>
        <v>58</v>
      </c>
      <c r="J632" s="3"/>
      <c r="K632" s="3"/>
    </row>
    <row r="633" spans="1:11" ht="19">
      <c r="A633" s="73" t="s">
        <v>43</v>
      </c>
      <c r="B633" s="344" t="s">
        <v>42</v>
      </c>
      <c r="C633" s="345"/>
      <c r="D633" s="346"/>
      <c r="E633" s="346"/>
      <c r="F633" s="345"/>
      <c r="G633" s="347"/>
      <c r="H633" s="3">
        <f>SUM(D634:D644)</f>
        <v>9</v>
      </c>
      <c r="I633" s="3">
        <f>COUNT(D634:D644)*2</f>
        <v>18</v>
      </c>
      <c r="J633" s="3"/>
      <c r="K633" s="3"/>
    </row>
    <row r="634" spans="1:11" ht="64">
      <c r="A634" s="73" t="s">
        <v>41</v>
      </c>
      <c r="B634" s="13" t="s">
        <v>40</v>
      </c>
      <c r="C634" s="77" t="s">
        <v>1612</v>
      </c>
      <c r="D634" s="110">
        <v>1</v>
      </c>
      <c r="E634" s="153" t="s">
        <v>19</v>
      </c>
      <c r="F634" s="72" t="s">
        <v>1613</v>
      </c>
      <c r="G634" s="293"/>
      <c r="H634" s="3"/>
      <c r="I634" s="3"/>
      <c r="J634" s="3"/>
      <c r="K634" s="3"/>
    </row>
    <row r="635" spans="1:11" ht="64">
      <c r="A635" s="73"/>
      <c r="B635" s="13"/>
      <c r="C635" s="67" t="s">
        <v>1614</v>
      </c>
      <c r="D635" s="110">
        <v>1</v>
      </c>
      <c r="E635" s="111" t="s">
        <v>19</v>
      </c>
      <c r="F635" s="72" t="s">
        <v>1613</v>
      </c>
      <c r="G635" s="293"/>
      <c r="H635" s="3"/>
      <c r="I635" s="3"/>
      <c r="J635" s="3"/>
      <c r="K635" s="3"/>
    </row>
    <row r="636" spans="1:11" ht="16">
      <c r="A636" s="73"/>
      <c r="B636" s="13"/>
      <c r="C636" s="67" t="s">
        <v>1615</v>
      </c>
      <c r="D636" s="110">
        <v>1</v>
      </c>
      <c r="E636" s="111" t="s">
        <v>19</v>
      </c>
      <c r="F636" s="72"/>
      <c r="G636" s="293"/>
      <c r="H636" s="3"/>
      <c r="I636" s="3"/>
      <c r="J636" s="3"/>
      <c r="K636" s="3"/>
    </row>
    <row r="637" spans="1:11" ht="64">
      <c r="A637" s="73"/>
      <c r="B637" s="13"/>
      <c r="C637" s="67" t="s">
        <v>1616</v>
      </c>
      <c r="D637" s="110">
        <v>1</v>
      </c>
      <c r="E637" s="111" t="s">
        <v>19</v>
      </c>
      <c r="F637" s="72" t="s">
        <v>1613</v>
      </c>
      <c r="G637" s="293"/>
      <c r="H637" s="3"/>
      <c r="I637" s="3"/>
      <c r="J637" s="3"/>
      <c r="K637" s="3"/>
    </row>
    <row r="638" spans="1:11" ht="64">
      <c r="A638" s="73"/>
      <c r="B638" s="13"/>
      <c r="C638" s="67" t="s">
        <v>1617</v>
      </c>
      <c r="D638" s="110">
        <v>1</v>
      </c>
      <c r="E638" s="111" t="s">
        <v>19</v>
      </c>
      <c r="F638" s="72" t="s">
        <v>1613</v>
      </c>
      <c r="G638" s="293"/>
      <c r="H638" s="3"/>
      <c r="I638" s="3"/>
      <c r="J638" s="3"/>
      <c r="K638" s="3"/>
    </row>
    <row r="639" spans="1:11" ht="64">
      <c r="A639" s="73"/>
      <c r="B639" s="13"/>
      <c r="C639" s="67" t="s">
        <v>1618</v>
      </c>
      <c r="D639" s="110">
        <v>1</v>
      </c>
      <c r="E639" s="111" t="s">
        <v>19</v>
      </c>
      <c r="F639" s="72" t="s">
        <v>1613</v>
      </c>
      <c r="G639" s="293"/>
      <c r="H639" s="3"/>
      <c r="I639" s="3"/>
      <c r="J639" s="3"/>
      <c r="K639" s="3"/>
    </row>
    <row r="640" spans="1:11" ht="16">
      <c r="A640" s="73"/>
      <c r="B640" s="13"/>
      <c r="C640" s="67" t="s">
        <v>2246</v>
      </c>
      <c r="D640" s="110">
        <v>1</v>
      </c>
      <c r="E640" s="111" t="s">
        <v>19</v>
      </c>
      <c r="F640" s="72" t="s">
        <v>1619</v>
      </c>
      <c r="G640" s="293"/>
      <c r="H640" s="3"/>
      <c r="I640" s="3"/>
      <c r="J640" s="3"/>
      <c r="K640" s="3"/>
    </row>
    <row r="641" spans="1:11" ht="32">
      <c r="A641" s="73"/>
      <c r="B641" s="13"/>
      <c r="C641" s="67" t="s">
        <v>1620</v>
      </c>
      <c r="D641" s="110">
        <v>1</v>
      </c>
      <c r="E641" s="111" t="s">
        <v>19</v>
      </c>
      <c r="F641" s="72" t="s">
        <v>1619</v>
      </c>
      <c r="G641" s="293"/>
      <c r="H641" s="3"/>
      <c r="I641" s="3"/>
      <c r="J641" s="3"/>
      <c r="K641" s="3"/>
    </row>
    <row r="642" spans="1:11">
      <c r="A642" s="73"/>
      <c r="B642" s="13"/>
      <c r="C642" s="96" t="s">
        <v>36</v>
      </c>
      <c r="D642" s="110">
        <v>1</v>
      </c>
      <c r="E642" s="111" t="s">
        <v>19</v>
      </c>
      <c r="F642" s="72"/>
      <c r="G642" s="293"/>
      <c r="H642" s="3"/>
      <c r="I642" s="3"/>
      <c r="J642" s="3"/>
      <c r="K642" s="3"/>
    </row>
    <row r="643" spans="1:11" ht="16" hidden="1">
      <c r="A643" s="75"/>
      <c r="B643" s="13"/>
      <c r="C643" s="13" t="s">
        <v>39</v>
      </c>
      <c r="D643" s="12"/>
      <c r="E643" s="12" t="s">
        <v>19</v>
      </c>
      <c r="F643" s="11"/>
      <c r="G643" s="10"/>
      <c r="H643" s="3"/>
      <c r="I643" s="3"/>
      <c r="J643" s="3"/>
      <c r="K643" s="3"/>
    </row>
    <row r="644" spans="1:11" ht="32" hidden="1">
      <c r="A644" s="75" t="s">
        <v>38</v>
      </c>
      <c r="B644" s="13" t="s">
        <v>37</v>
      </c>
      <c r="C644" s="13" t="s">
        <v>36</v>
      </c>
      <c r="D644" s="12"/>
      <c r="E644" s="12" t="s">
        <v>19</v>
      </c>
      <c r="F644" s="11"/>
      <c r="G644" s="10"/>
      <c r="H644" s="3"/>
      <c r="I644" s="3"/>
      <c r="J644" s="3"/>
      <c r="K644" s="3"/>
    </row>
    <row r="645" spans="1:11" ht="19">
      <c r="A645" s="73" t="s">
        <v>35</v>
      </c>
      <c r="B645" s="344" t="s">
        <v>34</v>
      </c>
      <c r="C645" s="345"/>
      <c r="D645" s="346"/>
      <c r="E645" s="346"/>
      <c r="F645" s="345"/>
      <c r="G645" s="347"/>
      <c r="H645" s="3">
        <f>SUM(D646:D650)</f>
        <v>5</v>
      </c>
      <c r="I645" s="3">
        <f>COUNT(D646:D650)*2</f>
        <v>10</v>
      </c>
      <c r="J645" s="3"/>
      <c r="K645" s="3"/>
    </row>
    <row r="646" spans="1:11" ht="32">
      <c r="A646" s="73" t="s">
        <v>33</v>
      </c>
      <c r="B646" s="13" t="s">
        <v>32</v>
      </c>
      <c r="C646" s="67" t="s">
        <v>1621</v>
      </c>
      <c r="D646" s="110">
        <v>1</v>
      </c>
      <c r="E646" s="111" t="s">
        <v>19</v>
      </c>
      <c r="F646" s="72"/>
      <c r="G646" s="293"/>
      <c r="H646" s="3"/>
      <c r="I646" s="3"/>
      <c r="J646" s="3"/>
      <c r="K646" s="3"/>
    </row>
    <row r="647" spans="1:11" ht="48">
      <c r="A647" s="73"/>
      <c r="B647" s="31"/>
      <c r="C647" s="67" t="s">
        <v>1622</v>
      </c>
      <c r="D647" s="110">
        <v>1</v>
      </c>
      <c r="E647" s="111" t="s">
        <v>19</v>
      </c>
      <c r="F647" s="72" t="s">
        <v>1623</v>
      </c>
      <c r="G647" s="300"/>
      <c r="H647" s="3"/>
      <c r="I647" s="3"/>
      <c r="J647" s="3"/>
      <c r="K647" s="3"/>
    </row>
    <row r="648" spans="1:11" ht="32">
      <c r="A648" s="73"/>
      <c r="B648" s="31"/>
      <c r="C648" s="72" t="s">
        <v>1624</v>
      </c>
      <c r="D648" s="110">
        <v>1</v>
      </c>
      <c r="E648" s="111" t="s">
        <v>19</v>
      </c>
      <c r="F648" s="72"/>
      <c r="G648" s="300"/>
      <c r="H648" s="3"/>
      <c r="I648" s="3"/>
      <c r="J648" s="3"/>
      <c r="K648" s="3"/>
    </row>
    <row r="649" spans="1:11" ht="32">
      <c r="A649" s="73"/>
      <c r="B649" s="31"/>
      <c r="C649" s="67" t="s">
        <v>1625</v>
      </c>
      <c r="D649" s="110">
        <v>1</v>
      </c>
      <c r="E649" s="111" t="s">
        <v>19</v>
      </c>
      <c r="F649" s="72"/>
      <c r="G649" s="300"/>
      <c r="H649" s="3"/>
      <c r="I649" s="3"/>
      <c r="J649" s="3"/>
      <c r="K649" s="3"/>
    </row>
    <row r="650" spans="1:11" ht="32">
      <c r="A650" s="73"/>
      <c r="B650" s="31"/>
      <c r="C650" s="67" t="s">
        <v>1626</v>
      </c>
      <c r="D650" s="110">
        <v>1</v>
      </c>
      <c r="E650" s="111" t="s">
        <v>19</v>
      </c>
      <c r="F650" s="72"/>
      <c r="G650" s="300"/>
      <c r="H650" s="3"/>
      <c r="I650" s="3"/>
      <c r="J650" s="3"/>
      <c r="K650" s="3"/>
    </row>
    <row r="651" spans="1:11" ht="19">
      <c r="A651" s="73" t="s">
        <v>31</v>
      </c>
      <c r="B651" s="344" t="s">
        <v>30</v>
      </c>
      <c r="C651" s="345"/>
      <c r="D651" s="346"/>
      <c r="E651" s="346"/>
      <c r="F651" s="345"/>
      <c r="G651" s="347"/>
      <c r="H651" s="3">
        <f>SUM(D652:D660)</f>
        <v>9</v>
      </c>
      <c r="I651" s="3">
        <f>COUNT(D652:D660)*2</f>
        <v>18</v>
      </c>
      <c r="J651" s="3"/>
      <c r="K651" s="3"/>
    </row>
    <row r="652" spans="1:11" ht="32">
      <c r="A652" s="73" t="s">
        <v>29</v>
      </c>
      <c r="B652" s="13" t="s">
        <v>28</v>
      </c>
      <c r="C652" s="72" t="s">
        <v>1627</v>
      </c>
      <c r="D652" s="110">
        <v>1</v>
      </c>
      <c r="E652" s="111" t="s">
        <v>19</v>
      </c>
      <c r="F652" s="72"/>
      <c r="G652" s="293"/>
      <c r="H652" s="3"/>
      <c r="I652" s="3"/>
      <c r="J652" s="3"/>
      <c r="K652" s="3"/>
    </row>
    <row r="653" spans="1:11">
      <c r="A653" s="73"/>
      <c r="B653" s="13"/>
      <c r="C653" s="96" t="s">
        <v>1628</v>
      </c>
      <c r="D653" s="110">
        <v>1</v>
      </c>
      <c r="E653" s="111" t="s">
        <v>19</v>
      </c>
      <c r="F653" s="72"/>
      <c r="G653" s="293"/>
      <c r="H653" s="3"/>
      <c r="I653" s="3"/>
      <c r="J653" s="3"/>
      <c r="K653" s="3"/>
    </row>
    <row r="654" spans="1:11" ht="16">
      <c r="A654" s="73"/>
      <c r="B654" s="13"/>
      <c r="C654" s="67" t="s">
        <v>1629</v>
      </c>
      <c r="D654" s="110">
        <v>1</v>
      </c>
      <c r="E654" s="111" t="s">
        <v>19</v>
      </c>
      <c r="F654" s="72" t="s">
        <v>27</v>
      </c>
      <c r="G654" s="293"/>
      <c r="H654" s="3"/>
      <c r="I654" s="3"/>
      <c r="J654" s="3"/>
      <c r="K654" s="3"/>
    </row>
    <row r="655" spans="1:11" ht="48">
      <c r="A655" s="73"/>
      <c r="B655" s="13"/>
      <c r="C655" s="67" t="s">
        <v>1630</v>
      </c>
      <c r="D655" s="110">
        <v>1</v>
      </c>
      <c r="E655" s="111" t="s">
        <v>19</v>
      </c>
      <c r="F655" s="72"/>
      <c r="G655" s="293"/>
      <c r="H655" s="3"/>
      <c r="I655" s="3"/>
      <c r="J655" s="3"/>
      <c r="K655" s="3"/>
    </row>
    <row r="656" spans="1:11" ht="32">
      <c r="A656" s="73"/>
      <c r="B656" s="13"/>
      <c r="C656" s="67" t="s">
        <v>1631</v>
      </c>
      <c r="D656" s="110">
        <v>1</v>
      </c>
      <c r="E656" s="111" t="s">
        <v>19</v>
      </c>
      <c r="F656" s="72"/>
      <c r="G656" s="293"/>
      <c r="H656" s="3"/>
      <c r="I656" s="3"/>
      <c r="J656" s="3"/>
      <c r="K656" s="3"/>
    </row>
    <row r="657" spans="1:18" ht="32">
      <c r="A657" s="73"/>
      <c r="B657" s="13"/>
      <c r="C657" s="67" t="s">
        <v>1632</v>
      </c>
      <c r="D657" s="110">
        <v>1</v>
      </c>
      <c r="E657" s="111" t="s">
        <v>19</v>
      </c>
      <c r="F657" s="72"/>
      <c r="G657" s="293"/>
      <c r="H657" s="3"/>
      <c r="I657" s="3"/>
      <c r="J657" s="3"/>
      <c r="K657" s="3"/>
    </row>
    <row r="658" spans="1:18" ht="32">
      <c r="A658" s="73"/>
      <c r="B658" s="13"/>
      <c r="C658" s="72" t="s">
        <v>1633</v>
      </c>
      <c r="D658" s="110">
        <v>1</v>
      </c>
      <c r="E658" s="111" t="s">
        <v>19</v>
      </c>
      <c r="F658" s="72"/>
      <c r="G658" s="293"/>
      <c r="H658" s="3"/>
      <c r="I658" s="3"/>
      <c r="J658" s="3"/>
      <c r="K658" s="3"/>
    </row>
    <row r="659" spans="1:18" ht="48">
      <c r="A659" s="73"/>
      <c r="B659" s="13"/>
      <c r="C659" s="72" t="s">
        <v>1634</v>
      </c>
      <c r="D659" s="110">
        <v>1</v>
      </c>
      <c r="E659" s="111" t="s">
        <v>19</v>
      </c>
      <c r="F659" s="72" t="s">
        <v>1635</v>
      </c>
      <c r="G659" s="293"/>
      <c r="H659" s="3"/>
      <c r="I659" s="3"/>
      <c r="J659" s="3"/>
      <c r="K659" s="3"/>
    </row>
    <row r="660" spans="1:18" ht="32">
      <c r="A660" s="73"/>
      <c r="B660" s="13"/>
      <c r="C660" s="72" t="s">
        <v>1636</v>
      </c>
      <c r="D660" s="110">
        <v>1</v>
      </c>
      <c r="E660" s="111" t="s">
        <v>19</v>
      </c>
      <c r="F660" s="72"/>
      <c r="G660" s="293"/>
      <c r="H660" s="3"/>
      <c r="I660" s="3"/>
      <c r="J660" s="3"/>
      <c r="K660" s="3"/>
    </row>
    <row r="661" spans="1:18" ht="19">
      <c r="A661" s="73" t="s">
        <v>26</v>
      </c>
      <c r="B661" s="344" t="s">
        <v>25</v>
      </c>
      <c r="C661" s="345"/>
      <c r="D661" s="346"/>
      <c r="E661" s="346"/>
      <c r="F661" s="345"/>
      <c r="G661" s="347"/>
      <c r="H661" s="3">
        <f>SUM(D662:D667)</f>
        <v>6</v>
      </c>
      <c r="I661" s="3">
        <f>COUNT(D662:D667)*2</f>
        <v>12</v>
      </c>
      <c r="J661" s="3"/>
      <c r="K661" s="3"/>
    </row>
    <row r="662" spans="1:18" ht="32">
      <c r="A662" s="73" t="s">
        <v>24</v>
      </c>
      <c r="B662" s="11" t="s">
        <v>23</v>
      </c>
      <c r="C662" s="67" t="s">
        <v>22</v>
      </c>
      <c r="D662" s="110">
        <v>1</v>
      </c>
      <c r="E662" s="111" t="s">
        <v>19</v>
      </c>
      <c r="F662" s="72" t="s">
        <v>1637</v>
      </c>
      <c r="G662" s="293"/>
      <c r="H662" s="3"/>
      <c r="I662" s="3"/>
      <c r="J662" s="3"/>
      <c r="K662" s="3"/>
    </row>
    <row r="663" spans="1:18" ht="32">
      <c r="A663" s="73"/>
      <c r="B663" s="13"/>
      <c r="C663" s="67" t="s">
        <v>1638</v>
      </c>
      <c r="D663" s="110">
        <v>1</v>
      </c>
      <c r="E663" s="111" t="s">
        <v>19</v>
      </c>
      <c r="F663" s="72"/>
      <c r="G663" s="293"/>
      <c r="H663" s="3"/>
      <c r="I663" s="3"/>
      <c r="J663" s="3"/>
      <c r="K663" s="3"/>
    </row>
    <row r="664" spans="1:18" ht="16">
      <c r="A664" s="73"/>
      <c r="B664" s="13"/>
      <c r="C664" s="67" t="s">
        <v>1639</v>
      </c>
      <c r="D664" s="110">
        <v>1</v>
      </c>
      <c r="E664" s="111" t="s">
        <v>19</v>
      </c>
      <c r="F664" s="72"/>
      <c r="G664" s="293"/>
      <c r="H664" s="3"/>
      <c r="I664" s="3"/>
      <c r="J664" s="3"/>
      <c r="K664" s="3"/>
    </row>
    <row r="665" spans="1:18" ht="48">
      <c r="A665" s="8"/>
      <c r="B665" s="13"/>
      <c r="C665" s="67" t="s">
        <v>1640</v>
      </c>
      <c r="D665" s="110">
        <v>1</v>
      </c>
      <c r="E665" s="111" t="s">
        <v>19</v>
      </c>
      <c r="F665" s="72"/>
      <c r="G665" s="293"/>
      <c r="H665" s="3"/>
      <c r="I665" s="3"/>
      <c r="J665" s="3"/>
      <c r="K665" s="3"/>
    </row>
    <row r="666" spans="1:18" ht="32">
      <c r="A666" s="8"/>
      <c r="B666" s="13"/>
      <c r="C666" s="67" t="s">
        <v>21</v>
      </c>
      <c r="D666" s="110">
        <v>1</v>
      </c>
      <c r="E666" s="111" t="s">
        <v>19</v>
      </c>
      <c r="F666" s="72"/>
      <c r="G666" s="293"/>
      <c r="H666" s="3"/>
      <c r="I666" s="3"/>
      <c r="J666" s="3"/>
      <c r="K666" s="3"/>
    </row>
    <row r="667" spans="1:18" ht="16">
      <c r="A667" s="8"/>
      <c r="B667" s="13"/>
      <c r="C667" s="67" t="s">
        <v>20</v>
      </c>
      <c r="D667" s="110">
        <v>1</v>
      </c>
      <c r="E667" s="111" t="s">
        <v>19</v>
      </c>
      <c r="F667" s="72"/>
      <c r="G667" s="293"/>
      <c r="H667" s="3"/>
      <c r="I667" s="3"/>
      <c r="J667" s="3"/>
      <c r="K667" s="3"/>
    </row>
    <row r="668" spans="1:18">
      <c r="A668" s="9"/>
      <c r="B668" s="4"/>
      <c r="C668" s="4"/>
      <c r="D668" s="116"/>
      <c r="E668" s="127"/>
      <c r="F668" s="4"/>
      <c r="G668" s="302"/>
      <c r="H668" s="3"/>
      <c r="I668" s="3"/>
      <c r="J668" s="3"/>
      <c r="K668" s="3"/>
    </row>
    <row r="669" spans="1:18" s="214" customFormat="1">
      <c r="A669" s="215"/>
      <c r="B669" s="215"/>
      <c r="C669" s="215"/>
      <c r="D669" s="229"/>
      <c r="E669" s="230"/>
      <c r="F669" s="216"/>
      <c r="G669" s="303"/>
      <c r="H669" s="28"/>
      <c r="I669" s="28"/>
      <c r="J669" s="28"/>
      <c r="K669" s="28"/>
      <c r="L669" s="52"/>
      <c r="M669" s="52"/>
      <c r="N669" s="52"/>
      <c r="O669" s="52"/>
      <c r="P669" s="52"/>
      <c r="Q669" s="52"/>
      <c r="R669" s="52"/>
    </row>
    <row r="670" spans="1:18" s="214" customFormat="1">
      <c r="A670" s="215"/>
      <c r="B670" s="215"/>
      <c r="C670" s="215"/>
      <c r="D670" s="229"/>
      <c r="E670" s="230"/>
      <c r="F670" s="216"/>
      <c r="G670" s="303"/>
      <c r="H670" s="28"/>
      <c r="I670" s="28"/>
      <c r="J670" s="28"/>
      <c r="K670" s="28"/>
      <c r="L670" s="52"/>
      <c r="M670" s="52"/>
      <c r="N670" s="52"/>
    </row>
    <row r="671" spans="1:18" s="52" customFormat="1">
      <c r="A671" s="304"/>
      <c r="B671" s="304"/>
      <c r="C671" s="304"/>
      <c r="D671" s="305"/>
      <c r="E671" s="306"/>
      <c r="F671" s="303"/>
      <c r="G671" s="303"/>
      <c r="H671" s="28"/>
      <c r="I671" s="28"/>
      <c r="J671" s="28"/>
      <c r="K671" s="28"/>
    </row>
    <row r="672" spans="1:18" s="52" customFormat="1">
      <c r="A672" s="304"/>
      <c r="B672" s="304"/>
      <c r="C672" s="304"/>
      <c r="D672" s="305"/>
      <c r="E672" s="306"/>
      <c r="F672" s="303"/>
      <c r="G672" s="303"/>
      <c r="H672" s="28"/>
      <c r="I672" s="28"/>
      <c r="J672" s="28"/>
      <c r="K672" s="28"/>
    </row>
    <row r="673" spans="1:11" s="52" customFormat="1" ht="19">
      <c r="A673" s="307"/>
      <c r="B673" s="308" t="s">
        <v>9</v>
      </c>
      <c r="C673" s="304" t="s">
        <v>956</v>
      </c>
      <c r="D673" s="309" t="s">
        <v>2300</v>
      </c>
      <c r="E673" s="284">
        <f>G2</f>
        <v>1</v>
      </c>
      <c r="F673" s="303"/>
      <c r="G673" s="303"/>
      <c r="H673" s="28"/>
      <c r="I673" s="28"/>
      <c r="J673" s="28"/>
      <c r="K673" s="28"/>
    </row>
    <row r="674" spans="1:11" s="52" customFormat="1" ht="19">
      <c r="A674" s="307" t="s">
        <v>8</v>
      </c>
      <c r="B674" s="308">
        <f>IF(E673=0,0,H50)</f>
        <v>25</v>
      </c>
      <c r="C674" s="304">
        <f>IF(E673=0,0,I50)</f>
        <v>50</v>
      </c>
      <c r="D674" s="310">
        <f>IF(D682=0,0,B674/C674)</f>
        <v>0.5</v>
      </c>
      <c r="E674" s="284"/>
      <c r="F674" s="303"/>
      <c r="G674" s="303"/>
      <c r="H674" s="28"/>
      <c r="I674" s="28"/>
      <c r="J674" s="28"/>
      <c r="K674" s="28"/>
    </row>
    <row r="675" spans="1:11" s="52" customFormat="1" ht="19">
      <c r="A675" s="307" t="s">
        <v>7</v>
      </c>
      <c r="B675" s="308">
        <f>IF(E673=0,0,H115)</f>
        <v>39</v>
      </c>
      <c r="C675" s="304">
        <f>IF(E673=0,0,I115)</f>
        <v>78</v>
      </c>
      <c r="D675" s="310">
        <f>IF(D682=0,0,B675/C675)</f>
        <v>0.5</v>
      </c>
      <c r="E675" s="284"/>
      <c r="F675" s="303"/>
      <c r="G675" s="303"/>
      <c r="H675" s="28"/>
      <c r="I675" s="28"/>
      <c r="J675" s="28"/>
      <c r="K675" s="28"/>
    </row>
    <row r="676" spans="1:11" s="52" customFormat="1" ht="19">
      <c r="A676" s="307" t="s">
        <v>6</v>
      </c>
      <c r="B676" s="308">
        <f>IF(E673=0,0,H162)</f>
        <v>79</v>
      </c>
      <c r="C676" s="304">
        <f>IF(E673=0,0,I162)</f>
        <v>158</v>
      </c>
      <c r="D676" s="310">
        <f>IF(D682=0,0,B676/C676)</f>
        <v>0.5</v>
      </c>
      <c r="E676" s="284"/>
      <c r="F676" s="303"/>
      <c r="G676" s="303"/>
      <c r="H676" s="28"/>
      <c r="I676" s="28"/>
      <c r="J676" s="28"/>
      <c r="K676" s="28"/>
    </row>
    <row r="677" spans="1:11" s="52" customFormat="1" ht="19">
      <c r="A677" s="307" t="s">
        <v>5</v>
      </c>
      <c r="B677" s="308">
        <f>IF(E673=0,0,H265)</f>
        <v>44</v>
      </c>
      <c r="C677" s="304">
        <f>IF(E673=0,0,I265)</f>
        <v>88</v>
      </c>
      <c r="D677" s="310">
        <f>IF(D682=0,0,B677/C677)</f>
        <v>0.5</v>
      </c>
      <c r="E677" s="284"/>
      <c r="F677" s="303"/>
      <c r="G677" s="303"/>
      <c r="H677" s="28"/>
      <c r="I677" s="28"/>
      <c r="J677" s="28"/>
      <c r="K677" s="28"/>
    </row>
    <row r="678" spans="1:11" s="52" customFormat="1" ht="19">
      <c r="A678" s="307" t="s">
        <v>4</v>
      </c>
      <c r="B678" s="308">
        <f>IF(E673=0,0,H322)</f>
        <v>104</v>
      </c>
      <c r="C678" s="304">
        <f>IF(E673=0,0,I322)</f>
        <v>208</v>
      </c>
      <c r="D678" s="310">
        <f>IF(D682=0,0,B678/C678)</f>
        <v>0.5</v>
      </c>
      <c r="E678" s="284"/>
      <c r="F678" s="303"/>
      <c r="G678" s="303"/>
      <c r="H678" s="28"/>
      <c r="I678" s="28"/>
      <c r="J678" s="28"/>
      <c r="K678" s="28"/>
    </row>
    <row r="679" spans="1:11" s="52" customFormat="1" ht="19">
      <c r="A679" s="307" t="s">
        <v>3</v>
      </c>
      <c r="B679" s="308">
        <f>IF(E673=0,0,H526)</f>
        <v>38</v>
      </c>
      <c r="C679" s="304">
        <f>IF(E673=0,0,I526)</f>
        <v>76</v>
      </c>
      <c r="D679" s="310">
        <f>IF(D682=0,0,B679/C679)</f>
        <v>0.5</v>
      </c>
      <c r="E679" s="284"/>
      <c r="F679" s="303"/>
      <c r="G679" s="303"/>
      <c r="H679" s="28"/>
      <c r="I679" s="28"/>
      <c r="J679" s="28"/>
      <c r="K679" s="28"/>
    </row>
    <row r="680" spans="1:11" s="52" customFormat="1" ht="19">
      <c r="A680" s="307" t="s">
        <v>2</v>
      </c>
      <c r="B680" s="308">
        <f>IF(E673=0,0,H584)</f>
        <v>33</v>
      </c>
      <c r="C680" s="304">
        <f>IF(E673=0,0,I584)</f>
        <v>66</v>
      </c>
      <c r="D680" s="310">
        <f>IF(D682=0,0,B680/C680)</f>
        <v>0.5</v>
      </c>
      <c r="E680" s="284"/>
    </row>
    <row r="681" spans="1:11" s="52" customFormat="1" ht="19">
      <c r="A681" s="307" t="s">
        <v>2301</v>
      </c>
      <c r="B681" s="308">
        <f>IF(E673=0,0,H632)</f>
        <v>29</v>
      </c>
      <c r="C681" s="304">
        <f>IF(E673=0,0,I632)</f>
        <v>58</v>
      </c>
      <c r="D681" s="310">
        <f>IF(E673=0,0,B681/C681)</f>
        <v>0.5</v>
      </c>
      <c r="E681" s="284"/>
    </row>
    <row r="682" spans="1:11" s="52" customFormat="1" ht="19">
      <c r="A682" s="307" t="s">
        <v>0</v>
      </c>
      <c r="B682" s="308">
        <f>IF(E673=0,0,SUM(B674:B681))</f>
        <v>391</v>
      </c>
      <c r="C682" s="304">
        <f>IF(E673=0,0,SUM(C674:C681))</f>
        <v>782</v>
      </c>
      <c r="D682" s="310">
        <f>IF(E673=0,0,B682/C682)</f>
        <v>0.5</v>
      </c>
      <c r="E682" s="284"/>
    </row>
    <row r="683" spans="1:11" s="52" customFormat="1">
      <c r="D683" s="309"/>
      <c r="E683" s="307"/>
    </row>
    <row r="684" spans="1:11" s="52" customFormat="1">
      <c r="D684" s="309"/>
      <c r="E684" s="307"/>
    </row>
    <row r="685" spans="1:11" s="52" customFormat="1">
      <c r="D685" s="309"/>
      <c r="E685" s="307"/>
    </row>
    <row r="686" spans="1:11" s="52" customFormat="1">
      <c r="D686" s="309"/>
      <c r="E686" s="307"/>
    </row>
    <row r="687" spans="1:11" s="52" customFormat="1">
      <c r="D687" s="309"/>
      <c r="E687" s="307"/>
    </row>
    <row r="688" spans="1:11" s="52" customFormat="1">
      <c r="D688" s="309"/>
      <c r="E688" s="307"/>
    </row>
    <row r="689" spans="4:18" s="52" customFormat="1">
      <c r="D689" s="309"/>
      <c r="E689" s="307"/>
    </row>
    <row r="690" spans="4:18" s="2" customFormat="1">
      <c r="D690" s="233"/>
      <c r="E690" s="232"/>
    </row>
    <row r="691" spans="4:18" s="213" customFormat="1">
      <c r="D691" s="234"/>
      <c r="E691" s="231"/>
      <c r="G691" s="2"/>
      <c r="H691" s="2"/>
      <c r="I691" s="2"/>
      <c r="J691" s="2"/>
      <c r="K691" s="2"/>
      <c r="L691" s="2"/>
      <c r="M691" s="2"/>
      <c r="N691" s="2"/>
    </row>
    <row r="692" spans="4:18" s="2" customFormat="1">
      <c r="D692" s="233"/>
      <c r="E692" s="232"/>
    </row>
    <row r="693" spans="4:18" s="213" customFormat="1">
      <c r="D693" s="234"/>
      <c r="E693" s="231"/>
      <c r="G693" s="2"/>
      <c r="H693" s="2"/>
      <c r="I693" s="2"/>
      <c r="J693" s="2"/>
      <c r="K693" s="2"/>
      <c r="L693" s="2"/>
      <c r="M693" s="2"/>
      <c r="N693" s="2"/>
      <c r="O693" s="2"/>
      <c r="P693" s="2"/>
      <c r="Q693" s="2"/>
      <c r="R693" s="2"/>
    </row>
    <row r="694" spans="4:18" s="213" customFormat="1">
      <c r="D694" s="234"/>
      <c r="E694" s="231"/>
      <c r="G694" s="2"/>
      <c r="H694" s="2"/>
      <c r="I694" s="2"/>
      <c r="J694" s="2"/>
      <c r="K694" s="2"/>
      <c r="L694" s="2"/>
      <c r="M694" s="2"/>
      <c r="N694" s="2"/>
      <c r="O694" s="2"/>
      <c r="P694" s="2"/>
      <c r="Q694" s="2"/>
      <c r="R694" s="2"/>
    </row>
    <row r="695" spans="4:18" s="213" customFormat="1">
      <c r="D695" s="234"/>
      <c r="E695" s="231"/>
      <c r="G695" s="2"/>
      <c r="H695" s="2"/>
      <c r="I695" s="2"/>
      <c r="J695" s="2"/>
      <c r="K695" s="2"/>
      <c r="L695" s="2"/>
      <c r="M695" s="2"/>
      <c r="N695" s="2"/>
      <c r="O695" s="2"/>
      <c r="P695" s="2"/>
      <c r="Q695" s="2"/>
      <c r="R695" s="2"/>
    </row>
    <row r="696" spans="4:18" s="213" customFormat="1">
      <c r="D696" s="234"/>
      <c r="E696" s="231"/>
      <c r="G696" s="2"/>
      <c r="H696" s="2"/>
      <c r="I696" s="2"/>
      <c r="J696" s="2"/>
      <c r="K696" s="2"/>
      <c r="L696" s="2"/>
      <c r="M696" s="2"/>
      <c r="N696" s="2"/>
      <c r="O696" s="2"/>
      <c r="P696" s="2"/>
      <c r="Q696" s="2"/>
      <c r="R696" s="2"/>
    </row>
  </sheetData>
  <sheetProtection algorithmName="SHA-512" hashValue="WuB2UNkzVU2OuGoVOggv6dQdWb0BXUvXHSY8h+EuplDgoyo4eumQamDuo7IIPOwBXc9sYP9za/F/KkuX7CdJxQ==" saltValue="iezO0Nb2gcJnsGJ7VYLQ4Q==" spinCount="100000" sheet="1" objects="1" scenarios="1"/>
  <protectedRanges>
    <protectedRange sqref="G246:G309 G315:G319 G321:G335 G110:G113 G115:G244 G1:G12 G49:G108 G669:G679 G339:G668" name="Range2_1"/>
    <protectedRange sqref="D90:D108 D308:D309 D315:D319 D321:D335 D339:D347 D349:D359 D362:D372 D383:D421 D551 D555 D580:D586 D588:D589 D592:D602 D611:D633 D643:D645 D651 D661 D49:D66 D69:D82 D85:D87 D269:D306 D423:D547 D557:D578 D135:D244 D246:D267 D110:D133 D1:D12 D668:D672" name="Range1_1"/>
    <protectedRange sqref="D310:D314" name="Range1"/>
    <protectedRange sqref="G320" name="Range2_1_1"/>
    <protectedRange sqref="D320" name="Range1_1_1"/>
  </protectedRanges>
  <autoFilter ref="A49:S667" xr:uid="{00000000-0009-0000-0000-000001000000}">
    <filterColumn colId="0">
      <colorFilter dxfId="0"/>
    </filterColumn>
  </autoFilter>
  <mergeCells count="105">
    <mergeCell ref="A1:G1"/>
    <mergeCell ref="A2:F2"/>
    <mergeCell ref="B50:G50"/>
    <mergeCell ref="B51:G51"/>
    <mergeCell ref="B34:I34"/>
    <mergeCell ref="B35:I35"/>
    <mergeCell ref="B36:I36"/>
    <mergeCell ref="B37:I37"/>
    <mergeCell ref="B38:I38"/>
    <mergeCell ref="B29:I29"/>
    <mergeCell ref="B30:I30"/>
    <mergeCell ref="B31:I31"/>
    <mergeCell ref="B32:I32"/>
    <mergeCell ref="B33:I33"/>
    <mergeCell ref="B44:I44"/>
    <mergeCell ref="B45:I45"/>
    <mergeCell ref="B46:I46"/>
    <mergeCell ref="B47:I47"/>
    <mergeCell ref="B39:I39"/>
    <mergeCell ref="B40:I40"/>
    <mergeCell ref="B41:I41"/>
    <mergeCell ref="B42:I42"/>
    <mergeCell ref="B43:I43"/>
    <mergeCell ref="B69:G69"/>
    <mergeCell ref="A13:I13"/>
    <mergeCell ref="A14:B14"/>
    <mergeCell ref="C14:E14"/>
    <mergeCell ref="G14:I14"/>
    <mergeCell ref="A15:B15"/>
    <mergeCell ref="C15:E15"/>
    <mergeCell ref="G15:I15"/>
    <mergeCell ref="A16:B16"/>
    <mergeCell ref="C16:E16"/>
    <mergeCell ref="G16:I16"/>
    <mergeCell ref="A17:I17"/>
    <mergeCell ref="A18:C18"/>
    <mergeCell ref="D18:I18"/>
    <mergeCell ref="D19:I26"/>
    <mergeCell ref="A27:I27"/>
    <mergeCell ref="B28:I28"/>
    <mergeCell ref="B339:G339"/>
    <mergeCell ref="B347:G347"/>
    <mergeCell ref="B310:G310"/>
    <mergeCell ref="B87:G87"/>
    <mergeCell ref="B162:G162"/>
    <mergeCell ref="B163:G163"/>
    <mergeCell ref="B190:G190"/>
    <mergeCell ref="B202:G202"/>
    <mergeCell ref="B140:G140"/>
    <mergeCell ref="B148:G148"/>
    <mergeCell ref="B156:G156"/>
    <mergeCell ref="B91:G91"/>
    <mergeCell ref="B113:G113"/>
    <mergeCell ref="B115:G115"/>
    <mergeCell ref="B116:G116"/>
    <mergeCell ref="B130:G130"/>
    <mergeCell ref="B109:G109"/>
    <mergeCell ref="B651:G651"/>
    <mergeCell ref="B661:G661"/>
    <mergeCell ref="B385:G385"/>
    <mergeCell ref="B388:G388"/>
    <mergeCell ref="B389:G389"/>
    <mergeCell ref="B415:G415"/>
    <mergeCell ref="B467:G467"/>
    <mergeCell ref="B479:G479"/>
    <mergeCell ref="B495:G495"/>
    <mergeCell ref="B597:G597"/>
    <mergeCell ref="B613:G613"/>
    <mergeCell ref="B620:G620"/>
    <mergeCell ref="B496:G496"/>
    <mergeCell ref="A526:G526"/>
    <mergeCell ref="B527:G527"/>
    <mergeCell ref="B532:G532"/>
    <mergeCell ref="B542:G542"/>
    <mergeCell ref="B624:G624"/>
    <mergeCell ref="B632:G632"/>
    <mergeCell ref="B547:G547"/>
    <mergeCell ref="B584:G584"/>
    <mergeCell ref="B557:G557"/>
    <mergeCell ref="B568:G568"/>
    <mergeCell ref="B585:G585"/>
    <mergeCell ref="B588:G588"/>
    <mergeCell ref="B592:G592"/>
    <mergeCell ref="F3:G12"/>
    <mergeCell ref="A3:B12"/>
    <mergeCell ref="C3:E12"/>
    <mergeCell ref="B633:G633"/>
    <mergeCell ref="B645:G645"/>
    <mergeCell ref="B228:G228"/>
    <mergeCell ref="B246:G246"/>
    <mergeCell ref="A265:G265"/>
    <mergeCell ref="B266:G266"/>
    <mergeCell ref="B270:G270"/>
    <mergeCell ref="B350:G350"/>
    <mergeCell ref="B356:G356"/>
    <mergeCell ref="B364:G364"/>
    <mergeCell ref="B372:G372"/>
    <mergeCell ref="B284:G284"/>
    <mergeCell ref="B320:G320"/>
    <mergeCell ref="B336:G336"/>
    <mergeCell ref="B303:G303"/>
    <mergeCell ref="B306:G306"/>
    <mergeCell ref="B315:G315"/>
    <mergeCell ref="A322:G322"/>
    <mergeCell ref="B323:G323"/>
  </mergeCells>
  <phoneticPr fontId="22" type="noConversion"/>
  <dataValidations count="5">
    <dataValidation type="list" allowBlank="1" showInputMessage="1" showErrorMessage="1" sqref="D585:D587 D49:D108 D110:D309 D311:D335 D337:D583 D589:D591 D593:D672 D1:D2" xr:uid="{00000000-0002-0000-0100-000000000000}">
      <formula1>$L$1:$N$1</formula1>
    </dataValidation>
    <dataValidation type="list" allowBlank="1" showInputMessage="1" showErrorMessage="1" sqref="D310" xr:uid="{00000000-0002-0000-0100-000001000000}">
      <formula1>$K$1:$M$1</formula1>
    </dataValidation>
    <dataValidation type="list" allowBlank="1" showInputMessage="1" showErrorMessage="1" sqref="D336" xr:uid="{00000000-0002-0000-0100-000002000000}">
      <formula1>$A$841:$A$843</formula1>
    </dataValidation>
    <dataValidation type="list" allowBlank="1" showInputMessage="1" showErrorMessage="1" sqref="D109" xr:uid="{00000000-0002-0000-0100-000003000000}">
      <formula1>$A$783:$A$785</formula1>
    </dataValidation>
    <dataValidation type="list" allowBlank="1" showInputMessage="1" showErrorMessage="1" sqref="D673" xr:uid="{00000000-0002-0000-0100-000004000000}">
      <formula1>$A$669:$A$671</formula1>
    </dataValidation>
  </dataValidations>
  <pageMargins left="0.7" right="0.7" top="0.75" bottom="0.75" header="0.3" footer="0.3"/>
  <pageSetup paperSize="9" scale="3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506"/>
  <sheetViews>
    <sheetView zoomScale="70" zoomScaleNormal="70" workbookViewId="0">
      <selection activeCell="A480" sqref="A480:XFD499"/>
    </sheetView>
  </sheetViews>
  <sheetFormatPr baseColWidth="10" defaultColWidth="9.1640625" defaultRowHeight="15"/>
  <cols>
    <col min="1" max="1" width="18.33203125" style="1" customWidth="1"/>
    <col min="2" max="2" width="30.5" style="1" customWidth="1"/>
    <col min="3" max="3" width="28.6640625" style="1" customWidth="1"/>
    <col min="4" max="4" width="11.33203125" style="120" customWidth="1"/>
    <col min="5" max="5" width="11" style="1" customWidth="1"/>
    <col min="6" max="6" width="46.5" style="1" customWidth="1"/>
    <col min="7" max="7" width="16.83203125" style="2" customWidth="1"/>
    <col min="8" max="16" width="9.1640625" style="2"/>
    <col min="17" max="16384" width="9.1640625" style="1"/>
  </cols>
  <sheetData>
    <row r="1" spans="1:14" ht="34">
      <c r="A1" s="484" t="s">
        <v>2330</v>
      </c>
      <c r="B1" s="485"/>
      <c r="C1" s="485"/>
      <c r="D1" s="485"/>
      <c r="E1" s="485"/>
      <c r="F1" s="485"/>
      <c r="G1" s="486"/>
      <c r="L1" s="2">
        <v>0</v>
      </c>
      <c r="M1" s="2">
        <v>1</v>
      </c>
      <c r="N1" s="2">
        <v>2</v>
      </c>
    </row>
    <row r="2" spans="1:14" ht="26">
      <c r="A2" s="487" t="s">
        <v>2304</v>
      </c>
      <c r="B2" s="488"/>
      <c r="C2" s="488"/>
      <c r="D2" s="488"/>
      <c r="E2" s="488"/>
      <c r="F2" s="489"/>
      <c r="G2" s="267">
        <v>2</v>
      </c>
    </row>
    <row r="3" spans="1:14" ht="26.25" customHeight="1">
      <c r="A3" s="469"/>
      <c r="B3" s="470"/>
      <c r="C3" s="470"/>
      <c r="D3" s="470"/>
      <c r="E3" s="470"/>
      <c r="F3" s="470"/>
      <c r="G3" s="475"/>
    </row>
    <row r="4" spans="1:14" ht="26.25" customHeight="1">
      <c r="A4" s="471"/>
      <c r="B4" s="472"/>
      <c r="C4" s="472"/>
      <c r="D4" s="472"/>
      <c r="E4" s="472"/>
      <c r="F4" s="472"/>
      <c r="G4" s="476"/>
    </row>
    <row r="5" spans="1:14" ht="26.25" customHeight="1">
      <c r="A5" s="471"/>
      <c r="B5" s="472"/>
      <c r="C5" s="472"/>
      <c r="D5" s="472"/>
      <c r="E5" s="472"/>
      <c r="F5" s="472"/>
      <c r="G5" s="476"/>
    </row>
    <row r="6" spans="1:14" ht="26.25" customHeight="1">
      <c r="A6" s="471"/>
      <c r="B6" s="472"/>
      <c r="C6" s="472"/>
      <c r="D6" s="472"/>
      <c r="E6" s="472"/>
      <c r="F6" s="472"/>
      <c r="G6" s="476"/>
    </row>
    <row r="7" spans="1:14" ht="26.25" customHeight="1">
      <c r="A7" s="471"/>
      <c r="B7" s="472"/>
      <c r="C7" s="472"/>
      <c r="D7" s="472"/>
      <c r="E7" s="472"/>
      <c r="F7" s="472"/>
      <c r="G7" s="476"/>
    </row>
    <row r="8" spans="1:14" ht="26.25" customHeight="1">
      <c r="A8" s="471"/>
      <c r="B8" s="472"/>
      <c r="C8" s="472"/>
      <c r="D8" s="472"/>
      <c r="E8" s="472"/>
      <c r="F8" s="472"/>
      <c r="G8" s="476"/>
    </row>
    <row r="9" spans="1:14" ht="26.25" customHeight="1">
      <c r="A9" s="471"/>
      <c r="B9" s="472"/>
      <c r="C9" s="472"/>
      <c r="D9" s="472"/>
      <c r="E9" s="472"/>
      <c r="F9" s="472"/>
      <c r="G9" s="476"/>
    </row>
    <row r="10" spans="1:14" ht="26.25" customHeight="1">
      <c r="A10" s="471"/>
      <c r="B10" s="472"/>
      <c r="C10" s="472"/>
      <c r="D10" s="472"/>
      <c r="E10" s="472"/>
      <c r="F10" s="472"/>
      <c r="G10" s="476"/>
    </row>
    <row r="11" spans="1:14" ht="26.25" customHeight="1">
      <c r="A11" s="473"/>
      <c r="B11" s="474"/>
      <c r="C11" s="474"/>
      <c r="D11" s="474"/>
      <c r="E11" s="474"/>
      <c r="F11" s="474"/>
      <c r="G11" s="477"/>
    </row>
    <row r="12" spans="1:14" ht="29">
      <c r="A12" s="401" t="s">
        <v>2283</v>
      </c>
      <c r="B12" s="401"/>
      <c r="C12" s="401"/>
      <c r="D12" s="401"/>
      <c r="E12" s="401"/>
      <c r="F12" s="401"/>
      <c r="G12" s="401"/>
      <c r="H12" s="403"/>
      <c r="I12" s="403"/>
    </row>
    <row r="13" spans="1:14" ht="29">
      <c r="A13" s="404" t="s">
        <v>2284</v>
      </c>
      <c r="B13" s="404"/>
      <c r="C13" s="405"/>
      <c r="D13" s="405"/>
      <c r="E13" s="405"/>
      <c r="F13" s="201" t="s">
        <v>2285</v>
      </c>
      <c r="G13" s="407"/>
      <c r="H13" s="407"/>
      <c r="I13" s="407"/>
    </row>
    <row r="14" spans="1:14" ht="29">
      <c r="A14" s="408" t="s">
        <v>2286</v>
      </c>
      <c r="B14" s="409"/>
      <c r="C14" s="410"/>
      <c r="D14" s="410"/>
      <c r="E14" s="410"/>
      <c r="F14" s="202" t="s">
        <v>2287</v>
      </c>
      <c r="G14" s="407"/>
      <c r="H14" s="407"/>
      <c r="I14" s="407"/>
    </row>
    <row r="15" spans="1:14" ht="29">
      <c r="A15" s="412" t="s">
        <v>2288</v>
      </c>
      <c r="B15" s="412"/>
      <c r="C15" s="406"/>
      <c r="D15" s="406"/>
      <c r="E15" s="406"/>
      <c r="F15" s="202" t="s">
        <v>2289</v>
      </c>
      <c r="G15" s="407"/>
      <c r="H15" s="407"/>
      <c r="I15" s="407"/>
    </row>
    <row r="16" spans="1:14" ht="34">
      <c r="A16" s="413" t="s">
        <v>957</v>
      </c>
      <c r="B16" s="414"/>
      <c r="C16" s="414"/>
      <c r="D16" s="414"/>
      <c r="E16" s="414"/>
      <c r="F16" s="414"/>
      <c r="G16" s="414"/>
      <c r="H16" s="414"/>
      <c r="I16" s="414"/>
    </row>
    <row r="17" spans="1:9" ht="34">
      <c r="A17" s="415" t="s">
        <v>18</v>
      </c>
      <c r="B17" s="415"/>
      <c r="C17" s="416"/>
      <c r="D17" s="418" t="s">
        <v>2295</v>
      </c>
      <c r="E17" s="418"/>
      <c r="F17" s="418"/>
      <c r="G17" s="500"/>
      <c r="H17" s="420"/>
      <c r="I17" s="420"/>
    </row>
    <row r="18" spans="1:9" ht="27">
      <c r="A18" s="203" t="s">
        <v>8</v>
      </c>
      <c r="B18" s="204" t="s">
        <v>17</v>
      </c>
      <c r="C18" s="205">
        <f>NBSU_Final!D487</f>
        <v>0.5</v>
      </c>
      <c r="D18" s="421">
        <f>D495</f>
        <v>0.5</v>
      </c>
      <c r="E18" s="422"/>
      <c r="F18" s="422"/>
      <c r="G18" s="501"/>
      <c r="H18" s="424"/>
      <c r="I18" s="425"/>
    </row>
    <row r="19" spans="1:9" ht="27">
      <c r="A19" s="203" t="s">
        <v>7</v>
      </c>
      <c r="B19" s="204" t="s">
        <v>16</v>
      </c>
      <c r="C19" s="205">
        <f>NBSU_Final!D488</f>
        <v>0.5</v>
      </c>
      <c r="D19" s="426"/>
      <c r="E19" s="427"/>
      <c r="F19" s="427"/>
      <c r="G19" s="502"/>
      <c r="H19" s="429"/>
      <c r="I19" s="430"/>
    </row>
    <row r="20" spans="1:9" ht="27">
      <c r="A20" s="203" t="s">
        <v>6</v>
      </c>
      <c r="B20" s="204" t="s">
        <v>15</v>
      </c>
      <c r="C20" s="205">
        <f>NBSU_Final!D489</f>
        <v>0.5</v>
      </c>
      <c r="D20" s="426"/>
      <c r="E20" s="427"/>
      <c r="F20" s="427"/>
      <c r="G20" s="502"/>
      <c r="H20" s="429"/>
      <c r="I20" s="430"/>
    </row>
    <row r="21" spans="1:9" ht="27">
      <c r="A21" s="203" t="s">
        <v>5</v>
      </c>
      <c r="B21" s="204" t="s">
        <v>14</v>
      </c>
      <c r="C21" s="205">
        <f t="shared" ref="C21" si="0">D490</f>
        <v>0.5</v>
      </c>
      <c r="D21" s="426"/>
      <c r="E21" s="427"/>
      <c r="F21" s="427"/>
      <c r="G21" s="502"/>
      <c r="H21" s="429"/>
      <c r="I21" s="430"/>
    </row>
    <row r="22" spans="1:9" ht="27">
      <c r="A22" s="203" t="s">
        <v>4</v>
      </c>
      <c r="B22" s="204" t="s">
        <v>13</v>
      </c>
      <c r="C22" s="205">
        <f>NBSU_Final!D491</f>
        <v>0.5</v>
      </c>
      <c r="D22" s="426"/>
      <c r="E22" s="427"/>
      <c r="F22" s="427"/>
      <c r="G22" s="502"/>
      <c r="H22" s="429"/>
      <c r="I22" s="430"/>
    </row>
    <row r="23" spans="1:9" ht="27">
      <c r="A23" s="203" t="s">
        <v>3</v>
      </c>
      <c r="B23" s="204" t="s">
        <v>12</v>
      </c>
      <c r="C23" s="205">
        <f>NBSU_Final!D492</f>
        <v>0.5</v>
      </c>
      <c r="D23" s="426"/>
      <c r="E23" s="427"/>
      <c r="F23" s="427"/>
      <c r="G23" s="502"/>
      <c r="H23" s="429"/>
      <c r="I23" s="430"/>
    </row>
    <row r="24" spans="1:9" ht="54">
      <c r="A24" s="203" t="s">
        <v>2</v>
      </c>
      <c r="B24" s="204" t="s">
        <v>11</v>
      </c>
      <c r="C24" s="205">
        <f>NBSU_Final!D493</f>
        <v>0.5</v>
      </c>
      <c r="D24" s="426"/>
      <c r="E24" s="427"/>
      <c r="F24" s="427"/>
      <c r="G24" s="502"/>
      <c r="H24" s="429"/>
      <c r="I24" s="430"/>
    </row>
    <row r="25" spans="1:9" ht="27">
      <c r="A25" s="203" t="s">
        <v>1</v>
      </c>
      <c r="B25" s="204" t="s">
        <v>10</v>
      </c>
      <c r="C25" s="205">
        <f>NBSU_Final!D494</f>
        <v>0.5</v>
      </c>
      <c r="D25" s="431"/>
      <c r="E25" s="432"/>
      <c r="F25" s="432"/>
      <c r="G25" s="503"/>
      <c r="H25" s="434"/>
      <c r="I25" s="435"/>
    </row>
    <row r="26" spans="1:9" ht="26">
      <c r="A26" s="436"/>
      <c r="B26" s="437"/>
      <c r="C26" s="437"/>
      <c r="D26" s="437"/>
      <c r="E26" s="437"/>
      <c r="F26" s="437"/>
      <c r="G26" s="437"/>
      <c r="H26" s="438"/>
      <c r="I26" s="439"/>
    </row>
    <row r="27" spans="1:9" ht="21">
      <c r="A27" s="206"/>
      <c r="B27" s="440" t="s">
        <v>2290</v>
      </c>
      <c r="C27" s="440"/>
      <c r="D27" s="440"/>
      <c r="E27" s="440"/>
      <c r="F27" s="440"/>
      <c r="G27" s="440"/>
      <c r="H27" s="442"/>
      <c r="I27" s="442"/>
    </row>
    <row r="28" spans="1:9" ht="21">
      <c r="A28" s="207">
        <v>1</v>
      </c>
      <c r="B28" s="455"/>
      <c r="C28" s="455"/>
      <c r="D28" s="455"/>
      <c r="E28" s="455"/>
      <c r="F28" s="455"/>
      <c r="G28" s="455"/>
      <c r="H28" s="457"/>
      <c r="I28" s="457"/>
    </row>
    <row r="29" spans="1:9" ht="21">
      <c r="A29" s="207">
        <v>2</v>
      </c>
      <c r="B29" s="455"/>
      <c r="C29" s="455"/>
      <c r="D29" s="455"/>
      <c r="E29" s="455"/>
      <c r="F29" s="455"/>
      <c r="G29" s="455"/>
      <c r="H29" s="457"/>
      <c r="I29" s="457"/>
    </row>
    <row r="30" spans="1:9" ht="21">
      <c r="A30" s="207">
        <v>3</v>
      </c>
      <c r="B30" s="455"/>
      <c r="C30" s="455"/>
      <c r="D30" s="455"/>
      <c r="E30" s="455"/>
      <c r="F30" s="455"/>
      <c r="G30" s="455"/>
      <c r="H30" s="457"/>
      <c r="I30" s="457"/>
    </row>
    <row r="31" spans="1:9" ht="21">
      <c r="A31" s="207">
        <v>4</v>
      </c>
      <c r="B31" s="455"/>
      <c r="C31" s="455"/>
      <c r="D31" s="455"/>
      <c r="E31" s="455"/>
      <c r="F31" s="455"/>
      <c r="G31" s="455"/>
      <c r="H31" s="457"/>
      <c r="I31" s="457"/>
    </row>
    <row r="32" spans="1:9" ht="21">
      <c r="A32" s="207">
        <v>5</v>
      </c>
      <c r="B32" s="455"/>
      <c r="C32" s="455"/>
      <c r="D32" s="455"/>
      <c r="E32" s="455"/>
      <c r="F32" s="455"/>
      <c r="G32" s="455"/>
      <c r="H32" s="457"/>
      <c r="I32" s="457"/>
    </row>
    <row r="33" spans="1:9" ht="21">
      <c r="A33" s="206"/>
      <c r="B33" s="450" t="s">
        <v>2291</v>
      </c>
      <c r="C33" s="451"/>
      <c r="D33" s="451"/>
      <c r="E33" s="451"/>
      <c r="F33" s="451"/>
      <c r="G33" s="451"/>
      <c r="H33" s="453"/>
      <c r="I33" s="454"/>
    </row>
    <row r="34" spans="1:9" ht="21">
      <c r="A34" s="207">
        <v>1</v>
      </c>
      <c r="B34" s="455"/>
      <c r="C34" s="455"/>
      <c r="D34" s="455"/>
      <c r="E34" s="455"/>
      <c r="F34" s="455"/>
      <c r="G34" s="455"/>
      <c r="H34" s="457"/>
      <c r="I34" s="457"/>
    </row>
    <row r="35" spans="1:9" ht="21">
      <c r="A35" s="207">
        <v>2</v>
      </c>
      <c r="B35" s="455"/>
      <c r="C35" s="455"/>
      <c r="D35" s="455"/>
      <c r="E35" s="455"/>
      <c r="F35" s="455"/>
      <c r="G35" s="455"/>
      <c r="H35" s="457"/>
      <c r="I35" s="457"/>
    </row>
    <row r="36" spans="1:9" ht="21">
      <c r="A36" s="207">
        <v>3</v>
      </c>
      <c r="B36" s="455"/>
      <c r="C36" s="455"/>
      <c r="D36" s="455"/>
      <c r="E36" s="455"/>
      <c r="F36" s="455"/>
      <c r="G36" s="455"/>
      <c r="H36" s="457"/>
      <c r="I36" s="457"/>
    </row>
    <row r="37" spans="1:9" ht="21">
      <c r="A37" s="207">
        <v>4</v>
      </c>
      <c r="B37" s="458"/>
      <c r="C37" s="459"/>
      <c r="D37" s="459"/>
      <c r="E37" s="459"/>
      <c r="F37" s="459"/>
      <c r="G37" s="459"/>
      <c r="H37" s="461"/>
      <c r="I37" s="462"/>
    </row>
    <row r="38" spans="1:9" ht="21">
      <c r="A38" s="207">
        <v>5</v>
      </c>
      <c r="B38" s="458"/>
      <c r="C38" s="459"/>
      <c r="D38" s="459"/>
      <c r="E38" s="459"/>
      <c r="F38" s="459"/>
      <c r="G38" s="459"/>
      <c r="H38" s="461"/>
      <c r="I38" s="462"/>
    </row>
    <row r="39" spans="1:9" ht="21">
      <c r="A39" s="206"/>
      <c r="B39" s="440" t="s">
        <v>2292</v>
      </c>
      <c r="C39" s="440"/>
      <c r="D39" s="440"/>
      <c r="E39" s="440"/>
      <c r="F39" s="440"/>
      <c r="G39" s="440"/>
      <c r="H39" s="442"/>
      <c r="I39" s="442"/>
    </row>
    <row r="40" spans="1:9" ht="21">
      <c r="A40" s="207">
        <v>1</v>
      </c>
      <c r="B40" s="455"/>
      <c r="C40" s="455"/>
      <c r="D40" s="455"/>
      <c r="E40" s="455"/>
      <c r="F40" s="455"/>
      <c r="G40" s="455"/>
      <c r="H40" s="457"/>
      <c r="I40" s="457"/>
    </row>
    <row r="41" spans="1:9" ht="21">
      <c r="A41" s="207">
        <v>2</v>
      </c>
      <c r="B41" s="455"/>
      <c r="C41" s="455"/>
      <c r="D41" s="455"/>
      <c r="E41" s="455"/>
      <c r="F41" s="455"/>
      <c r="G41" s="455"/>
      <c r="H41" s="457"/>
      <c r="I41" s="457"/>
    </row>
    <row r="42" spans="1:9" ht="21">
      <c r="A42" s="207">
        <v>3</v>
      </c>
      <c r="B42" s="455"/>
      <c r="C42" s="455"/>
      <c r="D42" s="455"/>
      <c r="E42" s="455"/>
      <c r="F42" s="455"/>
      <c r="G42" s="455"/>
      <c r="H42" s="457"/>
      <c r="I42" s="457"/>
    </row>
    <row r="43" spans="1:9" ht="21">
      <c r="A43" s="207">
        <v>4</v>
      </c>
      <c r="B43" s="455"/>
      <c r="C43" s="455"/>
      <c r="D43" s="455"/>
      <c r="E43" s="455"/>
      <c r="F43" s="455"/>
      <c r="G43" s="455"/>
      <c r="H43" s="457"/>
      <c r="I43" s="457"/>
    </row>
    <row r="44" spans="1:9" ht="21">
      <c r="A44" s="207">
        <v>5</v>
      </c>
      <c r="B44" s="458"/>
      <c r="C44" s="459"/>
      <c r="D44" s="459"/>
      <c r="E44" s="459"/>
      <c r="F44" s="459"/>
      <c r="G44" s="459"/>
      <c r="H44" s="461"/>
      <c r="I44" s="462"/>
    </row>
    <row r="45" spans="1:9" ht="21">
      <c r="A45" s="206"/>
      <c r="B45" s="463" t="s">
        <v>2293</v>
      </c>
      <c r="C45" s="464"/>
      <c r="D45" s="464"/>
      <c r="E45" s="464"/>
      <c r="F45" s="464"/>
      <c r="G45" s="464"/>
      <c r="H45" s="465"/>
      <c r="I45" s="466"/>
    </row>
    <row r="46" spans="1:9" ht="21">
      <c r="A46" s="206"/>
      <c r="B46" s="467" t="s">
        <v>2294</v>
      </c>
      <c r="C46" s="467"/>
      <c r="D46" s="467"/>
      <c r="E46" s="467"/>
      <c r="F46" s="467"/>
      <c r="G46" s="467"/>
      <c r="H46" s="468"/>
      <c r="I46" s="468"/>
    </row>
    <row r="47" spans="1:9" ht="21">
      <c r="A47" s="206"/>
      <c r="B47" s="208"/>
      <c r="C47" s="208"/>
      <c r="D47" s="222"/>
      <c r="E47" s="208"/>
      <c r="F47" s="208"/>
      <c r="G47" s="252"/>
      <c r="H47" s="268"/>
      <c r="I47" s="268"/>
    </row>
    <row r="48" spans="1:9" ht="32">
      <c r="A48" s="43" t="s">
        <v>1207</v>
      </c>
      <c r="B48" s="65" t="s">
        <v>954</v>
      </c>
      <c r="C48" s="64" t="s">
        <v>953</v>
      </c>
      <c r="D48" s="7" t="s">
        <v>1206</v>
      </c>
      <c r="E48" s="43" t="s">
        <v>1205</v>
      </c>
      <c r="F48" s="64" t="s">
        <v>1204</v>
      </c>
      <c r="G48" s="269" t="s">
        <v>1203</v>
      </c>
    </row>
    <row r="49" spans="1:9" ht="19">
      <c r="A49" s="48"/>
      <c r="B49" s="490" t="s">
        <v>948</v>
      </c>
      <c r="C49" s="490"/>
      <c r="D49" s="490"/>
      <c r="E49" s="490"/>
      <c r="F49" s="490"/>
      <c r="G49" s="490"/>
      <c r="H49" s="2">
        <f>H50+H53+H61+H64</f>
        <v>12</v>
      </c>
      <c r="I49" s="2">
        <f>I50+I53+I61+I64</f>
        <v>24</v>
      </c>
    </row>
    <row r="50" spans="1:9" ht="16">
      <c r="A50" s="84" t="s">
        <v>947</v>
      </c>
      <c r="B50" s="481" t="s">
        <v>946</v>
      </c>
      <c r="C50" s="479"/>
      <c r="D50" s="479"/>
      <c r="E50" s="479"/>
      <c r="F50" s="479"/>
      <c r="G50" s="480"/>
      <c r="H50" s="2">
        <f>SUM(D51:D52)</f>
        <v>2</v>
      </c>
      <c r="I50" s="2">
        <f>COUNT(D51:D52)*2</f>
        <v>4</v>
      </c>
    </row>
    <row r="51" spans="1:9" ht="34">
      <c r="A51" s="84" t="s">
        <v>932</v>
      </c>
      <c r="B51" s="19" t="s">
        <v>1202</v>
      </c>
      <c r="C51" s="13" t="s">
        <v>1201</v>
      </c>
      <c r="D51" s="111">
        <v>1</v>
      </c>
      <c r="E51" s="53" t="s">
        <v>50</v>
      </c>
      <c r="F51" s="13" t="s">
        <v>1200</v>
      </c>
      <c r="G51" s="270"/>
    </row>
    <row r="52" spans="1:9" ht="34">
      <c r="A52" s="84" t="s">
        <v>913</v>
      </c>
      <c r="B52" s="19" t="s">
        <v>912</v>
      </c>
      <c r="C52" s="13" t="s">
        <v>1199</v>
      </c>
      <c r="D52" s="111">
        <v>1</v>
      </c>
      <c r="E52" s="53" t="s">
        <v>45</v>
      </c>
      <c r="F52" s="53"/>
      <c r="G52" s="270"/>
    </row>
    <row r="53" spans="1:9" ht="16">
      <c r="A53" s="84" t="s">
        <v>911</v>
      </c>
      <c r="B53" s="481" t="s">
        <v>910</v>
      </c>
      <c r="C53" s="479"/>
      <c r="D53" s="479"/>
      <c r="E53" s="479"/>
      <c r="F53" s="479"/>
      <c r="G53" s="480"/>
      <c r="H53" s="2">
        <f>SUM(D54:D60)</f>
        <v>7</v>
      </c>
      <c r="I53" s="2">
        <f>COUNT(D54:D60)*2</f>
        <v>14</v>
      </c>
    </row>
    <row r="54" spans="1:9" ht="48">
      <c r="A54" s="84" t="s">
        <v>888</v>
      </c>
      <c r="B54" s="19" t="s">
        <v>1198</v>
      </c>
      <c r="C54" s="11" t="s">
        <v>1197</v>
      </c>
      <c r="D54" s="111">
        <v>1</v>
      </c>
      <c r="E54" s="53" t="s">
        <v>45</v>
      </c>
      <c r="F54" s="53"/>
      <c r="G54" s="270"/>
    </row>
    <row r="55" spans="1:9" ht="32">
      <c r="A55" s="47"/>
      <c r="B55" s="154"/>
      <c r="C55" s="154" t="s">
        <v>1682</v>
      </c>
      <c r="D55" s="111">
        <v>1</v>
      </c>
      <c r="E55" s="53" t="s">
        <v>45</v>
      </c>
      <c r="F55" s="53"/>
      <c r="G55" s="270"/>
    </row>
    <row r="56" spans="1:9" ht="16">
      <c r="A56" s="47"/>
      <c r="B56" s="154"/>
      <c r="C56" s="154" t="s">
        <v>1683</v>
      </c>
      <c r="D56" s="111">
        <v>1</v>
      </c>
      <c r="E56" s="53" t="s">
        <v>45</v>
      </c>
      <c r="F56" s="154" t="s">
        <v>1196</v>
      </c>
      <c r="G56" s="270"/>
    </row>
    <row r="57" spans="1:9" ht="32">
      <c r="A57" s="47"/>
      <c r="B57" s="19"/>
      <c r="C57" s="67" t="s">
        <v>2138</v>
      </c>
      <c r="D57" s="122">
        <v>1</v>
      </c>
      <c r="E57" s="53" t="s">
        <v>45</v>
      </c>
      <c r="F57" s="155" t="s">
        <v>1684</v>
      </c>
      <c r="G57" s="270"/>
    </row>
    <row r="58" spans="1:9" ht="62.25" customHeight="1">
      <c r="A58" s="47"/>
      <c r="B58" s="19"/>
      <c r="C58" s="154" t="s">
        <v>1688</v>
      </c>
      <c r="D58" s="122">
        <v>1</v>
      </c>
      <c r="E58" s="53" t="s">
        <v>45</v>
      </c>
      <c r="F58" s="67" t="s">
        <v>2247</v>
      </c>
      <c r="G58" s="270"/>
    </row>
    <row r="59" spans="1:9" ht="32">
      <c r="A59" s="47"/>
      <c r="B59" s="19"/>
      <c r="C59" s="154" t="s">
        <v>1685</v>
      </c>
      <c r="D59" s="111">
        <v>1</v>
      </c>
      <c r="E59" s="53" t="s">
        <v>326</v>
      </c>
      <c r="F59" s="67" t="s">
        <v>1686</v>
      </c>
      <c r="G59" s="270"/>
    </row>
    <row r="60" spans="1:9" ht="57.75" customHeight="1">
      <c r="A60" s="47"/>
      <c r="B60" s="19"/>
      <c r="C60" s="154" t="s">
        <v>2248</v>
      </c>
      <c r="D60" s="111">
        <v>1</v>
      </c>
      <c r="E60" s="53" t="s">
        <v>45</v>
      </c>
      <c r="F60" s="53"/>
      <c r="G60" s="270"/>
    </row>
    <row r="61" spans="1:9" ht="16">
      <c r="A61" s="84" t="s">
        <v>878</v>
      </c>
      <c r="B61" s="481" t="s">
        <v>877</v>
      </c>
      <c r="C61" s="479"/>
      <c r="D61" s="479"/>
      <c r="E61" s="479"/>
      <c r="F61" s="479"/>
      <c r="G61" s="480"/>
      <c r="H61" s="2">
        <f>SUM(D62:D63)</f>
        <v>2</v>
      </c>
      <c r="I61" s="2">
        <f>COUNT(D62:D63)*2</f>
        <v>4</v>
      </c>
    </row>
    <row r="62" spans="1:9" ht="34">
      <c r="A62" s="84" t="s">
        <v>1195</v>
      </c>
      <c r="B62" s="19" t="s">
        <v>1194</v>
      </c>
      <c r="C62" s="50" t="s">
        <v>1193</v>
      </c>
      <c r="D62" s="105">
        <v>1</v>
      </c>
      <c r="E62" s="49" t="s">
        <v>640</v>
      </c>
      <c r="F62" s="11" t="s">
        <v>1724</v>
      </c>
      <c r="G62" s="270"/>
    </row>
    <row r="63" spans="1:9" ht="64">
      <c r="A63" s="84" t="s">
        <v>1192</v>
      </c>
      <c r="B63" s="19" t="s">
        <v>1191</v>
      </c>
      <c r="C63" s="50" t="s">
        <v>1725</v>
      </c>
      <c r="D63" s="105">
        <v>1</v>
      </c>
      <c r="E63" s="49" t="s">
        <v>45</v>
      </c>
      <c r="F63" s="11" t="s">
        <v>2139</v>
      </c>
      <c r="G63" s="270"/>
    </row>
    <row r="64" spans="1:9" ht="18.75" customHeight="1">
      <c r="A64" s="73" t="s">
        <v>873</v>
      </c>
      <c r="B64" s="481" t="s">
        <v>872</v>
      </c>
      <c r="C64" s="479"/>
      <c r="D64" s="479"/>
      <c r="E64" s="479"/>
      <c r="F64" s="479"/>
      <c r="G64" s="480"/>
      <c r="H64" s="2">
        <f>SUM(D65)</f>
        <v>1</v>
      </c>
      <c r="I64" s="2">
        <f>COUNT(D65)*2</f>
        <v>2</v>
      </c>
    </row>
    <row r="65" spans="1:9" ht="80">
      <c r="A65" s="69" t="s">
        <v>1687</v>
      </c>
      <c r="B65" s="72" t="s">
        <v>1219</v>
      </c>
      <c r="C65" s="67" t="s">
        <v>1689</v>
      </c>
      <c r="D65" s="105">
        <v>1</v>
      </c>
      <c r="E65" s="53" t="s">
        <v>45</v>
      </c>
      <c r="F65" s="67" t="s">
        <v>2140</v>
      </c>
      <c r="G65" s="270"/>
    </row>
    <row r="66" spans="1:9" ht="19">
      <c r="A66" s="51"/>
      <c r="B66" s="482" t="s">
        <v>1190</v>
      </c>
      <c r="C66" s="483"/>
      <c r="D66" s="483"/>
      <c r="E66" s="483"/>
      <c r="F66" s="483"/>
      <c r="G66" s="483"/>
      <c r="H66" s="2">
        <f>H67+H80+H84+H88</f>
        <v>24</v>
      </c>
      <c r="I66" s="2">
        <f>I67+I80+I84+I88</f>
        <v>48</v>
      </c>
    </row>
    <row r="67" spans="1:9" ht="16">
      <c r="A67" s="92" t="s">
        <v>827</v>
      </c>
      <c r="B67" s="478" t="s">
        <v>826</v>
      </c>
      <c r="C67" s="479"/>
      <c r="D67" s="479"/>
      <c r="E67" s="479"/>
      <c r="F67" s="479"/>
      <c r="G67" s="480"/>
      <c r="H67" s="2">
        <f>SUM(D68:D79)</f>
        <v>12</v>
      </c>
      <c r="I67" s="2">
        <f>COUNT(D68:D79)*2</f>
        <v>24</v>
      </c>
    </row>
    <row r="68" spans="1:9" ht="64">
      <c r="A68" s="84" t="s">
        <v>825</v>
      </c>
      <c r="B68" s="21" t="s">
        <v>824</v>
      </c>
      <c r="C68" s="39" t="s">
        <v>2249</v>
      </c>
      <c r="D68" s="111">
        <v>1</v>
      </c>
      <c r="E68" s="53" t="s">
        <v>86</v>
      </c>
      <c r="F68" s="154" t="s">
        <v>2250</v>
      </c>
      <c r="G68" s="270"/>
    </row>
    <row r="69" spans="1:9" ht="34">
      <c r="A69" s="84"/>
      <c r="B69" s="53"/>
      <c r="C69" s="33" t="s">
        <v>1691</v>
      </c>
      <c r="D69" s="111">
        <v>1</v>
      </c>
      <c r="E69" s="53" t="s">
        <v>86</v>
      </c>
      <c r="F69" s="53"/>
      <c r="G69" s="270"/>
    </row>
    <row r="70" spans="1:9" ht="51">
      <c r="A70" s="84" t="s">
        <v>822</v>
      </c>
      <c r="B70" s="21" t="s">
        <v>821</v>
      </c>
      <c r="C70" s="131" t="s">
        <v>1234</v>
      </c>
      <c r="D70" s="111">
        <v>1</v>
      </c>
      <c r="E70" s="53" t="s">
        <v>86</v>
      </c>
      <c r="F70" s="97" t="s">
        <v>1690</v>
      </c>
      <c r="G70" s="270"/>
    </row>
    <row r="71" spans="1:9" ht="80">
      <c r="A71" s="47"/>
      <c r="B71" s="53"/>
      <c r="C71" s="11" t="s">
        <v>1692</v>
      </c>
      <c r="D71" s="111">
        <v>1</v>
      </c>
      <c r="E71" s="53" t="s">
        <v>86</v>
      </c>
      <c r="F71" s="23" t="s">
        <v>1693</v>
      </c>
      <c r="G71" s="270"/>
    </row>
    <row r="72" spans="1:9" ht="64">
      <c r="A72" s="84" t="s">
        <v>812</v>
      </c>
      <c r="B72" s="21" t="s">
        <v>811</v>
      </c>
      <c r="C72" s="11" t="s">
        <v>1189</v>
      </c>
      <c r="D72" s="111">
        <v>1</v>
      </c>
      <c r="E72" s="49" t="s">
        <v>86</v>
      </c>
      <c r="F72" s="11" t="s">
        <v>2141</v>
      </c>
      <c r="G72" s="270"/>
    </row>
    <row r="73" spans="1:9" ht="48">
      <c r="A73" s="47"/>
      <c r="B73" s="21"/>
      <c r="C73" s="156" t="s">
        <v>2112</v>
      </c>
      <c r="D73" s="110">
        <v>1</v>
      </c>
      <c r="E73" s="209" t="s">
        <v>548</v>
      </c>
      <c r="F73" s="158" t="s">
        <v>1694</v>
      </c>
      <c r="G73" s="270"/>
    </row>
    <row r="74" spans="1:9" ht="48">
      <c r="A74" s="47"/>
      <c r="B74" s="21"/>
      <c r="C74" s="26" t="s">
        <v>1695</v>
      </c>
      <c r="D74" s="110">
        <v>1</v>
      </c>
      <c r="E74" s="200" t="s">
        <v>86</v>
      </c>
      <c r="F74" s="158" t="s">
        <v>1696</v>
      </c>
      <c r="G74" s="270"/>
    </row>
    <row r="75" spans="1:9" ht="96">
      <c r="A75" s="47"/>
      <c r="B75" s="21"/>
      <c r="C75" s="159" t="s">
        <v>1654</v>
      </c>
      <c r="D75" s="110">
        <v>1</v>
      </c>
      <c r="E75" s="200" t="s">
        <v>86</v>
      </c>
      <c r="F75" s="159" t="s">
        <v>1699</v>
      </c>
      <c r="G75" s="270"/>
    </row>
    <row r="76" spans="1:9" ht="80">
      <c r="A76" s="47"/>
      <c r="B76" s="21"/>
      <c r="C76" s="159" t="s">
        <v>1697</v>
      </c>
      <c r="D76" s="110">
        <v>1</v>
      </c>
      <c r="E76" s="195" t="s">
        <v>86</v>
      </c>
      <c r="F76" s="109" t="s">
        <v>1700</v>
      </c>
      <c r="G76" s="270"/>
    </row>
    <row r="77" spans="1:9" ht="65" thickBot="1">
      <c r="A77" s="47"/>
      <c r="B77" s="21"/>
      <c r="C77" s="161" t="s">
        <v>1698</v>
      </c>
      <c r="D77" s="110">
        <v>1</v>
      </c>
      <c r="E77" s="160" t="s">
        <v>86</v>
      </c>
      <c r="F77" s="161" t="s">
        <v>1701</v>
      </c>
      <c r="G77" s="270"/>
    </row>
    <row r="78" spans="1:9" ht="34">
      <c r="A78" s="84" t="s">
        <v>809</v>
      </c>
      <c r="B78" s="21" t="s">
        <v>808</v>
      </c>
      <c r="C78" s="31" t="s">
        <v>2251</v>
      </c>
      <c r="D78" s="111">
        <v>1</v>
      </c>
      <c r="E78" s="49" t="s">
        <v>86</v>
      </c>
      <c r="F78" s="53"/>
      <c r="G78" s="270"/>
    </row>
    <row r="79" spans="1:9" ht="51">
      <c r="A79" s="84" t="s">
        <v>803</v>
      </c>
      <c r="B79" s="21" t="s">
        <v>802</v>
      </c>
      <c r="C79" s="13" t="s">
        <v>1702</v>
      </c>
      <c r="D79" s="111">
        <v>1</v>
      </c>
      <c r="E79" s="53" t="s">
        <v>604</v>
      </c>
      <c r="F79" s="53"/>
      <c r="G79" s="270"/>
    </row>
    <row r="80" spans="1:9" ht="16">
      <c r="A80" s="84" t="s">
        <v>787</v>
      </c>
      <c r="B80" s="478" t="s">
        <v>786</v>
      </c>
      <c r="C80" s="479"/>
      <c r="D80" s="479"/>
      <c r="E80" s="479"/>
      <c r="F80" s="479"/>
      <c r="G80" s="480"/>
      <c r="H80" s="2">
        <f>SUM(D81:D83)</f>
        <v>3</v>
      </c>
      <c r="I80" s="2">
        <f>COUNT(D81:D83)*2</f>
        <v>6</v>
      </c>
    </row>
    <row r="81" spans="1:9" ht="34">
      <c r="A81" s="84" t="s">
        <v>785</v>
      </c>
      <c r="B81" s="19" t="s">
        <v>784</v>
      </c>
      <c r="C81" s="11" t="s">
        <v>1703</v>
      </c>
      <c r="D81" s="111">
        <v>1</v>
      </c>
      <c r="E81" s="197" t="s">
        <v>86</v>
      </c>
      <c r="F81" s="13" t="s">
        <v>1704</v>
      </c>
      <c r="G81" s="270"/>
    </row>
    <row r="82" spans="1:9" ht="64">
      <c r="A82" s="84" t="s">
        <v>781</v>
      </c>
      <c r="B82" s="19" t="s">
        <v>780</v>
      </c>
      <c r="C82" s="154" t="s">
        <v>1705</v>
      </c>
      <c r="D82" s="111">
        <v>1</v>
      </c>
      <c r="E82" s="197" t="s">
        <v>2113</v>
      </c>
      <c r="F82" s="67" t="s">
        <v>1706</v>
      </c>
      <c r="G82" s="270"/>
    </row>
    <row r="83" spans="1:9" ht="51">
      <c r="A83" s="84" t="s">
        <v>779</v>
      </c>
      <c r="B83" s="19" t="s">
        <v>1188</v>
      </c>
      <c r="C83" s="13" t="s">
        <v>777</v>
      </c>
      <c r="D83" s="111">
        <v>1</v>
      </c>
      <c r="E83" s="197" t="s">
        <v>1187</v>
      </c>
      <c r="F83" s="13" t="s">
        <v>1707</v>
      </c>
      <c r="G83" s="270"/>
    </row>
    <row r="84" spans="1:9" ht="15.75" customHeight="1">
      <c r="A84" s="84" t="s">
        <v>772</v>
      </c>
      <c r="B84" s="478" t="s">
        <v>1186</v>
      </c>
      <c r="C84" s="479"/>
      <c r="D84" s="479"/>
      <c r="E84" s="479"/>
      <c r="F84" s="479"/>
      <c r="G84" s="480"/>
      <c r="H84" s="2">
        <f>SUM(D85:D87)</f>
        <v>3</v>
      </c>
      <c r="I84" s="2">
        <f>COUNT(D85:D87)*2</f>
        <v>6</v>
      </c>
    </row>
    <row r="85" spans="1:9" ht="64">
      <c r="A85" s="84" t="s">
        <v>770</v>
      </c>
      <c r="B85" s="19" t="s">
        <v>1185</v>
      </c>
      <c r="C85" s="11" t="s">
        <v>1708</v>
      </c>
      <c r="D85" s="111">
        <v>1</v>
      </c>
      <c r="E85" s="197" t="s">
        <v>2118</v>
      </c>
      <c r="F85" s="162" t="s">
        <v>2252</v>
      </c>
      <c r="G85" s="270"/>
    </row>
    <row r="86" spans="1:9" ht="80">
      <c r="A86" s="84" t="s">
        <v>763</v>
      </c>
      <c r="B86" s="19" t="s">
        <v>762</v>
      </c>
      <c r="C86" s="11" t="s">
        <v>1709</v>
      </c>
      <c r="D86" s="111">
        <v>1</v>
      </c>
      <c r="E86" s="197" t="s">
        <v>333</v>
      </c>
      <c r="F86" s="154" t="s">
        <v>1710</v>
      </c>
      <c r="G86" s="270"/>
    </row>
    <row r="87" spans="1:9" ht="51">
      <c r="A87" s="84" t="s">
        <v>760</v>
      </c>
      <c r="B87" s="18" t="s">
        <v>1184</v>
      </c>
      <c r="C87" s="11" t="s">
        <v>1183</v>
      </c>
      <c r="D87" s="111">
        <v>1</v>
      </c>
      <c r="E87" s="53" t="s">
        <v>604</v>
      </c>
      <c r="F87" s="67" t="s">
        <v>1711</v>
      </c>
      <c r="G87" s="270"/>
    </row>
    <row r="88" spans="1:9" ht="16">
      <c r="A88" s="84" t="s">
        <v>758</v>
      </c>
      <c r="B88" s="478" t="s">
        <v>757</v>
      </c>
      <c r="C88" s="479"/>
      <c r="D88" s="479"/>
      <c r="E88" s="479"/>
      <c r="F88" s="479"/>
      <c r="G88" s="480"/>
      <c r="H88" s="2">
        <f>SUM(D89:D94)</f>
        <v>6</v>
      </c>
      <c r="I88" s="2">
        <f>COUNT(D89:D94)*2</f>
        <v>12</v>
      </c>
    </row>
    <row r="89" spans="1:9" ht="68">
      <c r="A89" s="84" t="s">
        <v>756</v>
      </c>
      <c r="B89" s="19" t="s">
        <v>755</v>
      </c>
      <c r="C89" s="11" t="s">
        <v>2142</v>
      </c>
      <c r="D89" s="223">
        <v>1</v>
      </c>
      <c r="E89" s="98" t="s">
        <v>379</v>
      </c>
      <c r="F89" s="13" t="s">
        <v>1712</v>
      </c>
      <c r="G89" s="270"/>
    </row>
    <row r="90" spans="1:9" ht="32">
      <c r="A90" s="47"/>
      <c r="B90" s="19"/>
      <c r="C90" s="77" t="s">
        <v>1713</v>
      </c>
      <c r="D90" s="223">
        <v>1</v>
      </c>
      <c r="E90" s="98" t="s">
        <v>333</v>
      </c>
      <c r="F90" s="163" t="s">
        <v>1714</v>
      </c>
      <c r="G90" s="270"/>
    </row>
    <row r="91" spans="1:9" ht="64">
      <c r="A91" s="47"/>
      <c r="B91" s="19"/>
      <c r="C91" s="154" t="s">
        <v>1715</v>
      </c>
      <c r="D91" s="110">
        <v>1</v>
      </c>
      <c r="E91" s="197" t="s">
        <v>333</v>
      </c>
      <c r="F91" s="67" t="s">
        <v>1716</v>
      </c>
      <c r="G91" s="270"/>
    </row>
    <row r="92" spans="1:9" ht="51">
      <c r="A92" s="84" t="s">
        <v>754</v>
      </c>
      <c r="B92" s="19" t="s">
        <v>1182</v>
      </c>
      <c r="C92" s="13" t="s">
        <v>752</v>
      </c>
      <c r="D92" s="110">
        <v>1</v>
      </c>
      <c r="E92" s="197" t="s">
        <v>1804</v>
      </c>
      <c r="F92" s="67" t="s">
        <v>1269</v>
      </c>
      <c r="G92" s="270"/>
    </row>
    <row r="93" spans="1:9" ht="51">
      <c r="A93" s="84" t="s">
        <v>751</v>
      </c>
      <c r="B93" s="19" t="s">
        <v>750</v>
      </c>
      <c r="C93" s="13" t="s">
        <v>749</v>
      </c>
      <c r="D93" s="110">
        <v>1</v>
      </c>
      <c r="E93" s="197" t="s">
        <v>2117</v>
      </c>
      <c r="F93" s="67" t="s">
        <v>1270</v>
      </c>
      <c r="G93" s="270"/>
    </row>
    <row r="94" spans="1:9" ht="68">
      <c r="A94" s="84" t="s">
        <v>745</v>
      </c>
      <c r="B94" s="19" t="s">
        <v>744</v>
      </c>
      <c r="C94" s="67" t="s">
        <v>1717</v>
      </c>
      <c r="D94" s="110">
        <v>1</v>
      </c>
      <c r="E94" s="197" t="s">
        <v>742</v>
      </c>
      <c r="F94" s="164"/>
      <c r="G94" s="270"/>
    </row>
    <row r="95" spans="1:9" ht="19">
      <c r="A95" s="51"/>
      <c r="B95" s="482" t="s">
        <v>741</v>
      </c>
      <c r="C95" s="483"/>
      <c r="D95" s="483"/>
      <c r="E95" s="483"/>
      <c r="F95" s="483"/>
      <c r="G95" s="483"/>
      <c r="H95" s="2">
        <f>H96+H110+H121+H135+H145</f>
        <v>48</v>
      </c>
      <c r="I95" s="2">
        <f>I96+I110+I121+I135+I145</f>
        <v>96</v>
      </c>
    </row>
    <row r="96" spans="1:9" ht="16">
      <c r="A96" s="84" t="s">
        <v>740</v>
      </c>
      <c r="B96" s="481" t="s">
        <v>739</v>
      </c>
      <c r="C96" s="479"/>
      <c r="D96" s="479"/>
      <c r="E96" s="479"/>
      <c r="F96" s="479"/>
      <c r="G96" s="480"/>
      <c r="H96" s="2">
        <f>SUM(D97:D109)</f>
        <v>13</v>
      </c>
      <c r="I96" s="2">
        <f>COUNT(D97:D109)*2</f>
        <v>26</v>
      </c>
    </row>
    <row r="97" spans="1:9" ht="51">
      <c r="A97" s="167" t="s">
        <v>738</v>
      </c>
      <c r="B97" s="19" t="s">
        <v>2253</v>
      </c>
      <c r="C97" s="20" t="s">
        <v>1180</v>
      </c>
      <c r="D97" s="111">
        <v>1</v>
      </c>
      <c r="E97" s="53" t="s">
        <v>86</v>
      </c>
      <c r="F97" s="11" t="s">
        <v>2143</v>
      </c>
      <c r="G97" s="270"/>
    </row>
    <row r="98" spans="1:9" ht="48">
      <c r="A98" s="73" t="s">
        <v>734</v>
      </c>
      <c r="B98" s="34" t="s">
        <v>733</v>
      </c>
      <c r="C98" s="156" t="s">
        <v>2255</v>
      </c>
      <c r="D98" s="110">
        <v>1</v>
      </c>
      <c r="E98" s="165" t="s">
        <v>86</v>
      </c>
      <c r="F98" s="154" t="s">
        <v>2144</v>
      </c>
      <c r="G98" s="270"/>
    </row>
    <row r="99" spans="1:9" ht="32">
      <c r="A99" s="47"/>
      <c r="B99" s="19"/>
      <c r="C99" s="166" t="s">
        <v>1718</v>
      </c>
      <c r="D99" s="110">
        <v>1</v>
      </c>
      <c r="E99" s="53" t="s">
        <v>86</v>
      </c>
      <c r="F99" s="156" t="s">
        <v>1719</v>
      </c>
      <c r="G99" s="270"/>
    </row>
    <row r="100" spans="1:9" ht="34">
      <c r="A100" s="84" t="s">
        <v>726</v>
      </c>
      <c r="B100" s="19" t="s">
        <v>2254</v>
      </c>
      <c r="C100" s="163" t="s">
        <v>1720</v>
      </c>
      <c r="D100" s="111">
        <v>1</v>
      </c>
      <c r="E100" s="49" t="s">
        <v>86</v>
      </c>
      <c r="F100" s="154" t="s">
        <v>1722</v>
      </c>
      <c r="G100" s="270"/>
    </row>
    <row r="101" spans="1:9" ht="16">
      <c r="A101" s="47"/>
      <c r="B101" s="19"/>
      <c r="C101" s="163" t="s">
        <v>1721</v>
      </c>
      <c r="D101" s="111">
        <v>1</v>
      </c>
      <c r="E101" s="49" t="s">
        <v>86</v>
      </c>
      <c r="F101" s="154" t="s">
        <v>1723</v>
      </c>
      <c r="G101" s="270"/>
    </row>
    <row r="102" spans="1:9" ht="63" customHeight="1">
      <c r="A102" s="47"/>
      <c r="B102" s="19"/>
      <c r="C102" s="11" t="s">
        <v>1179</v>
      </c>
      <c r="D102" s="111">
        <v>1</v>
      </c>
      <c r="E102" s="49" t="s">
        <v>86</v>
      </c>
      <c r="F102" s="11" t="s">
        <v>1727</v>
      </c>
      <c r="G102" s="270"/>
    </row>
    <row r="103" spans="1:9" ht="32">
      <c r="A103" s="47"/>
      <c r="B103" s="19"/>
      <c r="C103" s="11" t="s">
        <v>1726</v>
      </c>
      <c r="D103" s="111">
        <v>1</v>
      </c>
      <c r="E103" s="49" t="s">
        <v>86</v>
      </c>
      <c r="F103" s="67" t="s">
        <v>1728</v>
      </c>
      <c r="G103" s="270"/>
    </row>
    <row r="104" spans="1:9" ht="48">
      <c r="A104" s="47"/>
      <c r="B104" s="19"/>
      <c r="C104" s="163" t="s">
        <v>1729</v>
      </c>
      <c r="D104" s="110">
        <v>1</v>
      </c>
      <c r="E104" s="200" t="s">
        <v>86</v>
      </c>
      <c r="F104" s="154" t="s">
        <v>1178</v>
      </c>
      <c r="G104" s="270"/>
    </row>
    <row r="105" spans="1:9" ht="32">
      <c r="A105" s="47"/>
      <c r="B105" s="19"/>
      <c r="C105" s="163" t="s">
        <v>1730</v>
      </c>
      <c r="D105" s="110">
        <v>1</v>
      </c>
      <c r="E105" s="200" t="s">
        <v>86</v>
      </c>
      <c r="F105" s="154" t="s">
        <v>1731</v>
      </c>
      <c r="G105" s="270"/>
    </row>
    <row r="106" spans="1:9" ht="51">
      <c r="A106" s="84" t="s">
        <v>719</v>
      </c>
      <c r="B106" s="21" t="s">
        <v>718</v>
      </c>
      <c r="C106" s="50" t="s">
        <v>1732</v>
      </c>
      <c r="D106" s="217">
        <v>1</v>
      </c>
      <c r="E106" s="210" t="s">
        <v>86</v>
      </c>
      <c r="F106" s="56"/>
      <c r="G106" s="270"/>
    </row>
    <row r="107" spans="1:9" ht="51">
      <c r="A107" s="84" t="s">
        <v>717</v>
      </c>
      <c r="B107" s="19" t="s">
        <v>716</v>
      </c>
      <c r="C107" s="11" t="s">
        <v>1177</v>
      </c>
      <c r="D107" s="111">
        <v>1</v>
      </c>
      <c r="E107" s="49" t="s">
        <v>86</v>
      </c>
      <c r="F107" s="53"/>
      <c r="G107" s="270"/>
    </row>
    <row r="108" spans="1:9" ht="85">
      <c r="A108" s="84" t="s">
        <v>710</v>
      </c>
      <c r="B108" s="19" t="s">
        <v>709</v>
      </c>
      <c r="C108" s="154" t="s">
        <v>2256</v>
      </c>
      <c r="D108" s="111">
        <v>1</v>
      </c>
      <c r="E108" s="49" t="s">
        <v>86</v>
      </c>
      <c r="F108" s="50" t="s">
        <v>1176</v>
      </c>
      <c r="G108" s="271"/>
    </row>
    <row r="109" spans="1:9" ht="32">
      <c r="A109" s="47"/>
      <c r="B109" s="19"/>
      <c r="C109" s="154" t="s">
        <v>1733</v>
      </c>
      <c r="D109" s="110">
        <v>1</v>
      </c>
      <c r="E109" s="200" t="s">
        <v>86</v>
      </c>
      <c r="F109" s="154" t="s">
        <v>1734</v>
      </c>
      <c r="G109" s="270"/>
    </row>
    <row r="110" spans="1:9" ht="16">
      <c r="A110" s="84" t="s">
        <v>705</v>
      </c>
      <c r="B110" s="481" t="s">
        <v>704</v>
      </c>
      <c r="C110" s="479"/>
      <c r="D110" s="479"/>
      <c r="E110" s="479"/>
      <c r="F110" s="479"/>
      <c r="G110" s="480"/>
      <c r="H110" s="2">
        <f>SUM(D111:D120)</f>
        <v>10</v>
      </c>
      <c r="I110" s="2">
        <f>COUNT(D111:D120)*2</f>
        <v>20</v>
      </c>
    </row>
    <row r="111" spans="1:9" ht="48">
      <c r="A111" s="84" t="s">
        <v>703</v>
      </c>
      <c r="B111" s="21" t="s">
        <v>702</v>
      </c>
      <c r="C111" s="13" t="s">
        <v>1175</v>
      </c>
      <c r="D111" s="111">
        <v>1</v>
      </c>
      <c r="E111" s="53" t="s">
        <v>86</v>
      </c>
      <c r="F111" s="13" t="s">
        <v>701</v>
      </c>
      <c r="G111" s="270"/>
    </row>
    <row r="112" spans="1:9" ht="48">
      <c r="A112" s="84" t="s">
        <v>700</v>
      </c>
      <c r="B112" s="21" t="s">
        <v>699</v>
      </c>
      <c r="C112" s="39" t="s">
        <v>1174</v>
      </c>
      <c r="D112" s="111">
        <v>1</v>
      </c>
      <c r="E112" s="53" t="s">
        <v>86</v>
      </c>
      <c r="F112" s="11" t="s">
        <v>1173</v>
      </c>
      <c r="G112" s="270"/>
    </row>
    <row r="113" spans="1:18" ht="64">
      <c r="A113" s="47"/>
      <c r="B113" s="63"/>
      <c r="C113" s="158" t="s">
        <v>1735</v>
      </c>
      <c r="D113" s="122">
        <v>1</v>
      </c>
      <c r="E113" s="53" t="s">
        <v>95</v>
      </c>
      <c r="F113" s="154" t="s">
        <v>1736</v>
      </c>
      <c r="G113" s="270"/>
    </row>
    <row r="114" spans="1:18" ht="48">
      <c r="A114" s="47"/>
      <c r="B114" s="63"/>
      <c r="C114" s="11" t="s">
        <v>1172</v>
      </c>
      <c r="D114" s="111">
        <v>1</v>
      </c>
      <c r="E114" s="53" t="s">
        <v>95</v>
      </c>
      <c r="F114" s="11" t="s">
        <v>2257</v>
      </c>
      <c r="G114" s="270"/>
    </row>
    <row r="115" spans="1:18" ht="64">
      <c r="A115" s="47"/>
      <c r="B115" s="63"/>
      <c r="C115" s="11" t="s">
        <v>2258</v>
      </c>
      <c r="D115" s="111">
        <v>1</v>
      </c>
      <c r="E115" s="53" t="s">
        <v>95</v>
      </c>
      <c r="F115" s="139" t="s">
        <v>2116</v>
      </c>
      <c r="G115" s="272"/>
    </row>
    <row r="116" spans="1:18" ht="34">
      <c r="A116" s="84" t="s">
        <v>696</v>
      </c>
      <c r="B116" s="63" t="s">
        <v>1171</v>
      </c>
      <c r="C116" s="50" t="s">
        <v>1170</v>
      </c>
      <c r="D116" s="111">
        <v>1</v>
      </c>
      <c r="E116" s="49" t="s">
        <v>86</v>
      </c>
      <c r="F116" s="196" t="s">
        <v>2115</v>
      </c>
      <c r="G116" s="270"/>
    </row>
    <row r="117" spans="1:18" ht="32">
      <c r="A117" s="47"/>
      <c r="B117" s="36"/>
      <c r="C117" s="50" t="s">
        <v>1169</v>
      </c>
      <c r="D117" s="111">
        <v>1</v>
      </c>
      <c r="E117" s="49" t="s">
        <v>86</v>
      </c>
      <c r="F117" s="49"/>
      <c r="G117" s="270"/>
    </row>
    <row r="118" spans="1:18" ht="64">
      <c r="A118" s="84" t="s">
        <v>1168</v>
      </c>
      <c r="B118" s="21" t="s">
        <v>1167</v>
      </c>
      <c r="C118" s="11" t="s">
        <v>1166</v>
      </c>
      <c r="D118" s="111">
        <v>1</v>
      </c>
      <c r="E118" s="53" t="s">
        <v>130</v>
      </c>
      <c r="F118" s="13" t="s">
        <v>1738</v>
      </c>
      <c r="G118" s="270"/>
    </row>
    <row r="119" spans="1:18" ht="48">
      <c r="A119" s="84" t="s">
        <v>1165</v>
      </c>
      <c r="B119" s="62" t="s">
        <v>687</v>
      </c>
      <c r="C119" s="11" t="s">
        <v>1164</v>
      </c>
      <c r="D119" s="111">
        <v>1</v>
      </c>
      <c r="E119" s="53" t="s">
        <v>86</v>
      </c>
      <c r="F119" s="67" t="s">
        <v>1737</v>
      </c>
      <c r="G119" s="270"/>
    </row>
    <row r="120" spans="1:18" ht="68">
      <c r="A120" s="84" t="s">
        <v>684</v>
      </c>
      <c r="B120" s="21" t="s">
        <v>683</v>
      </c>
      <c r="C120" s="13" t="s">
        <v>682</v>
      </c>
      <c r="D120" s="111">
        <v>1</v>
      </c>
      <c r="E120" s="53" t="s">
        <v>50</v>
      </c>
      <c r="F120" s="13" t="s">
        <v>1739</v>
      </c>
      <c r="G120" s="270"/>
    </row>
    <row r="121" spans="1:18" ht="16">
      <c r="A121" s="84" t="s">
        <v>681</v>
      </c>
      <c r="B121" s="481" t="s">
        <v>1163</v>
      </c>
      <c r="C121" s="479"/>
      <c r="D121" s="479"/>
      <c r="E121" s="479"/>
      <c r="F121" s="479"/>
      <c r="G121" s="480"/>
      <c r="H121" s="2">
        <f>SUM(D122:D134)</f>
        <v>13</v>
      </c>
      <c r="I121" s="2">
        <f>COUNT(D122:D134)*2</f>
        <v>26</v>
      </c>
      <c r="M121" s="243"/>
      <c r="N121" s="243"/>
      <c r="O121" s="243"/>
      <c r="P121" s="243"/>
      <c r="Q121" s="244"/>
      <c r="R121" s="244"/>
    </row>
    <row r="122" spans="1:18" ht="34">
      <c r="A122" s="84" t="s">
        <v>679</v>
      </c>
      <c r="B122" s="19" t="s">
        <v>678</v>
      </c>
      <c r="C122" s="11" t="s">
        <v>1740</v>
      </c>
      <c r="D122" s="111">
        <v>1</v>
      </c>
      <c r="E122" s="49" t="s">
        <v>95</v>
      </c>
      <c r="F122" s="13"/>
      <c r="G122" s="270"/>
    </row>
    <row r="123" spans="1:18" ht="51">
      <c r="A123" s="84" t="s">
        <v>1162</v>
      </c>
      <c r="B123" s="19" t="s">
        <v>676</v>
      </c>
      <c r="C123" s="11" t="s">
        <v>1161</v>
      </c>
      <c r="D123" s="111">
        <v>1</v>
      </c>
      <c r="E123" s="53" t="s">
        <v>674</v>
      </c>
      <c r="F123" s="53"/>
      <c r="G123" s="270"/>
    </row>
    <row r="124" spans="1:18" ht="64">
      <c r="A124" s="84" t="s">
        <v>662</v>
      </c>
      <c r="B124" s="19" t="s">
        <v>661</v>
      </c>
      <c r="C124" s="13" t="s">
        <v>1160</v>
      </c>
      <c r="D124" s="111">
        <v>1</v>
      </c>
      <c r="E124" s="53" t="s">
        <v>274</v>
      </c>
      <c r="F124" s="11" t="s">
        <v>1741</v>
      </c>
      <c r="G124" s="270"/>
    </row>
    <row r="125" spans="1:18" ht="144">
      <c r="A125" s="47"/>
      <c r="B125" s="19"/>
      <c r="C125" s="67" t="s">
        <v>1345</v>
      </c>
      <c r="D125" s="223">
        <v>1</v>
      </c>
      <c r="E125" s="13" t="s">
        <v>45</v>
      </c>
      <c r="F125" s="72" t="s">
        <v>1344</v>
      </c>
      <c r="G125" s="270"/>
    </row>
    <row r="126" spans="1:18" ht="48">
      <c r="A126" s="47"/>
      <c r="B126" s="19"/>
      <c r="C126" s="168" t="s">
        <v>1742</v>
      </c>
      <c r="D126" s="223">
        <v>1</v>
      </c>
      <c r="E126" s="13" t="s">
        <v>45</v>
      </c>
      <c r="F126" s="26" t="s">
        <v>1743</v>
      </c>
      <c r="G126" s="270"/>
    </row>
    <row r="127" spans="1:18" ht="32">
      <c r="A127" s="47"/>
      <c r="B127" s="19"/>
      <c r="C127" s="26" t="s">
        <v>1349</v>
      </c>
      <c r="D127" s="223">
        <v>1</v>
      </c>
      <c r="E127" s="13" t="s">
        <v>45</v>
      </c>
      <c r="F127" s="154" t="s">
        <v>1350</v>
      </c>
      <c r="G127" s="270"/>
    </row>
    <row r="128" spans="1:18" ht="64">
      <c r="A128" s="47"/>
      <c r="B128" s="19"/>
      <c r="C128" s="11" t="s">
        <v>1746</v>
      </c>
      <c r="D128" s="110">
        <v>1</v>
      </c>
      <c r="E128" s="53" t="s">
        <v>45</v>
      </c>
      <c r="F128" s="67" t="s">
        <v>1747</v>
      </c>
      <c r="G128" s="270"/>
    </row>
    <row r="129" spans="1:9" ht="34">
      <c r="A129" s="84" t="s">
        <v>660</v>
      </c>
      <c r="B129" s="19" t="s">
        <v>659</v>
      </c>
      <c r="C129" s="60" t="s">
        <v>1749</v>
      </c>
      <c r="D129" s="111">
        <v>1</v>
      </c>
      <c r="E129" s="53" t="s">
        <v>50</v>
      </c>
      <c r="G129" s="270"/>
    </row>
    <row r="130" spans="1:9" ht="32">
      <c r="A130" s="47"/>
      <c r="B130" s="19"/>
      <c r="C130" s="11" t="s">
        <v>1159</v>
      </c>
      <c r="D130" s="111">
        <v>1</v>
      </c>
      <c r="E130" s="53" t="s">
        <v>50</v>
      </c>
      <c r="F130" s="53"/>
      <c r="G130" s="270"/>
    </row>
    <row r="131" spans="1:9" ht="48">
      <c r="A131" s="61"/>
      <c r="B131" s="58"/>
      <c r="C131" s="169" t="s">
        <v>1748</v>
      </c>
      <c r="D131" s="110">
        <v>1</v>
      </c>
      <c r="E131" s="197" t="s">
        <v>1744</v>
      </c>
      <c r="F131" s="67" t="s">
        <v>1745</v>
      </c>
      <c r="G131" s="273"/>
    </row>
    <row r="132" spans="1:9" ht="48">
      <c r="A132" s="61"/>
      <c r="B132" s="58"/>
      <c r="C132" s="23" t="s">
        <v>2145</v>
      </c>
      <c r="D132" s="218">
        <v>1</v>
      </c>
      <c r="E132" s="53" t="s">
        <v>2114</v>
      </c>
      <c r="F132" s="59"/>
      <c r="G132" s="273"/>
    </row>
    <row r="133" spans="1:9" ht="48">
      <c r="A133" s="61"/>
      <c r="B133" s="58"/>
      <c r="C133" s="128" t="s">
        <v>1677</v>
      </c>
      <c r="D133" s="106">
        <v>1</v>
      </c>
      <c r="E133" s="107" t="s">
        <v>45</v>
      </c>
      <c r="F133" s="128" t="s">
        <v>1678</v>
      </c>
      <c r="G133" s="273"/>
    </row>
    <row r="134" spans="1:9" ht="64">
      <c r="A134" s="47"/>
      <c r="B134" s="19"/>
      <c r="C134" s="128" t="s">
        <v>1679</v>
      </c>
      <c r="D134" s="106">
        <v>1</v>
      </c>
      <c r="E134" s="107" t="s">
        <v>45</v>
      </c>
      <c r="F134" s="128" t="s">
        <v>2206</v>
      </c>
      <c r="G134" s="270"/>
    </row>
    <row r="135" spans="1:9" ht="16">
      <c r="A135" s="170" t="s">
        <v>654</v>
      </c>
      <c r="B135" s="481" t="s">
        <v>653</v>
      </c>
      <c r="C135" s="479"/>
      <c r="D135" s="479"/>
      <c r="E135" s="479"/>
      <c r="F135" s="479"/>
      <c r="G135" s="480"/>
      <c r="H135" s="2">
        <f>SUM(D136:D144)</f>
        <v>9</v>
      </c>
      <c r="I135" s="2">
        <f>COUNT(D136:D144)*2</f>
        <v>18</v>
      </c>
    </row>
    <row r="136" spans="1:9" ht="64">
      <c r="A136" s="84" t="s">
        <v>652</v>
      </c>
      <c r="B136" s="19" t="s">
        <v>1158</v>
      </c>
      <c r="C136" s="11" t="s">
        <v>1157</v>
      </c>
      <c r="D136" s="111">
        <v>1</v>
      </c>
      <c r="E136" s="53" t="s">
        <v>640</v>
      </c>
      <c r="F136" s="11" t="s">
        <v>1156</v>
      </c>
      <c r="G136" s="270"/>
    </row>
    <row r="137" spans="1:9" ht="16">
      <c r="A137" s="47"/>
      <c r="B137" s="19"/>
      <c r="C137" s="11" t="s">
        <v>1155</v>
      </c>
      <c r="D137" s="111">
        <v>1</v>
      </c>
      <c r="E137" s="53" t="s">
        <v>640</v>
      </c>
      <c r="F137" s="11" t="s">
        <v>1154</v>
      </c>
      <c r="G137" s="270"/>
    </row>
    <row r="138" spans="1:9" ht="32">
      <c r="A138" s="47"/>
      <c r="B138" s="19"/>
      <c r="C138" s="154" t="s">
        <v>1754</v>
      </c>
      <c r="D138" s="110">
        <v>1</v>
      </c>
      <c r="E138" s="53" t="s">
        <v>640</v>
      </c>
      <c r="F138" s="154" t="s">
        <v>1755</v>
      </c>
      <c r="G138" s="270"/>
    </row>
    <row r="139" spans="1:9" ht="80">
      <c r="A139" s="47"/>
      <c r="B139" s="19"/>
      <c r="C139" s="154" t="s">
        <v>1750</v>
      </c>
      <c r="D139" s="110">
        <v>1</v>
      </c>
      <c r="E139" s="53" t="s">
        <v>640</v>
      </c>
      <c r="F139" s="154" t="s">
        <v>1753</v>
      </c>
      <c r="G139" s="272"/>
    </row>
    <row r="140" spans="1:9" ht="16">
      <c r="A140" s="47"/>
      <c r="B140" s="19"/>
      <c r="C140" s="154" t="s">
        <v>1751</v>
      </c>
      <c r="D140" s="110">
        <v>1</v>
      </c>
      <c r="E140" s="53" t="s">
        <v>95</v>
      </c>
      <c r="F140" s="154" t="s">
        <v>1752</v>
      </c>
      <c r="G140" s="270"/>
    </row>
    <row r="141" spans="1:9" ht="34">
      <c r="A141" s="84" t="s">
        <v>647</v>
      </c>
      <c r="B141" s="19" t="s">
        <v>1152</v>
      </c>
      <c r="C141" s="154" t="s">
        <v>1756</v>
      </c>
      <c r="D141" s="110">
        <v>1</v>
      </c>
      <c r="E141" s="53" t="s">
        <v>640</v>
      </c>
      <c r="F141" s="154" t="s">
        <v>1757</v>
      </c>
      <c r="G141" s="270"/>
    </row>
    <row r="142" spans="1:9" ht="48">
      <c r="A142" s="47"/>
      <c r="B142" s="19"/>
      <c r="C142" s="154" t="s">
        <v>1151</v>
      </c>
      <c r="D142" s="110">
        <v>1</v>
      </c>
      <c r="E142" s="53" t="s">
        <v>640</v>
      </c>
      <c r="F142" s="154" t="s">
        <v>1758</v>
      </c>
      <c r="G142" s="270"/>
    </row>
    <row r="143" spans="1:9" ht="32">
      <c r="A143" s="47"/>
      <c r="B143" s="19"/>
      <c r="C143" s="156" t="s">
        <v>1759</v>
      </c>
      <c r="D143" s="224">
        <v>1</v>
      </c>
      <c r="E143" s="56" t="s">
        <v>640</v>
      </c>
      <c r="F143" s="156" t="s">
        <v>1760</v>
      </c>
      <c r="G143" s="270"/>
    </row>
    <row r="144" spans="1:9" ht="96">
      <c r="A144" s="84" t="s">
        <v>642</v>
      </c>
      <c r="B144" s="21" t="s">
        <v>641</v>
      </c>
      <c r="C144" s="13" t="s">
        <v>1149</v>
      </c>
      <c r="D144" s="111">
        <v>1</v>
      </c>
      <c r="E144" s="53" t="s">
        <v>640</v>
      </c>
      <c r="F144" s="11" t="s">
        <v>1153</v>
      </c>
      <c r="G144" s="270"/>
    </row>
    <row r="145" spans="1:9" ht="16">
      <c r="A145" s="84" t="s">
        <v>639</v>
      </c>
      <c r="B145" s="481" t="s">
        <v>1148</v>
      </c>
      <c r="C145" s="479"/>
      <c r="D145" s="479"/>
      <c r="E145" s="479"/>
      <c r="F145" s="479"/>
      <c r="G145" s="480"/>
      <c r="H145" s="2">
        <f>SUM(D146:D148)</f>
        <v>3</v>
      </c>
      <c r="I145" s="2">
        <f>COUNT(D146:D148)*2</f>
        <v>6</v>
      </c>
    </row>
    <row r="146" spans="1:9" ht="51">
      <c r="A146" s="84" t="s">
        <v>637</v>
      </c>
      <c r="B146" s="19" t="s">
        <v>636</v>
      </c>
      <c r="C146" s="19" t="s">
        <v>635</v>
      </c>
      <c r="D146" s="110">
        <v>1</v>
      </c>
      <c r="E146" s="200" t="s">
        <v>86</v>
      </c>
      <c r="F146" s="154" t="s">
        <v>1868</v>
      </c>
      <c r="G146" s="270"/>
    </row>
    <row r="147" spans="1:9" ht="68">
      <c r="A147" s="84" t="s">
        <v>1147</v>
      </c>
      <c r="B147" s="19" t="s">
        <v>1146</v>
      </c>
      <c r="C147" s="171" t="s">
        <v>1761</v>
      </c>
      <c r="D147" s="110">
        <v>1</v>
      </c>
      <c r="E147" s="200" t="s">
        <v>614</v>
      </c>
      <c r="F147" s="154" t="s">
        <v>2146</v>
      </c>
      <c r="G147" s="270"/>
    </row>
    <row r="148" spans="1:9" ht="51">
      <c r="A148" s="84" t="s">
        <v>619</v>
      </c>
      <c r="B148" s="19" t="s">
        <v>1145</v>
      </c>
      <c r="C148" s="154" t="s">
        <v>1762</v>
      </c>
      <c r="D148" s="110">
        <v>1</v>
      </c>
      <c r="E148" s="200" t="s">
        <v>614</v>
      </c>
      <c r="F148" s="154" t="s">
        <v>1763</v>
      </c>
      <c r="G148" s="270"/>
    </row>
    <row r="149" spans="1:9" ht="19">
      <c r="A149" s="51"/>
      <c r="B149" s="482" t="s">
        <v>613</v>
      </c>
      <c r="C149" s="483"/>
      <c r="D149" s="483"/>
      <c r="E149" s="483"/>
      <c r="F149" s="483"/>
      <c r="G149" s="483"/>
      <c r="H149" s="2">
        <f>H150+H158+H169+H186+H190+H195</f>
        <v>43</v>
      </c>
      <c r="I149" s="2">
        <f>I150+I158+I169+I186+I190+I195</f>
        <v>86</v>
      </c>
    </row>
    <row r="150" spans="1:9" ht="16">
      <c r="A150" s="84" t="s">
        <v>612</v>
      </c>
      <c r="B150" s="481" t="s">
        <v>1144</v>
      </c>
      <c r="C150" s="479"/>
      <c r="D150" s="479"/>
      <c r="E150" s="479"/>
      <c r="F150" s="479"/>
      <c r="G150" s="480"/>
      <c r="H150" s="2">
        <f>SUM(D151:D157)</f>
        <v>7</v>
      </c>
      <c r="I150" s="2">
        <f>COUNT(D151:D157)*2</f>
        <v>14</v>
      </c>
    </row>
    <row r="151" spans="1:9" ht="51">
      <c r="A151" s="84" t="s">
        <v>610</v>
      </c>
      <c r="B151" s="21" t="s">
        <v>609</v>
      </c>
      <c r="C151" s="23" t="s">
        <v>608</v>
      </c>
      <c r="D151" s="110">
        <v>1</v>
      </c>
      <c r="E151" s="53" t="s">
        <v>45</v>
      </c>
      <c r="F151" s="154" t="s">
        <v>2147</v>
      </c>
      <c r="G151" s="270"/>
    </row>
    <row r="152" spans="1:9" ht="96">
      <c r="A152" s="84"/>
      <c r="B152" s="21"/>
      <c r="C152" s="26" t="s">
        <v>1764</v>
      </c>
      <c r="D152" s="110">
        <v>1</v>
      </c>
      <c r="E152" s="53" t="s">
        <v>45</v>
      </c>
      <c r="F152" s="67" t="s">
        <v>1765</v>
      </c>
      <c r="G152" s="274"/>
    </row>
    <row r="153" spans="1:9" ht="96">
      <c r="A153" s="84"/>
      <c r="B153" s="21"/>
      <c r="C153" s="13" t="s">
        <v>1766</v>
      </c>
      <c r="D153" s="110">
        <v>1</v>
      </c>
      <c r="E153" s="53" t="s">
        <v>45</v>
      </c>
      <c r="F153" s="172" t="s">
        <v>1770</v>
      </c>
      <c r="G153" s="270"/>
    </row>
    <row r="154" spans="1:9" ht="272">
      <c r="A154" s="84"/>
      <c r="B154" s="21"/>
      <c r="C154" s="13" t="s">
        <v>1767</v>
      </c>
      <c r="D154" s="110">
        <v>1</v>
      </c>
      <c r="E154" s="53" t="s">
        <v>1768</v>
      </c>
      <c r="F154" s="172" t="s">
        <v>1769</v>
      </c>
      <c r="G154" s="270"/>
    </row>
    <row r="155" spans="1:9" ht="48">
      <c r="A155" s="84"/>
      <c r="B155" s="21"/>
      <c r="C155" s="13" t="s">
        <v>2148</v>
      </c>
      <c r="D155" s="122">
        <v>1</v>
      </c>
      <c r="E155" s="53" t="s">
        <v>45</v>
      </c>
      <c r="F155" s="23" t="s">
        <v>2259</v>
      </c>
      <c r="G155" s="270"/>
    </row>
    <row r="156" spans="1:9" ht="80">
      <c r="A156" s="84" t="s">
        <v>607</v>
      </c>
      <c r="B156" s="19" t="s">
        <v>606</v>
      </c>
      <c r="C156" s="13" t="s">
        <v>605</v>
      </c>
      <c r="D156" s="110">
        <v>1</v>
      </c>
      <c r="E156" s="53" t="s">
        <v>604</v>
      </c>
      <c r="F156" s="154" t="s">
        <v>1771</v>
      </c>
      <c r="G156" s="270"/>
    </row>
    <row r="157" spans="1:9" ht="51">
      <c r="A157" s="84" t="s">
        <v>1143</v>
      </c>
      <c r="B157" s="19" t="s">
        <v>1142</v>
      </c>
      <c r="C157" s="154" t="s">
        <v>1772</v>
      </c>
      <c r="D157" s="110">
        <v>1</v>
      </c>
      <c r="E157" s="53" t="s">
        <v>2119</v>
      </c>
      <c r="F157" s="13" t="s">
        <v>1773</v>
      </c>
      <c r="G157" s="270"/>
    </row>
    <row r="158" spans="1:9" ht="16">
      <c r="A158" s="84" t="s">
        <v>603</v>
      </c>
      <c r="B158" s="481" t="s">
        <v>1141</v>
      </c>
      <c r="C158" s="479"/>
      <c r="D158" s="479"/>
      <c r="E158" s="479"/>
      <c r="F158" s="479"/>
      <c r="G158" s="480"/>
      <c r="H158" s="2">
        <f>SUM(D159:D168)</f>
        <v>10</v>
      </c>
      <c r="I158" s="2">
        <f>COUNT(D159:D168)*2</f>
        <v>20</v>
      </c>
    </row>
    <row r="159" spans="1:9" ht="51">
      <c r="A159" s="84" t="s">
        <v>601</v>
      </c>
      <c r="B159" s="19" t="s">
        <v>1140</v>
      </c>
      <c r="C159" s="11" t="s">
        <v>1139</v>
      </c>
      <c r="D159" s="111">
        <v>1</v>
      </c>
      <c r="E159" s="53" t="s">
        <v>45</v>
      </c>
      <c r="F159" s="11" t="s">
        <v>1138</v>
      </c>
      <c r="G159" s="270"/>
    </row>
    <row r="160" spans="1:9" ht="32">
      <c r="A160" s="84"/>
      <c r="B160" s="19"/>
      <c r="C160" s="154" t="s">
        <v>1774</v>
      </c>
      <c r="D160" s="122">
        <v>1</v>
      </c>
      <c r="E160" s="53" t="s">
        <v>674</v>
      </c>
      <c r="F160" s="67" t="s">
        <v>1775</v>
      </c>
      <c r="G160" s="270"/>
    </row>
    <row r="161" spans="1:9" ht="48">
      <c r="A161" s="84" t="s">
        <v>599</v>
      </c>
      <c r="B161" s="19" t="s">
        <v>598</v>
      </c>
      <c r="C161" s="11" t="s">
        <v>597</v>
      </c>
      <c r="D161" s="122">
        <v>1</v>
      </c>
      <c r="E161" s="53" t="s">
        <v>2120</v>
      </c>
      <c r="F161" s="13" t="s">
        <v>1776</v>
      </c>
      <c r="G161" s="270"/>
    </row>
    <row r="162" spans="1:9" ht="48">
      <c r="A162" s="84"/>
      <c r="B162" s="19"/>
      <c r="C162" s="11" t="s">
        <v>1777</v>
      </c>
      <c r="D162" s="122">
        <v>1</v>
      </c>
      <c r="E162" s="53" t="s">
        <v>604</v>
      </c>
      <c r="F162" s="13" t="s">
        <v>1778</v>
      </c>
      <c r="G162" s="270"/>
    </row>
    <row r="163" spans="1:9" ht="34">
      <c r="A163" s="84" t="s">
        <v>595</v>
      </c>
      <c r="B163" s="19" t="s">
        <v>594</v>
      </c>
      <c r="C163" s="13" t="s">
        <v>2260</v>
      </c>
      <c r="D163" s="121">
        <v>1</v>
      </c>
      <c r="E163" s="13" t="s">
        <v>95</v>
      </c>
      <c r="F163" s="173" t="s">
        <v>2261</v>
      </c>
      <c r="G163" s="270"/>
    </row>
    <row r="164" spans="1:9" ht="16">
      <c r="A164" s="47"/>
      <c r="B164" s="19"/>
      <c r="C164" s="26" t="s">
        <v>1137</v>
      </c>
      <c r="D164" s="121">
        <v>1</v>
      </c>
      <c r="E164" s="26" t="s">
        <v>95</v>
      </c>
      <c r="F164" s="67" t="s">
        <v>1779</v>
      </c>
      <c r="G164" s="270"/>
    </row>
    <row r="165" spans="1:9" ht="51">
      <c r="A165" s="84" t="s">
        <v>591</v>
      </c>
      <c r="B165" s="21" t="s">
        <v>590</v>
      </c>
      <c r="C165" s="11" t="s">
        <v>589</v>
      </c>
      <c r="D165" s="122">
        <v>1</v>
      </c>
      <c r="E165" s="53" t="s">
        <v>45</v>
      </c>
      <c r="F165" s="13" t="s">
        <v>1780</v>
      </c>
      <c r="G165" s="270"/>
    </row>
    <row r="166" spans="1:9" ht="48">
      <c r="A166" s="84"/>
      <c r="B166" s="21"/>
      <c r="C166" s="11" t="s">
        <v>588</v>
      </c>
      <c r="D166" s="122">
        <v>1</v>
      </c>
      <c r="E166" s="53" t="s">
        <v>19</v>
      </c>
      <c r="F166" s="13" t="s">
        <v>1781</v>
      </c>
      <c r="G166" s="270"/>
    </row>
    <row r="167" spans="1:9" ht="48">
      <c r="A167" s="84" t="s">
        <v>587</v>
      </c>
      <c r="B167" s="13" t="s">
        <v>1136</v>
      </c>
      <c r="C167" s="13" t="s">
        <v>1782</v>
      </c>
      <c r="D167" s="121">
        <v>1</v>
      </c>
      <c r="E167" s="13" t="s">
        <v>45</v>
      </c>
      <c r="F167" s="13" t="s">
        <v>1783</v>
      </c>
      <c r="G167" s="270"/>
    </row>
    <row r="168" spans="1:9" ht="51">
      <c r="A168" s="84" t="s">
        <v>584</v>
      </c>
      <c r="B168" s="19" t="s">
        <v>583</v>
      </c>
      <c r="C168" s="26" t="s">
        <v>1135</v>
      </c>
      <c r="D168" s="122">
        <v>1</v>
      </c>
      <c r="E168" s="53" t="s">
        <v>95</v>
      </c>
      <c r="F168" s="13" t="s">
        <v>1784</v>
      </c>
      <c r="G168" s="270"/>
    </row>
    <row r="169" spans="1:9" ht="15" customHeight="1">
      <c r="A169" s="84" t="s">
        <v>580</v>
      </c>
      <c r="B169" s="481" t="s">
        <v>579</v>
      </c>
      <c r="C169" s="479"/>
      <c r="D169" s="479"/>
      <c r="E169" s="479"/>
      <c r="F169" s="479"/>
      <c r="G169" s="480"/>
      <c r="H169" s="2">
        <f>SUM(D170:D185)</f>
        <v>16</v>
      </c>
      <c r="I169" s="2">
        <f>COUNT(D170:D185)*2</f>
        <v>32</v>
      </c>
    </row>
    <row r="170" spans="1:9" ht="64">
      <c r="A170" s="84" t="s">
        <v>576</v>
      </c>
      <c r="B170" s="19" t="s">
        <v>575</v>
      </c>
      <c r="C170" s="72" t="s">
        <v>1785</v>
      </c>
      <c r="D170" s="110">
        <v>1</v>
      </c>
      <c r="E170" s="53" t="s">
        <v>86</v>
      </c>
      <c r="F170" s="13" t="s">
        <v>1786</v>
      </c>
      <c r="G170" s="270"/>
    </row>
    <row r="171" spans="1:9" ht="32">
      <c r="A171" s="47"/>
      <c r="B171" s="19"/>
      <c r="C171" s="30" t="s">
        <v>574</v>
      </c>
      <c r="D171" s="110">
        <v>1</v>
      </c>
      <c r="E171" s="53" t="s">
        <v>86</v>
      </c>
      <c r="F171" s="67" t="s">
        <v>1787</v>
      </c>
      <c r="G171" s="235"/>
    </row>
    <row r="172" spans="1:9" ht="32">
      <c r="A172" s="47"/>
      <c r="B172" s="19"/>
      <c r="C172" s="154" t="s">
        <v>573</v>
      </c>
      <c r="D172" s="110">
        <v>1</v>
      </c>
      <c r="E172" s="53" t="s">
        <v>86</v>
      </c>
      <c r="F172" s="164"/>
      <c r="G172" s="235"/>
    </row>
    <row r="173" spans="1:9" ht="48">
      <c r="A173" s="84" t="s">
        <v>1134</v>
      </c>
      <c r="B173" s="21" t="s">
        <v>1133</v>
      </c>
      <c r="C173" s="11" t="s">
        <v>1132</v>
      </c>
      <c r="D173" s="111">
        <v>1</v>
      </c>
      <c r="E173" s="53" t="s">
        <v>86</v>
      </c>
      <c r="F173" s="11" t="s">
        <v>568</v>
      </c>
      <c r="G173" s="270"/>
    </row>
    <row r="174" spans="1:9" ht="32">
      <c r="A174" s="47"/>
      <c r="B174" s="21"/>
      <c r="C174" s="13" t="s">
        <v>567</v>
      </c>
      <c r="D174" s="111">
        <v>1</v>
      </c>
      <c r="E174" s="53" t="s">
        <v>86</v>
      </c>
      <c r="F174" s="13"/>
      <c r="G174" s="270"/>
    </row>
    <row r="175" spans="1:9" ht="34">
      <c r="A175" s="84" t="s">
        <v>565</v>
      </c>
      <c r="B175" s="19" t="s">
        <v>564</v>
      </c>
      <c r="C175" s="11" t="s">
        <v>1131</v>
      </c>
      <c r="D175" s="111">
        <v>1</v>
      </c>
      <c r="E175" s="53" t="s">
        <v>86</v>
      </c>
      <c r="F175" s="13" t="s">
        <v>1788</v>
      </c>
      <c r="G175" s="270"/>
    </row>
    <row r="176" spans="1:9" ht="51">
      <c r="A176" s="84" t="s">
        <v>562</v>
      </c>
      <c r="B176" s="19" t="s">
        <v>561</v>
      </c>
      <c r="C176" s="11" t="s">
        <v>560</v>
      </c>
      <c r="D176" s="111">
        <v>1</v>
      </c>
      <c r="E176" s="53" t="s">
        <v>86</v>
      </c>
      <c r="F176" s="13" t="s">
        <v>1789</v>
      </c>
      <c r="G176" s="270"/>
    </row>
    <row r="177" spans="1:9" ht="64">
      <c r="A177" s="84" t="s">
        <v>559</v>
      </c>
      <c r="B177" s="19" t="s">
        <v>558</v>
      </c>
      <c r="C177" s="39" t="s">
        <v>1130</v>
      </c>
      <c r="D177" s="111">
        <v>1</v>
      </c>
      <c r="E177" s="53" t="s">
        <v>86</v>
      </c>
      <c r="F177" s="174" t="s">
        <v>2303</v>
      </c>
      <c r="G177" s="270"/>
    </row>
    <row r="178" spans="1:9" ht="51">
      <c r="A178" s="84" t="s">
        <v>554</v>
      </c>
      <c r="B178" s="19" t="s">
        <v>1129</v>
      </c>
      <c r="C178" s="50" t="s">
        <v>1128</v>
      </c>
      <c r="D178" s="111">
        <v>1</v>
      </c>
      <c r="E178" s="53" t="s">
        <v>86</v>
      </c>
      <c r="G178" s="270"/>
    </row>
    <row r="179" spans="1:9" ht="32">
      <c r="A179" s="47"/>
      <c r="B179" s="19"/>
      <c r="C179" s="154" t="s">
        <v>1790</v>
      </c>
      <c r="D179" s="111">
        <v>1</v>
      </c>
      <c r="E179" s="53" t="s">
        <v>1126</v>
      </c>
      <c r="F179" s="11" t="s">
        <v>1127</v>
      </c>
      <c r="G179" s="270"/>
    </row>
    <row r="180" spans="1:9" ht="66">
      <c r="A180" s="84" t="s">
        <v>551</v>
      </c>
      <c r="B180" s="19" t="s">
        <v>550</v>
      </c>
      <c r="C180" s="11" t="s">
        <v>1125</v>
      </c>
      <c r="D180" s="111">
        <v>1</v>
      </c>
      <c r="E180" s="49" t="s">
        <v>2122</v>
      </c>
      <c r="F180" s="11" t="s">
        <v>2121</v>
      </c>
      <c r="G180" s="270"/>
    </row>
    <row r="181" spans="1:9" ht="80">
      <c r="A181" s="47"/>
      <c r="B181" s="19"/>
      <c r="C181" s="11" t="s">
        <v>1124</v>
      </c>
      <c r="D181" s="111">
        <v>1</v>
      </c>
      <c r="E181" s="49" t="s">
        <v>2122</v>
      </c>
      <c r="F181" s="11" t="s">
        <v>1123</v>
      </c>
      <c r="G181" s="270"/>
    </row>
    <row r="182" spans="1:9" ht="64">
      <c r="A182" s="47"/>
      <c r="B182" s="19"/>
      <c r="C182" s="11" t="s">
        <v>1122</v>
      </c>
      <c r="D182" s="111">
        <v>1</v>
      </c>
      <c r="E182" s="49" t="s">
        <v>2122</v>
      </c>
      <c r="F182" s="11" t="s">
        <v>2149</v>
      </c>
      <c r="G182" s="270"/>
    </row>
    <row r="183" spans="1:9" ht="48">
      <c r="A183" s="47"/>
      <c r="B183" s="19"/>
      <c r="C183" s="11" t="s">
        <v>1121</v>
      </c>
      <c r="D183" s="111">
        <v>1</v>
      </c>
      <c r="E183" s="49" t="s">
        <v>2122</v>
      </c>
      <c r="F183" s="39" t="s">
        <v>1791</v>
      </c>
      <c r="G183" s="270"/>
    </row>
    <row r="184" spans="1:9" ht="48">
      <c r="A184" s="84" t="s">
        <v>545</v>
      </c>
      <c r="B184" s="19" t="s">
        <v>1120</v>
      </c>
      <c r="C184" s="50" t="s">
        <v>1119</v>
      </c>
      <c r="D184" s="111">
        <v>1</v>
      </c>
      <c r="E184" s="53" t="s">
        <v>2123</v>
      </c>
      <c r="F184" s="23" t="s">
        <v>1118</v>
      </c>
      <c r="G184" s="270"/>
    </row>
    <row r="185" spans="1:9" ht="48">
      <c r="A185" s="47"/>
      <c r="B185" s="46"/>
      <c r="C185" s="11" t="s">
        <v>1117</v>
      </c>
      <c r="D185" s="111">
        <v>1</v>
      </c>
      <c r="E185" s="53" t="s">
        <v>86</v>
      </c>
      <c r="F185" s="67" t="s">
        <v>1792</v>
      </c>
      <c r="G185" s="270"/>
    </row>
    <row r="186" spans="1:9" ht="16">
      <c r="A186" s="84" t="s">
        <v>539</v>
      </c>
      <c r="B186" s="481" t="s">
        <v>538</v>
      </c>
      <c r="C186" s="479"/>
      <c r="D186" s="479"/>
      <c r="E186" s="479"/>
      <c r="F186" s="479"/>
      <c r="G186" s="480"/>
      <c r="H186" s="2">
        <f>SUM(D187:D189)</f>
        <v>3</v>
      </c>
      <c r="I186" s="2">
        <f>COUNT(D187:D189)*2</f>
        <v>6</v>
      </c>
    </row>
    <row r="187" spans="1:9" ht="68">
      <c r="A187" s="84" t="s">
        <v>537</v>
      </c>
      <c r="B187" s="19" t="s">
        <v>1116</v>
      </c>
      <c r="C187" s="13" t="s">
        <v>535</v>
      </c>
      <c r="D187" s="111">
        <v>1</v>
      </c>
      <c r="E187" s="53" t="s">
        <v>130</v>
      </c>
      <c r="F187" s="13" t="s">
        <v>1793</v>
      </c>
      <c r="G187" s="270"/>
    </row>
    <row r="188" spans="1:9" ht="51">
      <c r="A188" s="84" t="s">
        <v>534</v>
      </c>
      <c r="B188" s="19" t="s">
        <v>1115</v>
      </c>
      <c r="C188" s="156" t="s">
        <v>1794</v>
      </c>
      <c r="D188" s="221">
        <v>1</v>
      </c>
      <c r="E188" s="53" t="s">
        <v>130</v>
      </c>
      <c r="F188" s="13" t="s">
        <v>1795</v>
      </c>
      <c r="G188" s="270"/>
    </row>
    <row r="189" spans="1:9" ht="48">
      <c r="A189" s="84" t="s">
        <v>1114</v>
      </c>
      <c r="B189" s="23" t="s">
        <v>1113</v>
      </c>
      <c r="C189" s="13" t="s">
        <v>1112</v>
      </c>
      <c r="D189" s="111">
        <v>1</v>
      </c>
      <c r="E189" s="53" t="s">
        <v>86</v>
      </c>
      <c r="F189" s="23" t="s">
        <v>1796</v>
      </c>
      <c r="G189" s="270"/>
    </row>
    <row r="190" spans="1:9" ht="15" customHeight="1">
      <c r="A190" s="84" t="s">
        <v>531</v>
      </c>
      <c r="B190" s="481" t="s">
        <v>1111</v>
      </c>
      <c r="C190" s="479"/>
      <c r="D190" s="479"/>
      <c r="E190" s="479"/>
      <c r="F190" s="479"/>
      <c r="G190" s="480"/>
      <c r="H190" s="2">
        <f>SUM(D191:D194)</f>
        <v>4</v>
      </c>
      <c r="I190" s="2">
        <f>COUNT(D191:D194)*2</f>
        <v>8</v>
      </c>
    </row>
    <row r="191" spans="1:9" ht="80">
      <c r="A191" s="175" t="s">
        <v>1110</v>
      </c>
      <c r="B191" s="19" t="s">
        <v>1109</v>
      </c>
      <c r="C191" s="13" t="s">
        <v>1108</v>
      </c>
      <c r="D191" s="111">
        <v>1</v>
      </c>
      <c r="E191" s="49" t="s">
        <v>2124</v>
      </c>
      <c r="F191" s="26" t="s">
        <v>1797</v>
      </c>
      <c r="G191" s="270"/>
    </row>
    <row r="192" spans="1:9" ht="48">
      <c r="A192" s="84" t="s">
        <v>529</v>
      </c>
      <c r="B192" s="19" t="s">
        <v>1107</v>
      </c>
      <c r="C192" s="11" t="s">
        <v>1106</v>
      </c>
      <c r="D192" s="111">
        <v>1</v>
      </c>
      <c r="E192" s="53" t="s">
        <v>95</v>
      </c>
      <c r="F192" s="87" t="s">
        <v>1798</v>
      </c>
      <c r="G192" s="270"/>
    </row>
    <row r="193" spans="1:9" ht="51">
      <c r="A193" s="84" t="s">
        <v>1105</v>
      </c>
      <c r="B193" s="19" t="s">
        <v>1104</v>
      </c>
      <c r="C193" s="11" t="s">
        <v>1103</v>
      </c>
      <c r="D193" s="111">
        <v>1</v>
      </c>
      <c r="E193" s="53" t="s">
        <v>1126</v>
      </c>
      <c r="F193" s="53"/>
      <c r="G193" s="270"/>
    </row>
    <row r="194" spans="1:9" ht="48">
      <c r="A194" s="84" t="s">
        <v>1102</v>
      </c>
      <c r="B194" s="13" t="s">
        <v>1101</v>
      </c>
      <c r="C194" s="11" t="s">
        <v>1100</v>
      </c>
      <c r="D194" s="111">
        <v>1</v>
      </c>
      <c r="E194" s="53" t="s">
        <v>45</v>
      </c>
      <c r="F194" s="67" t="s">
        <v>1799</v>
      </c>
      <c r="G194" s="270"/>
    </row>
    <row r="195" spans="1:9" ht="15" customHeight="1">
      <c r="A195" s="84" t="s">
        <v>526</v>
      </c>
      <c r="B195" s="481" t="s">
        <v>1099</v>
      </c>
      <c r="C195" s="479"/>
      <c r="D195" s="479"/>
      <c r="E195" s="479"/>
      <c r="F195" s="479"/>
      <c r="G195" s="480"/>
      <c r="H195" s="2">
        <f>SUM(D196:D198)</f>
        <v>3</v>
      </c>
      <c r="I195" s="2">
        <f>COUNT(D196:D198)*2</f>
        <v>6</v>
      </c>
    </row>
    <row r="196" spans="1:9" ht="34">
      <c r="A196" s="84" t="s">
        <v>524</v>
      </c>
      <c r="B196" s="19" t="s">
        <v>523</v>
      </c>
      <c r="C196" s="19" t="s">
        <v>1098</v>
      </c>
      <c r="D196" s="111">
        <v>1</v>
      </c>
      <c r="E196" s="53" t="s">
        <v>60</v>
      </c>
      <c r="F196" s="53"/>
      <c r="G196" s="270"/>
    </row>
    <row r="197" spans="1:9" ht="68">
      <c r="A197" s="84" t="s">
        <v>521</v>
      </c>
      <c r="B197" s="19" t="s">
        <v>520</v>
      </c>
      <c r="C197" s="13" t="s">
        <v>1097</v>
      </c>
      <c r="D197" s="111">
        <v>1</v>
      </c>
      <c r="E197" s="53" t="s">
        <v>411</v>
      </c>
      <c r="F197" s="13" t="s">
        <v>1800</v>
      </c>
      <c r="G197" s="270"/>
    </row>
    <row r="198" spans="1:9" ht="68">
      <c r="A198" s="84" t="s">
        <v>516</v>
      </c>
      <c r="B198" s="19" t="s">
        <v>515</v>
      </c>
      <c r="C198" s="11" t="s">
        <v>514</v>
      </c>
      <c r="D198" s="111">
        <v>1</v>
      </c>
      <c r="E198" s="53" t="s">
        <v>86</v>
      </c>
      <c r="F198" s="13" t="s">
        <v>1801</v>
      </c>
      <c r="G198" s="270"/>
    </row>
    <row r="199" spans="1:9" ht="19">
      <c r="A199" s="51"/>
      <c r="B199" s="482" t="s">
        <v>513</v>
      </c>
      <c r="C199" s="483"/>
      <c r="D199" s="483"/>
      <c r="E199" s="483"/>
      <c r="F199" s="483"/>
      <c r="G199" s="483"/>
      <c r="H199" s="2">
        <f>H200+H205+H211+H220+H229+H233+H244+H253+H264+H273+H278+H283</f>
        <v>144</v>
      </c>
      <c r="I199" s="2">
        <f>I200+I205+I211+I220+I229+I233+I244+I253+I264+I273+I278+I283</f>
        <v>288</v>
      </c>
    </row>
    <row r="200" spans="1:9" ht="15" customHeight="1">
      <c r="A200" s="84" t="s">
        <v>512</v>
      </c>
      <c r="B200" s="478" t="s">
        <v>511</v>
      </c>
      <c r="C200" s="491"/>
      <c r="D200" s="491"/>
      <c r="E200" s="491"/>
      <c r="F200" s="491"/>
      <c r="G200" s="492"/>
      <c r="H200" s="2">
        <f>SUM(D201:D204)</f>
        <v>4</v>
      </c>
      <c r="I200" s="2">
        <f>COUNT(D201:D204)*2</f>
        <v>8</v>
      </c>
    </row>
    <row r="201" spans="1:9" ht="60" customHeight="1">
      <c r="A201" s="84" t="s">
        <v>510</v>
      </c>
      <c r="B201" s="19" t="s">
        <v>509</v>
      </c>
      <c r="C201" s="11" t="s">
        <v>1910</v>
      </c>
      <c r="D201" s="223">
        <v>1</v>
      </c>
      <c r="E201" s="13" t="s">
        <v>19</v>
      </c>
      <c r="F201" s="13" t="s">
        <v>1909</v>
      </c>
      <c r="G201" s="270"/>
    </row>
    <row r="202" spans="1:9" ht="167.25" customHeight="1">
      <c r="A202" s="84" t="s">
        <v>497</v>
      </c>
      <c r="B202" s="19" t="s">
        <v>1096</v>
      </c>
      <c r="C202" s="11" t="s">
        <v>1095</v>
      </c>
      <c r="D202" s="111">
        <v>1</v>
      </c>
      <c r="E202" s="181" t="s">
        <v>45</v>
      </c>
      <c r="F202" s="13" t="s">
        <v>2150</v>
      </c>
      <c r="G202" s="270"/>
    </row>
    <row r="203" spans="1:9" ht="60" customHeight="1">
      <c r="A203" s="84"/>
      <c r="B203" s="19"/>
      <c r="C203" s="11" t="s">
        <v>1094</v>
      </c>
      <c r="D203" s="111">
        <v>1</v>
      </c>
      <c r="E203" s="181" t="s">
        <v>1093</v>
      </c>
      <c r="F203" s="13" t="s">
        <v>1911</v>
      </c>
      <c r="G203" s="270"/>
    </row>
    <row r="204" spans="1:9" ht="47.25" customHeight="1">
      <c r="A204" s="84" t="s">
        <v>1092</v>
      </c>
      <c r="B204" s="19" t="s">
        <v>1091</v>
      </c>
      <c r="C204" s="50" t="s">
        <v>1090</v>
      </c>
      <c r="D204" s="111">
        <v>1</v>
      </c>
      <c r="E204" s="181" t="s">
        <v>130</v>
      </c>
      <c r="F204" s="50"/>
      <c r="G204" s="270"/>
    </row>
    <row r="205" spans="1:9" ht="15" customHeight="1">
      <c r="A205" s="84" t="s">
        <v>1089</v>
      </c>
      <c r="B205" s="478" t="s">
        <v>1088</v>
      </c>
      <c r="C205" s="491"/>
      <c r="D205" s="491"/>
      <c r="E205" s="491"/>
      <c r="F205" s="491"/>
      <c r="G205" s="492"/>
      <c r="H205" s="2">
        <f>SUM(D206:D210)</f>
        <v>5</v>
      </c>
      <c r="I205" s="2">
        <f>COUNT(D206:D210)*2</f>
        <v>10</v>
      </c>
    </row>
    <row r="206" spans="1:9" ht="75" customHeight="1">
      <c r="A206" s="84" t="s">
        <v>1087</v>
      </c>
      <c r="B206" s="19" t="s">
        <v>1086</v>
      </c>
      <c r="C206" s="11" t="s">
        <v>2262</v>
      </c>
      <c r="D206" s="111">
        <v>1</v>
      </c>
      <c r="E206" s="50" t="s">
        <v>63</v>
      </c>
      <c r="F206" s="11" t="s">
        <v>2125</v>
      </c>
      <c r="G206" s="270"/>
    </row>
    <row r="207" spans="1:9" ht="45" customHeight="1">
      <c r="A207" s="84"/>
      <c r="B207" s="19"/>
      <c r="C207" s="11" t="s">
        <v>1912</v>
      </c>
      <c r="D207" s="111">
        <v>1</v>
      </c>
      <c r="E207" s="50" t="s">
        <v>2126</v>
      </c>
      <c r="F207" s="87" t="s">
        <v>1913</v>
      </c>
      <c r="G207" s="270"/>
    </row>
    <row r="208" spans="1:9" ht="105" customHeight="1">
      <c r="A208" s="84"/>
      <c r="B208" s="19"/>
      <c r="C208" s="11" t="s">
        <v>1915</v>
      </c>
      <c r="D208" s="111">
        <v>1</v>
      </c>
      <c r="E208" s="50" t="s">
        <v>2114</v>
      </c>
      <c r="F208" s="11" t="s">
        <v>1914</v>
      </c>
      <c r="G208" s="270"/>
    </row>
    <row r="209" spans="1:9" ht="60" customHeight="1">
      <c r="A209" s="84"/>
      <c r="B209" s="19"/>
      <c r="C209" s="154" t="s">
        <v>1916</v>
      </c>
      <c r="D209" s="110">
        <v>1</v>
      </c>
      <c r="E209" s="53" t="s">
        <v>19</v>
      </c>
      <c r="F209" s="72" t="s">
        <v>1917</v>
      </c>
      <c r="G209" s="270"/>
    </row>
    <row r="210" spans="1:9" ht="47.25" customHeight="1">
      <c r="A210" s="84" t="s">
        <v>1085</v>
      </c>
      <c r="B210" s="19" t="s">
        <v>1084</v>
      </c>
      <c r="C210" s="11" t="s">
        <v>2263</v>
      </c>
      <c r="D210" s="111">
        <v>1</v>
      </c>
      <c r="E210" s="55" t="s">
        <v>486</v>
      </c>
      <c r="F210" s="13" t="s">
        <v>1918</v>
      </c>
      <c r="G210" s="270"/>
    </row>
    <row r="211" spans="1:9" ht="15" customHeight="1">
      <c r="A211" s="84" t="s">
        <v>493</v>
      </c>
      <c r="B211" s="478" t="s">
        <v>1083</v>
      </c>
      <c r="C211" s="491"/>
      <c r="D211" s="491"/>
      <c r="E211" s="491"/>
      <c r="F211" s="491"/>
      <c r="G211" s="492"/>
      <c r="H211" s="2">
        <f>SUM(D212:D219)</f>
        <v>8</v>
      </c>
      <c r="I211" s="2">
        <f>COUNT(D212:D219)*2</f>
        <v>16</v>
      </c>
    </row>
    <row r="212" spans="1:9" ht="63" customHeight="1">
      <c r="A212" s="84" t="s">
        <v>491</v>
      </c>
      <c r="B212" s="19" t="s">
        <v>1082</v>
      </c>
      <c r="C212" s="11" t="s">
        <v>1081</v>
      </c>
      <c r="D212" s="111">
        <v>1</v>
      </c>
      <c r="E212" s="11" t="s">
        <v>63</v>
      </c>
      <c r="F212" s="19" t="s">
        <v>1080</v>
      </c>
      <c r="G212" s="270"/>
    </row>
    <row r="213" spans="1:9" ht="45" customHeight="1">
      <c r="A213" s="84"/>
      <c r="B213" s="19"/>
      <c r="C213" s="11" t="s">
        <v>1976</v>
      </c>
      <c r="D213" s="111">
        <v>1</v>
      </c>
      <c r="E213" s="11" t="s">
        <v>2127</v>
      </c>
      <c r="F213" s="19" t="s">
        <v>1974</v>
      </c>
      <c r="G213" s="270"/>
    </row>
    <row r="214" spans="1:9" ht="90" customHeight="1">
      <c r="A214" s="84" t="s">
        <v>488</v>
      </c>
      <c r="B214" s="13" t="s">
        <v>1079</v>
      </c>
      <c r="C214" s="11" t="s">
        <v>1078</v>
      </c>
      <c r="D214" s="111">
        <v>1</v>
      </c>
      <c r="E214" s="11" t="s">
        <v>63</v>
      </c>
      <c r="F214" s="13" t="s">
        <v>2151</v>
      </c>
      <c r="G214" s="270"/>
    </row>
    <row r="215" spans="1:9" ht="30" customHeight="1">
      <c r="A215" s="47"/>
      <c r="B215" s="13"/>
      <c r="C215" s="11" t="s">
        <v>1919</v>
      </c>
      <c r="D215" s="111">
        <v>1</v>
      </c>
      <c r="E215" s="11" t="s">
        <v>63</v>
      </c>
      <c r="F215" s="13" t="s">
        <v>1920</v>
      </c>
      <c r="G215" s="270"/>
    </row>
    <row r="216" spans="1:9" ht="60" customHeight="1">
      <c r="A216" s="47"/>
      <c r="B216" s="13"/>
      <c r="C216" s="11" t="s">
        <v>1077</v>
      </c>
      <c r="D216" s="111">
        <v>1</v>
      </c>
      <c r="E216" s="11" t="s">
        <v>2128</v>
      </c>
      <c r="F216" s="13" t="s">
        <v>1981</v>
      </c>
      <c r="G216" s="270"/>
    </row>
    <row r="217" spans="1:9" ht="105" customHeight="1">
      <c r="A217" s="51"/>
      <c r="B217" s="19"/>
      <c r="C217" s="11" t="s">
        <v>2264</v>
      </c>
      <c r="D217" s="122">
        <v>1</v>
      </c>
      <c r="E217" s="180" t="s">
        <v>45</v>
      </c>
      <c r="F217" s="13" t="s">
        <v>1921</v>
      </c>
      <c r="G217" s="270"/>
    </row>
    <row r="218" spans="1:9" ht="60" customHeight="1">
      <c r="A218" s="51"/>
      <c r="B218" s="19"/>
      <c r="C218" s="26" t="s">
        <v>482</v>
      </c>
      <c r="D218" s="223">
        <v>1</v>
      </c>
      <c r="E218" s="180" t="s">
        <v>45</v>
      </c>
      <c r="F218" s="13" t="s">
        <v>1922</v>
      </c>
      <c r="G218" s="270"/>
    </row>
    <row r="219" spans="1:9" ht="204.75" customHeight="1">
      <c r="A219" s="51"/>
      <c r="B219" s="33"/>
      <c r="C219" s="11" t="s">
        <v>1975</v>
      </c>
      <c r="D219" s="111">
        <v>1</v>
      </c>
      <c r="E219" s="11" t="s">
        <v>1875</v>
      </c>
      <c r="F219" s="19" t="s">
        <v>2129</v>
      </c>
      <c r="G219" s="275"/>
    </row>
    <row r="220" spans="1:9" ht="15" customHeight="1">
      <c r="A220" s="84" t="s">
        <v>1076</v>
      </c>
      <c r="B220" s="478" t="s">
        <v>1075</v>
      </c>
      <c r="C220" s="491"/>
      <c r="D220" s="491"/>
      <c r="E220" s="491"/>
      <c r="F220" s="491"/>
      <c r="G220" s="492"/>
      <c r="H220" s="2">
        <f>SUM(D221:D228)</f>
        <v>8</v>
      </c>
      <c r="I220" s="2">
        <f>COUNT(D221:D228)*2</f>
        <v>16</v>
      </c>
    </row>
    <row r="221" spans="1:9" ht="47.25" customHeight="1">
      <c r="A221" s="84" t="s">
        <v>1074</v>
      </c>
      <c r="B221" s="19" t="s">
        <v>1073</v>
      </c>
      <c r="C221" s="11" t="s">
        <v>1923</v>
      </c>
      <c r="D221" s="110">
        <v>1</v>
      </c>
      <c r="E221" s="53" t="s">
        <v>130</v>
      </c>
      <c r="F221" s="154" t="s">
        <v>1924</v>
      </c>
      <c r="G221" s="270"/>
    </row>
    <row r="222" spans="1:9" ht="60" customHeight="1">
      <c r="A222" s="84" t="s">
        <v>1072</v>
      </c>
      <c r="B222" s="13" t="s">
        <v>1071</v>
      </c>
      <c r="C222" s="154" t="s">
        <v>2266</v>
      </c>
      <c r="D222" s="110">
        <v>1</v>
      </c>
      <c r="E222" s="53" t="s">
        <v>19</v>
      </c>
      <c r="F222" s="13" t="s">
        <v>2265</v>
      </c>
      <c r="G222" s="270"/>
    </row>
    <row r="223" spans="1:9" ht="45" customHeight="1">
      <c r="A223" s="84"/>
      <c r="B223" s="13"/>
      <c r="C223" s="154" t="s">
        <v>2267</v>
      </c>
      <c r="D223" s="110">
        <v>1</v>
      </c>
      <c r="E223" s="53" t="s">
        <v>45</v>
      </c>
      <c r="F223" s="13" t="s">
        <v>1925</v>
      </c>
      <c r="G223" s="270"/>
    </row>
    <row r="224" spans="1:9" ht="45" customHeight="1">
      <c r="A224" s="84"/>
      <c r="B224" s="13"/>
      <c r="C224" s="156" t="s">
        <v>1926</v>
      </c>
      <c r="D224" s="110">
        <v>1</v>
      </c>
      <c r="E224" s="53" t="s">
        <v>333</v>
      </c>
      <c r="F224" s="23" t="s">
        <v>1927</v>
      </c>
      <c r="G224" s="270"/>
    </row>
    <row r="225" spans="1:9" ht="63" customHeight="1">
      <c r="A225" s="84" t="s">
        <v>1070</v>
      </c>
      <c r="B225" s="19" t="s">
        <v>1069</v>
      </c>
      <c r="C225" s="13" t="s">
        <v>1928</v>
      </c>
      <c r="D225" s="121">
        <v>1</v>
      </c>
      <c r="E225" s="13" t="s">
        <v>45</v>
      </c>
      <c r="F225" s="13" t="s">
        <v>1068</v>
      </c>
      <c r="G225" s="270"/>
    </row>
    <row r="226" spans="1:9" ht="60" customHeight="1">
      <c r="A226" s="84"/>
      <c r="B226" s="19"/>
      <c r="C226" s="13" t="s">
        <v>1929</v>
      </c>
      <c r="D226" s="121">
        <v>1</v>
      </c>
      <c r="E226" s="13" t="s">
        <v>45</v>
      </c>
      <c r="F226" s="67" t="s">
        <v>1930</v>
      </c>
      <c r="G226" s="270"/>
    </row>
    <row r="227" spans="1:9" ht="31.5" customHeight="1">
      <c r="A227" s="84" t="s">
        <v>1067</v>
      </c>
      <c r="B227" s="19" t="s">
        <v>1066</v>
      </c>
      <c r="C227" s="13" t="s">
        <v>1065</v>
      </c>
      <c r="D227" s="110">
        <v>1</v>
      </c>
      <c r="E227" s="53" t="s">
        <v>63</v>
      </c>
      <c r="F227" s="13" t="s">
        <v>1931</v>
      </c>
      <c r="G227" s="270"/>
    </row>
    <row r="228" spans="1:9" ht="45" customHeight="1">
      <c r="A228" s="84" t="s">
        <v>1064</v>
      </c>
      <c r="B228" s="58" t="s">
        <v>1063</v>
      </c>
      <c r="C228" s="13" t="s">
        <v>2268</v>
      </c>
      <c r="D228" s="110">
        <v>1</v>
      </c>
      <c r="E228" s="53" t="s">
        <v>63</v>
      </c>
      <c r="F228" s="13" t="s">
        <v>1932</v>
      </c>
      <c r="G228" s="270"/>
    </row>
    <row r="229" spans="1:9" ht="15" customHeight="1">
      <c r="A229" s="84" t="s">
        <v>476</v>
      </c>
      <c r="B229" s="478" t="s">
        <v>1062</v>
      </c>
      <c r="C229" s="491"/>
      <c r="D229" s="491"/>
      <c r="E229" s="491"/>
      <c r="F229" s="491"/>
      <c r="G229" s="492"/>
      <c r="H229" s="2">
        <f>SUM(D230:D232)</f>
        <v>3</v>
      </c>
      <c r="I229" s="2">
        <f>COUNT(D230:D232)*2</f>
        <v>6</v>
      </c>
    </row>
    <row r="230" spans="1:9" ht="45" customHeight="1">
      <c r="A230" s="84" t="s">
        <v>474</v>
      </c>
      <c r="B230" s="13" t="s">
        <v>1061</v>
      </c>
      <c r="C230" s="154" t="s">
        <v>1933</v>
      </c>
      <c r="D230" s="110">
        <v>1</v>
      </c>
      <c r="E230" s="53" t="s">
        <v>19</v>
      </c>
      <c r="F230" s="67" t="s">
        <v>1934</v>
      </c>
      <c r="G230" s="270"/>
    </row>
    <row r="231" spans="1:9" ht="45" customHeight="1">
      <c r="A231" s="84" t="s">
        <v>470</v>
      </c>
      <c r="B231" s="13" t="s">
        <v>469</v>
      </c>
      <c r="C231" s="67" t="s">
        <v>1060</v>
      </c>
      <c r="D231" s="110">
        <v>1</v>
      </c>
      <c r="E231" s="53" t="s">
        <v>19</v>
      </c>
      <c r="F231" s="26" t="s">
        <v>1935</v>
      </c>
      <c r="G231" s="270"/>
    </row>
    <row r="232" spans="1:9" ht="45" customHeight="1">
      <c r="A232" s="47"/>
      <c r="B232" s="13"/>
      <c r="C232" s="13" t="s">
        <v>1059</v>
      </c>
      <c r="D232" s="110">
        <v>1</v>
      </c>
      <c r="E232" s="53" t="s">
        <v>45</v>
      </c>
      <c r="F232" s="13" t="s">
        <v>1936</v>
      </c>
      <c r="G232" s="270"/>
    </row>
    <row r="233" spans="1:9" ht="15" customHeight="1">
      <c r="A233" s="84" t="s">
        <v>466</v>
      </c>
      <c r="B233" s="478" t="s">
        <v>1058</v>
      </c>
      <c r="C233" s="491"/>
      <c r="D233" s="491"/>
      <c r="E233" s="491"/>
      <c r="F233" s="491"/>
      <c r="G233" s="492"/>
      <c r="H233" s="2">
        <f>SUM(D234:D243)</f>
        <v>10</v>
      </c>
      <c r="I233" s="2">
        <f>COUNT(D234:D243)*2</f>
        <v>20</v>
      </c>
    </row>
    <row r="234" spans="1:9" ht="47.25" customHeight="1">
      <c r="A234" s="84" t="s">
        <v>1057</v>
      </c>
      <c r="B234" s="21" t="s">
        <v>1056</v>
      </c>
      <c r="C234" s="13" t="s">
        <v>1055</v>
      </c>
      <c r="D234" s="111">
        <v>1</v>
      </c>
      <c r="E234" s="181" t="s">
        <v>50</v>
      </c>
      <c r="F234" s="13" t="s">
        <v>1937</v>
      </c>
      <c r="G234" s="270"/>
    </row>
    <row r="235" spans="1:9" ht="60" customHeight="1">
      <c r="A235" s="84"/>
      <c r="B235" s="21"/>
      <c r="C235" s="13" t="s">
        <v>1054</v>
      </c>
      <c r="D235" s="110">
        <v>1</v>
      </c>
      <c r="E235" s="181" t="s">
        <v>45</v>
      </c>
      <c r="F235" s="13" t="s">
        <v>1938</v>
      </c>
      <c r="G235" s="270"/>
    </row>
    <row r="236" spans="1:9" ht="45" customHeight="1">
      <c r="A236" s="84" t="s">
        <v>464</v>
      </c>
      <c r="B236" s="19" t="s">
        <v>463</v>
      </c>
      <c r="C236" s="13" t="s">
        <v>2269</v>
      </c>
      <c r="D236" s="111">
        <v>1</v>
      </c>
      <c r="E236" s="181" t="s">
        <v>45</v>
      </c>
      <c r="F236" s="13" t="s">
        <v>1053</v>
      </c>
      <c r="G236" s="270"/>
    </row>
    <row r="237" spans="1:9" ht="63" customHeight="1">
      <c r="A237" s="47"/>
      <c r="B237" s="19"/>
      <c r="C237" s="19" t="s">
        <v>462</v>
      </c>
      <c r="D237" s="111">
        <v>1</v>
      </c>
      <c r="E237" s="181" t="s">
        <v>19</v>
      </c>
      <c r="F237" s="13" t="s">
        <v>1939</v>
      </c>
      <c r="G237" s="270"/>
    </row>
    <row r="238" spans="1:9" ht="60" customHeight="1">
      <c r="A238" s="47"/>
      <c r="B238" s="19"/>
      <c r="C238" s="13" t="s">
        <v>1052</v>
      </c>
      <c r="D238" s="111">
        <v>1</v>
      </c>
      <c r="E238" s="181" t="s">
        <v>63</v>
      </c>
      <c r="F238" s="13" t="s">
        <v>1939</v>
      </c>
      <c r="G238" s="270"/>
    </row>
    <row r="239" spans="1:9" ht="47.25" customHeight="1">
      <c r="A239" s="84" t="s">
        <v>460</v>
      </c>
      <c r="B239" s="19" t="s">
        <v>459</v>
      </c>
      <c r="C239" s="13" t="s">
        <v>458</v>
      </c>
      <c r="D239" s="122">
        <v>1</v>
      </c>
      <c r="E239" s="53" t="s">
        <v>130</v>
      </c>
      <c r="F239" s="13" t="s">
        <v>1940</v>
      </c>
      <c r="G239" s="270"/>
    </row>
    <row r="240" spans="1:9" ht="30" customHeight="1">
      <c r="A240" s="47"/>
      <c r="B240" s="46"/>
      <c r="C240" s="13" t="s">
        <v>1051</v>
      </c>
      <c r="D240" s="121">
        <v>1</v>
      </c>
      <c r="E240" s="13" t="s">
        <v>63</v>
      </c>
      <c r="F240" s="13" t="s">
        <v>1941</v>
      </c>
      <c r="G240" s="270"/>
    </row>
    <row r="241" spans="1:9" ht="47.25" customHeight="1">
      <c r="A241" s="84" t="s">
        <v>1050</v>
      </c>
      <c r="B241" s="19" t="s">
        <v>1049</v>
      </c>
      <c r="C241" s="67" t="s">
        <v>1942</v>
      </c>
      <c r="D241" s="110">
        <v>1</v>
      </c>
      <c r="E241" s="181" t="s">
        <v>45</v>
      </c>
      <c r="F241" s="67" t="s">
        <v>1048</v>
      </c>
      <c r="G241" s="270"/>
    </row>
    <row r="242" spans="1:9" ht="30" customHeight="1">
      <c r="A242" s="47"/>
      <c r="B242" s="19"/>
      <c r="C242" s="67" t="s">
        <v>1943</v>
      </c>
      <c r="D242" s="110">
        <v>1</v>
      </c>
      <c r="E242" s="181" t="s">
        <v>45</v>
      </c>
      <c r="F242" s="67" t="s">
        <v>1953</v>
      </c>
      <c r="G242" s="270"/>
    </row>
    <row r="243" spans="1:9" ht="45" customHeight="1">
      <c r="A243" s="47"/>
      <c r="B243" s="19"/>
      <c r="C243" s="11" t="s">
        <v>1944</v>
      </c>
      <c r="D243" s="110">
        <v>1</v>
      </c>
      <c r="E243" s="46" t="s">
        <v>50</v>
      </c>
      <c r="F243" s="13" t="s">
        <v>1945</v>
      </c>
      <c r="G243" s="270"/>
    </row>
    <row r="244" spans="1:9" ht="15" customHeight="1">
      <c r="A244" s="84" t="s">
        <v>455</v>
      </c>
      <c r="B244" s="478" t="s">
        <v>1047</v>
      </c>
      <c r="C244" s="491"/>
      <c r="D244" s="491"/>
      <c r="E244" s="491"/>
      <c r="F244" s="491"/>
      <c r="G244" s="492"/>
      <c r="H244" s="2">
        <f>SUM(D245:D252)</f>
        <v>8</v>
      </c>
      <c r="I244" s="2">
        <f>COUNT(D245:D252)*2</f>
        <v>16</v>
      </c>
    </row>
    <row r="245" spans="1:9" ht="47.25" customHeight="1">
      <c r="A245" s="84" t="s">
        <v>453</v>
      </c>
      <c r="B245" s="19" t="s">
        <v>452</v>
      </c>
      <c r="C245" s="11" t="s">
        <v>1046</v>
      </c>
      <c r="D245" s="111">
        <v>1</v>
      </c>
      <c r="E245" s="53" t="s">
        <v>19</v>
      </c>
      <c r="F245" s="67" t="s">
        <v>1952</v>
      </c>
      <c r="G245" s="270"/>
    </row>
    <row r="246" spans="1:9" ht="63" customHeight="1">
      <c r="A246" s="84" t="s">
        <v>450</v>
      </c>
      <c r="B246" s="19" t="s">
        <v>1045</v>
      </c>
      <c r="C246" s="13" t="s">
        <v>1044</v>
      </c>
      <c r="D246" s="111">
        <v>1</v>
      </c>
      <c r="E246" s="53" t="s">
        <v>19</v>
      </c>
      <c r="F246" s="20" t="s">
        <v>2152</v>
      </c>
      <c r="G246" s="270"/>
    </row>
    <row r="247" spans="1:9" ht="47.25" customHeight="1">
      <c r="A247" s="84" t="s">
        <v>1043</v>
      </c>
      <c r="B247" s="19" t="s">
        <v>1042</v>
      </c>
      <c r="C247" s="13" t="s">
        <v>1041</v>
      </c>
      <c r="D247" s="110">
        <v>1</v>
      </c>
      <c r="E247" s="53" t="s">
        <v>19</v>
      </c>
      <c r="F247" s="13" t="s">
        <v>1951</v>
      </c>
      <c r="G247" s="270"/>
    </row>
    <row r="248" spans="1:9" ht="31.5" customHeight="1">
      <c r="A248" s="84" t="s">
        <v>448</v>
      </c>
      <c r="B248" s="21" t="s">
        <v>447</v>
      </c>
      <c r="C248" s="156" t="s">
        <v>1040</v>
      </c>
      <c r="D248" s="110">
        <v>1</v>
      </c>
      <c r="E248" s="53" t="s">
        <v>19</v>
      </c>
      <c r="F248" s="154" t="s">
        <v>1950</v>
      </c>
      <c r="G248" s="270"/>
    </row>
    <row r="249" spans="1:9" ht="75" customHeight="1">
      <c r="A249" s="84" t="s">
        <v>445</v>
      </c>
      <c r="B249" s="19" t="s">
        <v>1039</v>
      </c>
      <c r="C249" s="154" t="s">
        <v>1038</v>
      </c>
      <c r="D249" s="110">
        <v>1</v>
      </c>
      <c r="E249" s="53" t="s">
        <v>800</v>
      </c>
      <c r="F249" s="154" t="s">
        <v>2153</v>
      </c>
      <c r="G249" s="270"/>
    </row>
    <row r="250" spans="1:9" ht="60" customHeight="1">
      <c r="A250" s="84" t="s">
        <v>442</v>
      </c>
      <c r="B250" s="19" t="s">
        <v>441</v>
      </c>
      <c r="C250" s="154" t="s">
        <v>1037</v>
      </c>
      <c r="D250" s="110">
        <v>1</v>
      </c>
      <c r="E250" s="53" t="s">
        <v>19</v>
      </c>
      <c r="F250" s="154" t="s">
        <v>1948</v>
      </c>
      <c r="G250" s="270"/>
    </row>
    <row r="251" spans="1:9" ht="30" customHeight="1">
      <c r="A251" s="84"/>
      <c r="B251" s="19"/>
      <c r="C251" s="172" t="s">
        <v>439</v>
      </c>
      <c r="D251" s="110">
        <v>1</v>
      </c>
      <c r="E251" s="53" t="s">
        <v>19</v>
      </c>
      <c r="F251" s="13" t="s">
        <v>1949</v>
      </c>
      <c r="G251" s="270"/>
    </row>
    <row r="252" spans="1:9" ht="75" customHeight="1">
      <c r="A252" s="84" t="s">
        <v>438</v>
      </c>
      <c r="B252" s="19" t="s">
        <v>437</v>
      </c>
      <c r="C252" s="88" t="s">
        <v>1946</v>
      </c>
      <c r="D252" s="110">
        <v>1</v>
      </c>
      <c r="E252" s="53" t="s">
        <v>604</v>
      </c>
      <c r="F252" s="67" t="s">
        <v>1947</v>
      </c>
      <c r="G252" s="270"/>
    </row>
    <row r="253" spans="1:9" ht="15" customHeight="1">
      <c r="A253" s="84" t="s">
        <v>1036</v>
      </c>
      <c r="B253" s="478" t="s">
        <v>1035</v>
      </c>
      <c r="C253" s="491"/>
      <c r="D253" s="491"/>
      <c r="E253" s="491"/>
      <c r="F253" s="491"/>
      <c r="G253" s="492"/>
      <c r="H253" s="2">
        <f>SUM(D254:D263)</f>
        <v>10</v>
      </c>
      <c r="I253" s="2">
        <f>COUNT(D254:D263)*2</f>
        <v>20</v>
      </c>
    </row>
    <row r="254" spans="1:9" ht="150" customHeight="1">
      <c r="A254" s="84" t="s">
        <v>1034</v>
      </c>
      <c r="B254" s="19" t="s">
        <v>1033</v>
      </c>
      <c r="C254" s="39" t="s">
        <v>1966</v>
      </c>
      <c r="D254" s="111">
        <v>1</v>
      </c>
      <c r="E254" s="53" t="s">
        <v>45</v>
      </c>
      <c r="F254" s="39" t="s">
        <v>2154</v>
      </c>
      <c r="G254" s="270"/>
    </row>
    <row r="255" spans="1:9" ht="30" customHeight="1">
      <c r="A255" s="84"/>
      <c r="B255" s="19"/>
      <c r="C255" s="13" t="s">
        <v>1032</v>
      </c>
      <c r="D255" s="111">
        <v>1</v>
      </c>
      <c r="E255" s="53" t="s">
        <v>45</v>
      </c>
      <c r="F255" s="13" t="s">
        <v>1968</v>
      </c>
      <c r="G255" s="270"/>
    </row>
    <row r="256" spans="1:9" ht="60" customHeight="1">
      <c r="A256" s="84"/>
      <c r="B256" s="19"/>
      <c r="C256" s="39" t="s">
        <v>1031</v>
      </c>
      <c r="D256" s="111">
        <v>1</v>
      </c>
      <c r="E256" s="53" t="s">
        <v>45</v>
      </c>
      <c r="F256" s="13" t="s">
        <v>1969</v>
      </c>
      <c r="G256" s="270"/>
    </row>
    <row r="257" spans="1:9" ht="30" customHeight="1">
      <c r="A257" s="84"/>
      <c r="B257" s="19"/>
      <c r="C257" s="39" t="s">
        <v>1030</v>
      </c>
      <c r="D257" s="111">
        <v>1</v>
      </c>
      <c r="E257" s="53" t="s">
        <v>333</v>
      </c>
      <c r="F257" s="67" t="s">
        <v>1967</v>
      </c>
      <c r="G257" s="270"/>
    </row>
    <row r="258" spans="1:9" ht="60" customHeight="1">
      <c r="A258" s="84" t="s">
        <v>1029</v>
      </c>
      <c r="B258" s="19" t="s">
        <v>1028</v>
      </c>
      <c r="C258" s="154" t="s">
        <v>1963</v>
      </c>
      <c r="D258" s="223">
        <v>1</v>
      </c>
      <c r="E258" s="13" t="s">
        <v>376</v>
      </c>
      <c r="F258" s="13" t="s">
        <v>1027</v>
      </c>
      <c r="G258" s="270"/>
    </row>
    <row r="259" spans="1:9" ht="75" customHeight="1">
      <c r="A259" s="84"/>
      <c r="B259" s="19"/>
      <c r="C259" s="13" t="s">
        <v>1964</v>
      </c>
      <c r="D259" s="223">
        <v>1</v>
      </c>
      <c r="E259" s="13" t="s">
        <v>45</v>
      </c>
      <c r="F259" s="13" t="s">
        <v>1971</v>
      </c>
      <c r="G259" s="270"/>
    </row>
    <row r="260" spans="1:9" ht="60" customHeight="1">
      <c r="A260" s="84"/>
      <c r="B260" s="19"/>
      <c r="C260" s="154" t="s">
        <v>1965</v>
      </c>
      <c r="D260" s="110">
        <v>1</v>
      </c>
      <c r="E260" s="53" t="s">
        <v>63</v>
      </c>
      <c r="F260" s="67" t="s">
        <v>2130</v>
      </c>
      <c r="G260" s="270"/>
    </row>
    <row r="261" spans="1:9" ht="47.25" customHeight="1">
      <c r="A261" s="84" t="s">
        <v>1026</v>
      </c>
      <c r="B261" s="19" t="s">
        <v>1025</v>
      </c>
      <c r="C261" s="174" t="s">
        <v>1962</v>
      </c>
      <c r="D261" s="110">
        <v>1</v>
      </c>
      <c r="E261" s="56" t="s">
        <v>333</v>
      </c>
      <c r="F261" s="23" t="s">
        <v>1970</v>
      </c>
      <c r="G261" s="270"/>
    </row>
    <row r="262" spans="1:9" ht="90" customHeight="1">
      <c r="A262" s="84"/>
      <c r="B262" s="19"/>
      <c r="C262" s="174" t="s">
        <v>1972</v>
      </c>
      <c r="D262" s="110">
        <v>1</v>
      </c>
      <c r="E262" s="56" t="s">
        <v>379</v>
      </c>
      <c r="F262" s="23" t="s">
        <v>1973</v>
      </c>
      <c r="G262" s="270"/>
    </row>
    <row r="263" spans="1:9" ht="63" customHeight="1">
      <c r="A263" s="84" t="s">
        <v>1024</v>
      </c>
      <c r="B263" s="19" t="s">
        <v>1023</v>
      </c>
      <c r="C263" s="154" t="s">
        <v>1961</v>
      </c>
      <c r="D263" s="111">
        <v>1</v>
      </c>
      <c r="E263" s="53" t="s">
        <v>63</v>
      </c>
      <c r="F263" s="154"/>
      <c r="G263" s="270"/>
    </row>
    <row r="264" spans="1:9" ht="15" customHeight="1">
      <c r="A264" s="84" t="s">
        <v>435</v>
      </c>
      <c r="B264" s="478" t="s">
        <v>434</v>
      </c>
      <c r="C264" s="491"/>
      <c r="D264" s="491"/>
      <c r="E264" s="491"/>
      <c r="F264" s="491"/>
      <c r="G264" s="492"/>
      <c r="H264" s="2">
        <f>SUM(D265:D272)</f>
        <v>8</v>
      </c>
      <c r="I264" s="2">
        <f>COUNT(D265:D272)*2</f>
        <v>16</v>
      </c>
    </row>
    <row r="265" spans="1:9" ht="47.25" customHeight="1">
      <c r="A265" s="84" t="s">
        <v>1022</v>
      </c>
      <c r="B265" s="19" t="s">
        <v>1021</v>
      </c>
      <c r="C265" s="11" t="s">
        <v>1020</v>
      </c>
      <c r="D265" s="111">
        <v>1</v>
      </c>
      <c r="E265" s="53" t="s">
        <v>45</v>
      </c>
      <c r="F265" s="87" t="s">
        <v>2155</v>
      </c>
      <c r="G265" s="270"/>
    </row>
    <row r="266" spans="1:9" ht="90" customHeight="1">
      <c r="A266" s="84"/>
      <c r="B266" s="19"/>
      <c r="C266" s="11" t="s">
        <v>1984</v>
      </c>
      <c r="D266" s="111">
        <v>1</v>
      </c>
      <c r="E266" s="53" t="s">
        <v>60</v>
      </c>
      <c r="F266" s="87" t="s">
        <v>1985</v>
      </c>
      <c r="G266" s="270"/>
    </row>
    <row r="267" spans="1:9" ht="285" customHeight="1">
      <c r="A267" s="84"/>
      <c r="B267" s="19"/>
      <c r="C267" s="174" t="s">
        <v>1849</v>
      </c>
      <c r="D267" s="225">
        <v>1</v>
      </c>
      <c r="E267" s="157" t="s">
        <v>60</v>
      </c>
      <c r="F267" s="50" t="s">
        <v>2156</v>
      </c>
      <c r="G267" s="270"/>
    </row>
    <row r="268" spans="1:9" ht="31.5" customHeight="1">
      <c r="A268" s="84" t="s">
        <v>433</v>
      </c>
      <c r="B268" s="19" t="s">
        <v>432</v>
      </c>
      <c r="C268" s="13" t="s">
        <v>431</v>
      </c>
      <c r="D268" s="111">
        <v>1</v>
      </c>
      <c r="E268" s="46" t="s">
        <v>1875</v>
      </c>
      <c r="F268" s="53"/>
      <c r="G268" s="270"/>
    </row>
    <row r="269" spans="1:9" ht="78.75" customHeight="1">
      <c r="A269" s="84" t="s">
        <v>1019</v>
      </c>
      <c r="B269" s="21" t="s">
        <v>1018</v>
      </c>
      <c r="C269" s="154" t="s">
        <v>1980</v>
      </c>
      <c r="D269" s="110">
        <v>1</v>
      </c>
      <c r="E269" s="53" t="s">
        <v>45</v>
      </c>
      <c r="F269" s="168" t="s">
        <v>2157</v>
      </c>
      <c r="G269" s="270"/>
    </row>
    <row r="270" spans="1:9" ht="150" customHeight="1">
      <c r="A270" s="47"/>
      <c r="B270" s="21"/>
      <c r="C270" s="154" t="s">
        <v>1977</v>
      </c>
      <c r="D270" s="110">
        <v>1</v>
      </c>
      <c r="E270" s="53" t="s">
        <v>2122</v>
      </c>
      <c r="F270" s="67" t="s">
        <v>1983</v>
      </c>
      <c r="G270" s="270"/>
    </row>
    <row r="271" spans="1:9" ht="60" customHeight="1">
      <c r="A271" s="47"/>
      <c r="B271" s="21"/>
      <c r="C271" s="154" t="s">
        <v>1978</v>
      </c>
      <c r="D271" s="110">
        <v>1</v>
      </c>
      <c r="E271" s="53" t="s">
        <v>2122</v>
      </c>
      <c r="F271" s="67" t="s">
        <v>1979</v>
      </c>
      <c r="G271" s="270"/>
    </row>
    <row r="272" spans="1:9" ht="75" customHeight="1">
      <c r="A272" s="47"/>
      <c r="B272" s="21"/>
      <c r="C272" s="57" t="s">
        <v>1017</v>
      </c>
      <c r="D272" s="111">
        <v>1</v>
      </c>
      <c r="E272" s="53" t="s">
        <v>45</v>
      </c>
      <c r="F272" s="13" t="s">
        <v>1982</v>
      </c>
      <c r="G272" s="270"/>
    </row>
    <row r="273" spans="1:9" ht="15" customHeight="1">
      <c r="A273" s="84" t="s">
        <v>1016</v>
      </c>
      <c r="B273" s="478" t="s">
        <v>1015</v>
      </c>
      <c r="C273" s="491"/>
      <c r="D273" s="491"/>
      <c r="E273" s="491"/>
      <c r="F273" s="491"/>
      <c r="G273" s="492"/>
      <c r="H273" s="2">
        <f>SUM(D274:D277)</f>
        <v>4</v>
      </c>
      <c r="I273" s="2">
        <f>COUNT(D274:D277)*2</f>
        <v>8</v>
      </c>
    </row>
    <row r="274" spans="1:9" ht="45" customHeight="1">
      <c r="A274" s="84" t="s">
        <v>1014</v>
      </c>
      <c r="B274" s="19" t="s">
        <v>1013</v>
      </c>
      <c r="C274" s="154" t="s">
        <v>1989</v>
      </c>
      <c r="D274" s="223">
        <v>1</v>
      </c>
      <c r="E274" s="13" t="s">
        <v>19</v>
      </c>
      <c r="F274" s="67"/>
      <c r="G274" s="270"/>
    </row>
    <row r="275" spans="1:9" ht="30" customHeight="1">
      <c r="A275" s="84"/>
      <c r="B275" s="19"/>
      <c r="C275" s="26" t="s">
        <v>1990</v>
      </c>
      <c r="D275" s="122">
        <v>1</v>
      </c>
      <c r="E275" s="53" t="s">
        <v>2127</v>
      </c>
      <c r="F275" s="13" t="s">
        <v>1991</v>
      </c>
      <c r="G275" s="270"/>
    </row>
    <row r="276" spans="1:9" ht="30" customHeight="1">
      <c r="A276" s="84"/>
      <c r="B276" s="19"/>
      <c r="C276" s="179" t="s">
        <v>1992</v>
      </c>
      <c r="D276" s="223">
        <v>1</v>
      </c>
      <c r="E276" s="13" t="s">
        <v>19</v>
      </c>
      <c r="F276" s="23" t="s">
        <v>1993</v>
      </c>
      <c r="G276" s="270"/>
    </row>
    <row r="277" spans="1:9" ht="63" customHeight="1">
      <c r="A277" s="84" t="s">
        <v>1012</v>
      </c>
      <c r="B277" s="19" t="s">
        <v>1011</v>
      </c>
      <c r="C277" s="154" t="s">
        <v>1994</v>
      </c>
      <c r="D277" s="110">
        <v>1</v>
      </c>
      <c r="E277" s="53" t="s">
        <v>2127</v>
      </c>
      <c r="F277" s="23" t="s">
        <v>1995</v>
      </c>
      <c r="G277" s="270"/>
    </row>
    <row r="278" spans="1:9" ht="15" customHeight="1">
      <c r="A278" s="84" t="s">
        <v>1010</v>
      </c>
      <c r="B278" s="478" t="s">
        <v>1009</v>
      </c>
      <c r="C278" s="491"/>
      <c r="D278" s="491"/>
      <c r="E278" s="491"/>
      <c r="F278" s="491"/>
      <c r="G278" s="492"/>
      <c r="H278" s="2">
        <f>SUM(D279:D282)</f>
        <v>4</v>
      </c>
      <c r="I278" s="2">
        <f>COUNT(D279:D282)*2</f>
        <v>8</v>
      </c>
    </row>
    <row r="279" spans="1:9" ht="78.75" customHeight="1">
      <c r="A279" s="84" t="s">
        <v>1008</v>
      </c>
      <c r="B279" s="19" t="s">
        <v>1007</v>
      </c>
      <c r="C279" s="19" t="s">
        <v>2007</v>
      </c>
      <c r="D279" s="111">
        <v>1</v>
      </c>
      <c r="E279" s="53" t="s">
        <v>1744</v>
      </c>
      <c r="F279" s="53"/>
      <c r="G279" s="270"/>
    </row>
    <row r="280" spans="1:9" ht="60" customHeight="1">
      <c r="A280" s="47"/>
      <c r="B280" s="46"/>
      <c r="C280" s="154" t="s">
        <v>1996</v>
      </c>
      <c r="D280" s="110">
        <v>1</v>
      </c>
      <c r="E280" s="53" t="s">
        <v>2131</v>
      </c>
      <c r="F280" s="67" t="s">
        <v>1997</v>
      </c>
      <c r="G280" s="270"/>
    </row>
    <row r="281" spans="1:9" ht="60" customHeight="1">
      <c r="A281" s="84" t="s">
        <v>1006</v>
      </c>
      <c r="B281" s="19" t="s">
        <v>1005</v>
      </c>
      <c r="C281" s="26" t="s">
        <v>1998</v>
      </c>
      <c r="D281" s="122">
        <v>1</v>
      </c>
      <c r="E281" s="53" t="s">
        <v>19</v>
      </c>
      <c r="F281" s="183" t="s">
        <v>1999</v>
      </c>
      <c r="G281" s="270"/>
    </row>
    <row r="282" spans="1:9" ht="60" customHeight="1">
      <c r="A282" s="84" t="s">
        <v>1004</v>
      </c>
      <c r="B282" s="13" t="s">
        <v>1003</v>
      </c>
      <c r="C282" s="23" t="s">
        <v>2302</v>
      </c>
      <c r="D282" s="110">
        <v>1</v>
      </c>
      <c r="E282" s="56" t="s">
        <v>2132</v>
      </c>
      <c r="F282" s="23" t="s">
        <v>2000</v>
      </c>
      <c r="G282" s="270"/>
    </row>
    <row r="283" spans="1:9" ht="15" customHeight="1">
      <c r="A283" s="84" t="s">
        <v>374</v>
      </c>
      <c r="B283" s="478" t="s">
        <v>373</v>
      </c>
      <c r="C283" s="491"/>
      <c r="D283" s="491"/>
      <c r="E283" s="491"/>
      <c r="F283" s="491"/>
      <c r="G283" s="492"/>
      <c r="H283" s="2">
        <f>SUM(D284:D355)</f>
        <v>72</v>
      </c>
      <c r="I283" s="2">
        <f>COUNT(D284:D355)*2</f>
        <v>144</v>
      </c>
    </row>
    <row r="284" spans="1:9" ht="34">
      <c r="A284" s="69" t="s">
        <v>372</v>
      </c>
      <c r="B284" s="70" t="s">
        <v>371</v>
      </c>
      <c r="C284" s="67" t="s">
        <v>1841</v>
      </c>
      <c r="D284" s="110">
        <v>1</v>
      </c>
      <c r="E284" s="200" t="s">
        <v>45</v>
      </c>
      <c r="F284" s="154" t="s">
        <v>1842</v>
      </c>
      <c r="G284" s="276"/>
    </row>
    <row r="285" spans="1:9" ht="68">
      <c r="A285" s="84" t="s">
        <v>1802</v>
      </c>
      <c r="B285" s="19" t="s">
        <v>2158</v>
      </c>
      <c r="C285" s="72" t="s">
        <v>1845</v>
      </c>
      <c r="D285" s="110">
        <v>1</v>
      </c>
      <c r="E285" s="200" t="s">
        <v>45</v>
      </c>
      <c r="F285" s="87" t="s">
        <v>2159</v>
      </c>
      <c r="G285" s="235"/>
    </row>
    <row r="286" spans="1:9" ht="114">
      <c r="A286" s="84"/>
      <c r="B286" s="19"/>
      <c r="C286" s="154" t="s">
        <v>1843</v>
      </c>
      <c r="D286" s="110">
        <v>1</v>
      </c>
      <c r="E286" s="200" t="s">
        <v>45</v>
      </c>
      <c r="F286" s="72" t="s">
        <v>1846</v>
      </c>
      <c r="G286" s="276"/>
    </row>
    <row r="287" spans="1:9" ht="146">
      <c r="A287" s="84"/>
      <c r="B287" s="19"/>
      <c r="C287" s="154" t="s">
        <v>1844</v>
      </c>
      <c r="D287" s="110">
        <v>1</v>
      </c>
      <c r="E287" s="200" t="s">
        <v>45</v>
      </c>
      <c r="F287" s="72" t="s">
        <v>1847</v>
      </c>
      <c r="G287" s="276"/>
    </row>
    <row r="288" spans="1:9" ht="64">
      <c r="A288" s="84"/>
      <c r="B288" s="19"/>
      <c r="C288" s="154" t="s">
        <v>2160</v>
      </c>
      <c r="D288" s="110">
        <v>1</v>
      </c>
      <c r="E288" s="200" t="s">
        <v>45</v>
      </c>
      <c r="F288" s="72" t="s">
        <v>1848</v>
      </c>
      <c r="G288" s="276"/>
    </row>
    <row r="289" spans="1:7" ht="335">
      <c r="A289" s="84"/>
      <c r="B289" s="19"/>
      <c r="C289" s="154" t="s">
        <v>1986</v>
      </c>
      <c r="D289" s="110">
        <v>1</v>
      </c>
      <c r="E289" s="200" t="s">
        <v>45</v>
      </c>
      <c r="F289" s="72" t="s">
        <v>2161</v>
      </c>
      <c r="G289" s="276"/>
    </row>
    <row r="290" spans="1:7" ht="96">
      <c r="A290" s="84"/>
      <c r="B290" s="19"/>
      <c r="C290" s="154" t="s">
        <v>2162</v>
      </c>
      <c r="D290" s="110">
        <v>1</v>
      </c>
      <c r="E290" s="200" t="s">
        <v>45</v>
      </c>
      <c r="F290" s="72" t="s">
        <v>1987</v>
      </c>
      <c r="G290" s="276"/>
    </row>
    <row r="291" spans="1:7" ht="409.6">
      <c r="A291" s="84"/>
      <c r="B291" s="176"/>
      <c r="C291" s="11" t="s">
        <v>1988</v>
      </c>
      <c r="D291" s="111">
        <v>1</v>
      </c>
      <c r="E291" s="49" t="s">
        <v>1875</v>
      </c>
      <c r="F291" s="11" t="s">
        <v>2163</v>
      </c>
      <c r="G291" s="276"/>
    </row>
    <row r="292" spans="1:7" ht="256">
      <c r="A292" s="84"/>
      <c r="B292" s="176"/>
      <c r="C292" s="26" t="s">
        <v>2133</v>
      </c>
      <c r="D292" s="111">
        <v>1</v>
      </c>
      <c r="E292" s="200" t="s">
        <v>1875</v>
      </c>
      <c r="F292" s="26" t="s">
        <v>2164</v>
      </c>
      <c r="G292" s="276"/>
    </row>
    <row r="293" spans="1:7" ht="32">
      <c r="A293" s="84"/>
      <c r="B293" s="176"/>
      <c r="C293" s="26" t="s">
        <v>2001</v>
      </c>
      <c r="D293" s="111">
        <v>1</v>
      </c>
      <c r="E293" s="200" t="s">
        <v>1875</v>
      </c>
      <c r="F293" s="26" t="s">
        <v>2002</v>
      </c>
      <c r="G293" s="276"/>
    </row>
    <row r="294" spans="1:7" ht="208">
      <c r="A294" s="84"/>
      <c r="B294" s="176"/>
      <c r="C294" s="26" t="s">
        <v>2004</v>
      </c>
      <c r="D294" s="111">
        <v>1</v>
      </c>
      <c r="E294" s="200" t="s">
        <v>1875</v>
      </c>
      <c r="F294" s="26" t="s">
        <v>2003</v>
      </c>
      <c r="G294" s="276"/>
    </row>
    <row r="295" spans="1:7" ht="335">
      <c r="A295" s="84"/>
      <c r="B295" s="176"/>
      <c r="C295" s="26" t="s">
        <v>2005</v>
      </c>
      <c r="D295" s="111">
        <v>1</v>
      </c>
      <c r="E295" s="200" t="s">
        <v>1875</v>
      </c>
      <c r="F295" s="26" t="s">
        <v>2006</v>
      </c>
      <c r="G295" s="276"/>
    </row>
    <row r="296" spans="1:7" ht="96">
      <c r="A296" s="84" t="s">
        <v>1002</v>
      </c>
      <c r="B296" s="19" t="s">
        <v>2270</v>
      </c>
      <c r="C296" s="67" t="s">
        <v>1954</v>
      </c>
      <c r="D296" s="110">
        <v>1</v>
      </c>
      <c r="E296" s="53" t="s">
        <v>45</v>
      </c>
      <c r="F296" s="67" t="s">
        <v>1883</v>
      </c>
      <c r="G296" s="270"/>
    </row>
    <row r="297" spans="1:7" ht="116.25" customHeight="1">
      <c r="A297" s="84"/>
      <c r="B297" s="19"/>
      <c r="C297" s="67" t="s">
        <v>1955</v>
      </c>
      <c r="D297" s="110">
        <v>1</v>
      </c>
      <c r="E297" s="53" t="s">
        <v>45</v>
      </c>
      <c r="F297" s="67" t="s">
        <v>1884</v>
      </c>
      <c r="G297" s="270"/>
    </row>
    <row r="298" spans="1:7" ht="54" customHeight="1">
      <c r="A298" s="84"/>
      <c r="B298" s="19"/>
      <c r="C298" s="67" t="s">
        <v>2165</v>
      </c>
      <c r="D298" s="110">
        <v>1</v>
      </c>
      <c r="E298" s="53" t="s">
        <v>95</v>
      </c>
      <c r="F298" s="67" t="s">
        <v>1885</v>
      </c>
      <c r="G298" s="270"/>
    </row>
    <row r="299" spans="1:7" ht="72.75" customHeight="1">
      <c r="A299" s="84"/>
      <c r="B299" s="19"/>
      <c r="C299" s="67" t="s">
        <v>1886</v>
      </c>
      <c r="D299" s="110">
        <v>1</v>
      </c>
      <c r="E299" s="53" t="s">
        <v>1875</v>
      </c>
      <c r="F299" s="67" t="s">
        <v>2166</v>
      </c>
      <c r="G299" s="270"/>
    </row>
    <row r="300" spans="1:7" ht="44.25" customHeight="1">
      <c r="A300" s="84"/>
      <c r="B300" s="19"/>
      <c r="C300" s="67" t="s">
        <v>1902</v>
      </c>
      <c r="D300" s="110">
        <v>1</v>
      </c>
      <c r="E300" s="53" t="s">
        <v>45</v>
      </c>
      <c r="F300" s="87" t="s">
        <v>1903</v>
      </c>
      <c r="G300" s="270"/>
    </row>
    <row r="301" spans="1:7" ht="72.75" customHeight="1">
      <c r="A301" s="84"/>
      <c r="B301" s="19"/>
      <c r="C301" s="67" t="s">
        <v>1904</v>
      </c>
      <c r="D301" s="110">
        <v>1</v>
      </c>
      <c r="E301" s="53" t="s">
        <v>45</v>
      </c>
      <c r="F301" s="67" t="s">
        <v>1905</v>
      </c>
      <c r="G301" s="270"/>
    </row>
    <row r="302" spans="1:7" ht="64">
      <c r="A302" s="84"/>
      <c r="B302" s="19"/>
      <c r="C302" s="87" t="s">
        <v>1906</v>
      </c>
      <c r="D302" s="110">
        <v>1</v>
      </c>
      <c r="E302" s="53" t="s">
        <v>45</v>
      </c>
      <c r="F302" s="67" t="s">
        <v>1887</v>
      </c>
      <c r="G302" s="270"/>
    </row>
    <row r="303" spans="1:7" ht="272">
      <c r="A303" s="84"/>
      <c r="B303" s="19"/>
      <c r="C303" s="11" t="s">
        <v>2167</v>
      </c>
      <c r="D303" s="111">
        <v>1</v>
      </c>
      <c r="E303" s="49" t="s">
        <v>1875</v>
      </c>
      <c r="F303" s="11" t="s">
        <v>1888</v>
      </c>
      <c r="G303" s="270"/>
    </row>
    <row r="304" spans="1:7" ht="272">
      <c r="A304" s="84"/>
      <c r="B304" s="19"/>
      <c r="C304" s="11" t="s">
        <v>1889</v>
      </c>
      <c r="D304" s="111">
        <v>1</v>
      </c>
      <c r="E304" s="49" t="s">
        <v>1875</v>
      </c>
      <c r="F304" s="11" t="s">
        <v>1890</v>
      </c>
      <c r="G304" s="270"/>
    </row>
    <row r="305" spans="1:8" ht="224">
      <c r="A305" s="84"/>
      <c r="B305" s="19"/>
      <c r="C305" s="11" t="s">
        <v>1956</v>
      </c>
      <c r="D305" s="111">
        <v>1</v>
      </c>
      <c r="E305" s="49" t="s">
        <v>1875</v>
      </c>
      <c r="F305" s="11" t="s">
        <v>1891</v>
      </c>
      <c r="G305" s="270"/>
    </row>
    <row r="306" spans="1:8" ht="48">
      <c r="A306" s="84"/>
      <c r="B306" s="19"/>
      <c r="C306" s="67" t="s">
        <v>1896</v>
      </c>
      <c r="D306" s="110">
        <v>1</v>
      </c>
      <c r="E306" s="200" t="s">
        <v>45</v>
      </c>
      <c r="F306" s="67" t="s">
        <v>1892</v>
      </c>
      <c r="G306" s="270"/>
    </row>
    <row r="307" spans="1:8" ht="104">
      <c r="A307" s="84"/>
      <c r="B307" s="19"/>
      <c r="C307" s="179" t="s">
        <v>1505</v>
      </c>
      <c r="D307" s="110">
        <v>1</v>
      </c>
      <c r="E307" s="200" t="s">
        <v>45</v>
      </c>
      <c r="F307" s="179" t="s">
        <v>1506</v>
      </c>
      <c r="G307" s="270"/>
    </row>
    <row r="308" spans="1:8" ht="64">
      <c r="A308" s="84"/>
      <c r="B308" s="19"/>
      <c r="C308" s="154" t="s">
        <v>1893</v>
      </c>
      <c r="D308" s="110">
        <v>1</v>
      </c>
      <c r="E308" s="200" t="s">
        <v>1875</v>
      </c>
      <c r="F308" s="154" t="s">
        <v>1897</v>
      </c>
      <c r="G308" s="270"/>
    </row>
    <row r="309" spans="1:8" ht="196">
      <c r="A309" s="84"/>
      <c r="B309" s="19"/>
      <c r="C309" s="67" t="s">
        <v>1894</v>
      </c>
      <c r="D309" s="110">
        <v>1</v>
      </c>
      <c r="E309" s="200" t="s">
        <v>45</v>
      </c>
      <c r="F309" s="154" t="s">
        <v>1895</v>
      </c>
      <c r="G309" s="270"/>
    </row>
    <row r="310" spans="1:8" ht="178">
      <c r="A310" s="84"/>
      <c r="B310" s="19"/>
      <c r="C310" s="67" t="s">
        <v>1898</v>
      </c>
      <c r="D310" s="110">
        <v>1</v>
      </c>
      <c r="E310" s="200" t="s">
        <v>45</v>
      </c>
      <c r="F310" s="67" t="s">
        <v>1899</v>
      </c>
      <c r="G310" s="270"/>
    </row>
    <row r="311" spans="1:8" ht="208">
      <c r="A311" s="84"/>
      <c r="B311" s="19"/>
      <c r="C311" s="198" t="s">
        <v>1900</v>
      </c>
      <c r="D311" s="110">
        <v>1</v>
      </c>
      <c r="E311" s="49" t="s">
        <v>60</v>
      </c>
      <c r="F311" s="72" t="s">
        <v>1901</v>
      </c>
      <c r="G311" s="277"/>
    </row>
    <row r="312" spans="1:8" ht="208">
      <c r="A312" s="84"/>
      <c r="B312" s="19"/>
      <c r="C312" s="11" t="s">
        <v>1907</v>
      </c>
      <c r="D312" s="111">
        <v>1</v>
      </c>
      <c r="E312" s="49" t="s">
        <v>1875</v>
      </c>
      <c r="F312" s="11" t="s">
        <v>1908</v>
      </c>
      <c r="G312" s="270"/>
    </row>
    <row r="313" spans="1:8" ht="160">
      <c r="A313" s="84" t="s">
        <v>1001</v>
      </c>
      <c r="B313" s="19" t="s">
        <v>1882</v>
      </c>
      <c r="C313" s="11" t="s">
        <v>1854</v>
      </c>
      <c r="D313" s="122">
        <v>1</v>
      </c>
      <c r="E313" s="49" t="s">
        <v>1875</v>
      </c>
      <c r="F313" s="11" t="s">
        <v>1856</v>
      </c>
      <c r="G313" s="270"/>
      <c r="H313" s="3"/>
    </row>
    <row r="314" spans="1:8" ht="64">
      <c r="A314" s="84"/>
      <c r="B314" s="19"/>
      <c r="C314" s="11" t="s">
        <v>1855</v>
      </c>
      <c r="D314" s="122">
        <v>1</v>
      </c>
      <c r="E314" s="49" t="s">
        <v>1875</v>
      </c>
      <c r="F314" s="11" t="s">
        <v>1857</v>
      </c>
      <c r="G314" s="270"/>
    </row>
    <row r="315" spans="1:8" ht="64">
      <c r="A315" s="84"/>
      <c r="B315" s="19"/>
      <c r="C315" s="13" t="s">
        <v>2296</v>
      </c>
      <c r="D315" s="110">
        <v>1</v>
      </c>
      <c r="E315" s="53" t="s">
        <v>45</v>
      </c>
      <c r="F315" s="172" t="s">
        <v>1858</v>
      </c>
      <c r="G315" s="270"/>
    </row>
    <row r="316" spans="1:8" ht="64">
      <c r="A316" s="84"/>
      <c r="B316" s="19"/>
      <c r="C316" s="13" t="s">
        <v>1859</v>
      </c>
      <c r="D316" s="110">
        <v>1</v>
      </c>
      <c r="E316" s="53" t="s">
        <v>45</v>
      </c>
      <c r="F316" s="172" t="s">
        <v>2271</v>
      </c>
      <c r="G316" s="270"/>
    </row>
    <row r="317" spans="1:8" ht="90" customHeight="1">
      <c r="A317" s="84"/>
      <c r="B317" s="19"/>
      <c r="C317" s="13" t="s">
        <v>1850</v>
      </c>
      <c r="D317" s="110">
        <v>1</v>
      </c>
      <c r="E317" s="53" t="s">
        <v>45</v>
      </c>
      <c r="F317" s="172" t="s">
        <v>1860</v>
      </c>
      <c r="G317" s="270"/>
    </row>
    <row r="318" spans="1:8" ht="119.25" customHeight="1">
      <c r="A318" s="84"/>
      <c r="B318" s="19"/>
      <c r="C318" s="67" t="s">
        <v>1862</v>
      </c>
      <c r="D318" s="110">
        <v>1</v>
      </c>
      <c r="E318" s="53" t="s">
        <v>45</v>
      </c>
      <c r="F318" s="172" t="s">
        <v>1861</v>
      </c>
      <c r="G318" s="270"/>
    </row>
    <row r="319" spans="1:8" ht="48">
      <c r="A319" s="84"/>
      <c r="B319" s="19"/>
      <c r="C319" s="67" t="s">
        <v>1851</v>
      </c>
      <c r="D319" s="112">
        <v>1</v>
      </c>
      <c r="E319" s="53" t="s">
        <v>45</v>
      </c>
      <c r="F319" s="172" t="s">
        <v>1852</v>
      </c>
      <c r="G319" s="270"/>
    </row>
    <row r="320" spans="1:8" ht="96">
      <c r="A320" s="84"/>
      <c r="B320" s="19"/>
      <c r="C320" s="67" t="s">
        <v>1863</v>
      </c>
      <c r="D320" s="112">
        <v>1</v>
      </c>
      <c r="E320" s="53" t="s">
        <v>45</v>
      </c>
      <c r="F320" s="172" t="s">
        <v>2168</v>
      </c>
      <c r="G320" s="270"/>
    </row>
    <row r="321" spans="1:7" ht="88.5" customHeight="1">
      <c r="A321" s="84"/>
      <c r="B321" s="19"/>
      <c r="C321" s="67" t="s">
        <v>1853</v>
      </c>
      <c r="D321" s="112">
        <v>1</v>
      </c>
      <c r="E321" s="53" t="s">
        <v>45</v>
      </c>
      <c r="F321" s="172" t="s">
        <v>1867</v>
      </c>
      <c r="G321" s="270"/>
    </row>
    <row r="322" spans="1:7" ht="141.75" customHeight="1">
      <c r="A322" s="84"/>
      <c r="B322" s="19"/>
      <c r="C322" s="67" t="s">
        <v>2169</v>
      </c>
      <c r="D322" s="112">
        <v>1</v>
      </c>
      <c r="E322" s="53" t="s">
        <v>45</v>
      </c>
      <c r="F322" s="172" t="s">
        <v>1866</v>
      </c>
      <c r="G322" s="270"/>
    </row>
    <row r="323" spans="1:7" ht="32">
      <c r="A323" s="84"/>
      <c r="B323" s="19"/>
      <c r="C323" s="11" t="s">
        <v>1865</v>
      </c>
      <c r="D323" s="111">
        <v>1</v>
      </c>
      <c r="E323" s="49" t="s">
        <v>45</v>
      </c>
      <c r="F323" s="11" t="s">
        <v>1864</v>
      </c>
      <c r="G323" s="270"/>
    </row>
    <row r="324" spans="1:7" ht="80">
      <c r="A324" s="84"/>
      <c r="B324" s="19"/>
      <c r="C324" s="11" t="s">
        <v>2170</v>
      </c>
      <c r="D324" s="111">
        <v>1</v>
      </c>
      <c r="E324" s="49" t="s">
        <v>45</v>
      </c>
      <c r="F324" s="11" t="s">
        <v>1869</v>
      </c>
      <c r="G324" s="270"/>
    </row>
    <row r="325" spans="1:7" ht="80">
      <c r="A325" s="84"/>
      <c r="B325" s="19"/>
      <c r="C325" s="11" t="s">
        <v>1957</v>
      </c>
      <c r="D325" s="111">
        <v>1</v>
      </c>
      <c r="E325" s="49" t="s">
        <v>45</v>
      </c>
      <c r="F325" s="11" t="s">
        <v>1870</v>
      </c>
      <c r="G325" s="270"/>
    </row>
    <row r="326" spans="1:7" ht="128">
      <c r="A326" s="84"/>
      <c r="B326" s="19"/>
      <c r="C326" s="67" t="s">
        <v>1871</v>
      </c>
      <c r="D326" s="110">
        <v>1</v>
      </c>
      <c r="E326" s="53" t="s">
        <v>60</v>
      </c>
      <c r="F326" s="172" t="s">
        <v>1872</v>
      </c>
      <c r="G326" s="270"/>
    </row>
    <row r="327" spans="1:7" ht="160">
      <c r="A327" s="84"/>
      <c r="B327" s="19"/>
      <c r="C327" s="67" t="s">
        <v>1958</v>
      </c>
      <c r="D327" s="110">
        <v>1</v>
      </c>
      <c r="E327" s="53" t="s">
        <v>60</v>
      </c>
      <c r="F327" s="172" t="s">
        <v>2272</v>
      </c>
      <c r="G327" s="270"/>
    </row>
    <row r="328" spans="1:7" ht="32">
      <c r="A328" s="84"/>
      <c r="B328" s="19"/>
      <c r="C328" s="67" t="s">
        <v>1959</v>
      </c>
      <c r="D328" s="110">
        <v>1</v>
      </c>
      <c r="E328" s="53" t="s">
        <v>60</v>
      </c>
      <c r="F328" s="172" t="s">
        <v>1878</v>
      </c>
      <c r="G328" s="270"/>
    </row>
    <row r="329" spans="1:7" ht="96">
      <c r="A329" s="84"/>
      <c r="B329" s="19"/>
      <c r="C329" s="67" t="s">
        <v>1873</v>
      </c>
      <c r="D329" s="110">
        <v>1</v>
      </c>
      <c r="E329" s="53" t="s">
        <v>45</v>
      </c>
      <c r="F329" s="172" t="s">
        <v>1879</v>
      </c>
      <c r="G329" s="270"/>
    </row>
    <row r="330" spans="1:7" ht="146">
      <c r="A330" s="84"/>
      <c r="B330" s="19"/>
      <c r="C330" s="67" t="s">
        <v>1880</v>
      </c>
      <c r="D330" s="110">
        <v>1</v>
      </c>
      <c r="E330" s="53" t="s">
        <v>45</v>
      </c>
      <c r="F330" s="178" t="s">
        <v>1881</v>
      </c>
      <c r="G330" s="270"/>
    </row>
    <row r="331" spans="1:7" ht="96">
      <c r="A331" s="84"/>
      <c r="B331" s="19"/>
      <c r="C331" s="67" t="s">
        <v>1874</v>
      </c>
      <c r="D331" s="110">
        <v>1</v>
      </c>
      <c r="E331" s="53" t="s">
        <v>1875</v>
      </c>
      <c r="F331" s="23" t="s">
        <v>2297</v>
      </c>
      <c r="G331" s="270"/>
    </row>
    <row r="332" spans="1:7" ht="176">
      <c r="A332" s="84"/>
      <c r="B332" s="19"/>
      <c r="C332" s="67" t="s">
        <v>2171</v>
      </c>
      <c r="D332" s="110">
        <v>1</v>
      </c>
      <c r="E332" s="53" t="s">
        <v>45</v>
      </c>
      <c r="F332" s="172" t="s">
        <v>2172</v>
      </c>
      <c r="G332" s="270"/>
    </row>
    <row r="333" spans="1:7" ht="48">
      <c r="A333" s="84"/>
      <c r="B333" s="19"/>
      <c r="C333" s="67" t="s">
        <v>2134</v>
      </c>
      <c r="D333" s="110">
        <v>1</v>
      </c>
      <c r="E333" s="53" t="s">
        <v>45</v>
      </c>
      <c r="F333" s="172" t="s">
        <v>2173</v>
      </c>
      <c r="G333" s="270"/>
    </row>
    <row r="334" spans="1:7" ht="224">
      <c r="A334" s="84"/>
      <c r="B334" s="19"/>
      <c r="C334" s="77" t="s">
        <v>1876</v>
      </c>
      <c r="D334" s="110">
        <v>1</v>
      </c>
      <c r="E334" s="53" t="s">
        <v>45</v>
      </c>
      <c r="F334" s="172" t="s">
        <v>2174</v>
      </c>
      <c r="G334" s="270"/>
    </row>
    <row r="335" spans="1:7" ht="64">
      <c r="A335" s="84"/>
      <c r="B335" s="19"/>
      <c r="C335" s="72" t="s">
        <v>1960</v>
      </c>
      <c r="D335" s="110">
        <v>1</v>
      </c>
      <c r="E335" s="53" t="s">
        <v>45</v>
      </c>
      <c r="F335" s="191" t="s">
        <v>2273</v>
      </c>
      <c r="G335" s="270"/>
    </row>
    <row r="336" spans="1:7" ht="80">
      <c r="A336" s="84"/>
      <c r="B336" s="19"/>
      <c r="C336" s="67" t="s">
        <v>1877</v>
      </c>
      <c r="D336" s="110">
        <v>1</v>
      </c>
      <c r="E336" s="53" t="s">
        <v>45</v>
      </c>
      <c r="F336" s="172" t="s">
        <v>2274</v>
      </c>
      <c r="G336" s="270"/>
    </row>
    <row r="337" spans="1:16" ht="51">
      <c r="A337" s="84" t="s">
        <v>1674</v>
      </c>
      <c r="B337" s="21" t="s">
        <v>1803</v>
      </c>
      <c r="C337" s="67" t="s">
        <v>1826</v>
      </c>
      <c r="D337" s="112">
        <v>1</v>
      </c>
      <c r="E337" s="53" t="s">
        <v>1804</v>
      </c>
      <c r="F337" s="67" t="s">
        <v>1805</v>
      </c>
      <c r="G337" s="270"/>
    </row>
    <row r="338" spans="1:16" ht="112">
      <c r="A338" s="84"/>
      <c r="B338" s="34"/>
      <c r="C338" s="67" t="s">
        <v>1806</v>
      </c>
      <c r="D338" s="112">
        <v>1</v>
      </c>
      <c r="E338" s="53" t="s">
        <v>60</v>
      </c>
      <c r="F338" s="67" t="s">
        <v>1807</v>
      </c>
      <c r="G338" s="270"/>
    </row>
    <row r="339" spans="1:16" ht="32">
      <c r="A339" s="84"/>
      <c r="B339" s="34"/>
      <c r="C339" s="67" t="s">
        <v>1808</v>
      </c>
      <c r="D339" s="112">
        <v>1</v>
      </c>
      <c r="E339" s="53" t="s">
        <v>1126</v>
      </c>
      <c r="F339" s="67" t="s">
        <v>1809</v>
      </c>
      <c r="G339" s="270"/>
    </row>
    <row r="340" spans="1:16" ht="64">
      <c r="A340" s="84"/>
      <c r="B340" s="34"/>
      <c r="C340" s="67" t="s">
        <v>1827</v>
      </c>
      <c r="D340" s="112">
        <v>1</v>
      </c>
      <c r="E340" s="53" t="s">
        <v>333</v>
      </c>
      <c r="F340" s="67" t="s">
        <v>1810</v>
      </c>
      <c r="G340" s="270"/>
    </row>
    <row r="341" spans="1:16" ht="80">
      <c r="A341" s="84"/>
      <c r="B341" s="34"/>
      <c r="C341" s="67" t="s">
        <v>1811</v>
      </c>
      <c r="D341" s="112">
        <v>1</v>
      </c>
      <c r="E341" s="53" t="s">
        <v>326</v>
      </c>
      <c r="F341" s="67" t="s">
        <v>1828</v>
      </c>
      <c r="G341" s="270"/>
    </row>
    <row r="342" spans="1:16" ht="48">
      <c r="A342" s="84"/>
      <c r="B342" s="34"/>
      <c r="C342" s="67" t="s">
        <v>1812</v>
      </c>
      <c r="D342" s="112">
        <v>1</v>
      </c>
      <c r="E342" s="53" t="s">
        <v>45</v>
      </c>
      <c r="F342" s="13" t="s">
        <v>1813</v>
      </c>
      <c r="G342" s="270"/>
    </row>
    <row r="343" spans="1:16" ht="48">
      <c r="A343" s="84"/>
      <c r="B343" s="34"/>
      <c r="C343" s="67" t="s">
        <v>1829</v>
      </c>
      <c r="D343" s="112">
        <v>1</v>
      </c>
      <c r="E343" s="53" t="s">
        <v>326</v>
      </c>
      <c r="F343" s="67" t="s">
        <v>1814</v>
      </c>
      <c r="G343" s="270"/>
    </row>
    <row r="344" spans="1:16" ht="64">
      <c r="A344" s="84"/>
      <c r="B344" s="34"/>
      <c r="C344" s="67" t="s">
        <v>1832</v>
      </c>
      <c r="D344" s="112">
        <v>1</v>
      </c>
      <c r="E344" s="53" t="s">
        <v>326</v>
      </c>
      <c r="F344" s="67" t="s">
        <v>1815</v>
      </c>
      <c r="G344" s="270"/>
    </row>
    <row r="345" spans="1:16" ht="64">
      <c r="A345" s="84"/>
      <c r="B345" s="34"/>
      <c r="C345" s="67" t="s">
        <v>1833</v>
      </c>
      <c r="D345" s="112">
        <v>1</v>
      </c>
      <c r="E345" s="53" t="s">
        <v>326</v>
      </c>
      <c r="F345" s="67" t="s">
        <v>1816</v>
      </c>
      <c r="G345" s="270"/>
    </row>
    <row r="346" spans="1:16" ht="64">
      <c r="A346" s="84"/>
      <c r="B346" s="34"/>
      <c r="C346" s="67" t="s">
        <v>1830</v>
      </c>
      <c r="D346" s="112">
        <v>1</v>
      </c>
      <c r="E346" s="53" t="s">
        <v>19</v>
      </c>
      <c r="F346" s="67" t="s">
        <v>1817</v>
      </c>
      <c r="G346" s="270"/>
    </row>
    <row r="347" spans="1:16" ht="304">
      <c r="A347" s="84"/>
      <c r="B347" s="34"/>
      <c r="C347" s="67" t="s">
        <v>1818</v>
      </c>
      <c r="D347" s="112">
        <v>1</v>
      </c>
      <c r="E347" s="53" t="s">
        <v>326</v>
      </c>
      <c r="F347" s="67" t="s">
        <v>2175</v>
      </c>
      <c r="G347" s="270"/>
    </row>
    <row r="348" spans="1:16" ht="112">
      <c r="A348" s="84"/>
      <c r="B348" s="34"/>
      <c r="C348" s="67" t="s">
        <v>1819</v>
      </c>
      <c r="D348" s="112">
        <v>1</v>
      </c>
      <c r="E348" s="53" t="s">
        <v>326</v>
      </c>
      <c r="F348" s="67" t="s">
        <v>1835</v>
      </c>
      <c r="G348" s="278"/>
    </row>
    <row r="349" spans="1:16" ht="32">
      <c r="A349" s="84"/>
      <c r="B349" s="34"/>
      <c r="C349" s="67" t="s">
        <v>1820</v>
      </c>
      <c r="D349" s="112">
        <v>1</v>
      </c>
      <c r="E349" s="53" t="s">
        <v>326</v>
      </c>
      <c r="F349" s="67" t="s">
        <v>1821</v>
      </c>
      <c r="G349" s="278"/>
    </row>
    <row r="350" spans="1:16" ht="48">
      <c r="A350" s="84"/>
      <c r="B350" s="34"/>
      <c r="C350" s="67" t="s">
        <v>1822</v>
      </c>
      <c r="D350" s="112">
        <v>1</v>
      </c>
      <c r="E350" s="53" t="s">
        <v>326</v>
      </c>
      <c r="F350" s="67" t="s">
        <v>1823</v>
      </c>
      <c r="G350" s="278"/>
    </row>
    <row r="351" spans="1:16" s="177" customFormat="1" ht="64">
      <c r="A351" s="84"/>
      <c r="B351" s="34"/>
      <c r="C351" s="172" t="s">
        <v>1831</v>
      </c>
      <c r="D351" s="226">
        <v>1</v>
      </c>
      <c r="E351" s="56" t="s">
        <v>50</v>
      </c>
      <c r="F351" s="172" t="s">
        <v>1834</v>
      </c>
      <c r="G351" s="279"/>
      <c r="H351" s="52"/>
      <c r="I351" s="52"/>
      <c r="J351" s="52"/>
      <c r="K351" s="52"/>
      <c r="L351" s="52"/>
      <c r="M351" s="52"/>
      <c r="N351" s="52"/>
      <c r="O351" s="52"/>
      <c r="P351" s="52"/>
    </row>
    <row r="352" spans="1:16" ht="48">
      <c r="A352" s="84"/>
      <c r="B352" s="34"/>
      <c r="C352" s="67" t="s">
        <v>1836</v>
      </c>
      <c r="D352" s="112">
        <v>1</v>
      </c>
      <c r="E352" s="53" t="s">
        <v>50</v>
      </c>
      <c r="F352" s="13" t="s">
        <v>1837</v>
      </c>
      <c r="G352" s="270"/>
    </row>
    <row r="353" spans="1:9" ht="64">
      <c r="A353" s="84"/>
      <c r="B353" s="34"/>
      <c r="C353" s="67" t="s">
        <v>1838</v>
      </c>
      <c r="D353" s="112">
        <v>1</v>
      </c>
      <c r="E353" s="53" t="s">
        <v>1181</v>
      </c>
      <c r="F353" s="67" t="s">
        <v>2176</v>
      </c>
      <c r="G353" s="270"/>
    </row>
    <row r="354" spans="1:9" ht="48">
      <c r="A354" s="84"/>
      <c r="B354" s="21"/>
      <c r="C354" s="67" t="s">
        <v>1824</v>
      </c>
      <c r="D354" s="112">
        <v>1</v>
      </c>
      <c r="E354" s="53" t="s">
        <v>2127</v>
      </c>
      <c r="F354" s="67" t="s">
        <v>1825</v>
      </c>
      <c r="G354" s="270"/>
    </row>
    <row r="355" spans="1:9" ht="34">
      <c r="A355" s="84" t="s">
        <v>1839</v>
      </c>
      <c r="B355" s="34" t="s">
        <v>1219</v>
      </c>
      <c r="C355" s="199" t="s">
        <v>1840</v>
      </c>
      <c r="D355" s="112">
        <v>1</v>
      </c>
      <c r="E355" s="53" t="s">
        <v>45</v>
      </c>
      <c r="F355" s="67" t="s">
        <v>2275</v>
      </c>
      <c r="G355" s="270"/>
    </row>
    <row r="356" spans="1:9" ht="19">
      <c r="A356" s="51"/>
      <c r="B356" s="482" t="s">
        <v>220</v>
      </c>
      <c r="C356" s="483"/>
      <c r="D356" s="483"/>
      <c r="E356" s="483"/>
      <c r="F356" s="483"/>
      <c r="G356" s="280"/>
      <c r="H356" s="2">
        <f>H357+H364+H375+H382+H394+H404</f>
        <v>54</v>
      </c>
      <c r="I356" s="2">
        <f>I357+I364+I375+I382+I394+I404</f>
        <v>108</v>
      </c>
    </row>
    <row r="357" spans="1:9" ht="15" customHeight="1">
      <c r="A357" s="92" t="s">
        <v>219</v>
      </c>
      <c r="B357" s="478" t="s">
        <v>1000</v>
      </c>
      <c r="C357" s="491"/>
      <c r="D357" s="491"/>
      <c r="E357" s="491"/>
      <c r="F357" s="491"/>
      <c r="G357" s="492"/>
      <c r="H357" s="2">
        <f>SUM(D358:D363)</f>
        <v>6</v>
      </c>
      <c r="I357" s="2">
        <f>COUNT(D358:D363)*2</f>
        <v>12</v>
      </c>
    </row>
    <row r="358" spans="1:9" ht="63" customHeight="1">
      <c r="A358" s="184" t="s">
        <v>2008</v>
      </c>
      <c r="B358" s="70" t="s">
        <v>2009</v>
      </c>
      <c r="C358" s="26" t="s">
        <v>2010</v>
      </c>
      <c r="D358" s="122">
        <v>1</v>
      </c>
      <c r="E358" s="212" t="s">
        <v>45</v>
      </c>
      <c r="F358" s="26" t="s">
        <v>2011</v>
      </c>
      <c r="G358" s="276"/>
    </row>
    <row r="359" spans="1:9" ht="45" customHeight="1">
      <c r="A359" s="184" t="s">
        <v>2012</v>
      </c>
      <c r="B359" s="70" t="s">
        <v>2013</v>
      </c>
      <c r="C359" s="26" t="s">
        <v>2014</v>
      </c>
      <c r="D359" s="122">
        <v>1</v>
      </c>
      <c r="E359" s="212" t="s">
        <v>45</v>
      </c>
      <c r="F359" s="26" t="s">
        <v>2015</v>
      </c>
      <c r="G359" s="276"/>
    </row>
    <row r="360" spans="1:9" ht="47.25" customHeight="1">
      <c r="A360" s="92" t="s">
        <v>217</v>
      </c>
      <c r="B360" s="19" t="s">
        <v>999</v>
      </c>
      <c r="C360" s="23" t="s">
        <v>2016</v>
      </c>
      <c r="D360" s="121">
        <v>1</v>
      </c>
      <c r="E360" s="26" t="s">
        <v>45</v>
      </c>
      <c r="F360" s="26" t="s">
        <v>2017</v>
      </c>
      <c r="G360" s="235"/>
    </row>
    <row r="361" spans="1:9" ht="63" customHeight="1">
      <c r="A361" s="92" t="s">
        <v>213</v>
      </c>
      <c r="B361" s="19" t="s">
        <v>998</v>
      </c>
      <c r="C361" s="26" t="s">
        <v>211</v>
      </c>
      <c r="D361" s="122">
        <v>1</v>
      </c>
      <c r="E361" s="212" t="s">
        <v>45</v>
      </c>
      <c r="F361" s="13" t="s">
        <v>2018</v>
      </c>
      <c r="G361" s="235"/>
    </row>
    <row r="362" spans="1:9" ht="30" customHeight="1">
      <c r="A362" s="92"/>
      <c r="B362" s="19"/>
      <c r="C362" s="26" t="s">
        <v>2019</v>
      </c>
      <c r="D362" s="122">
        <v>1</v>
      </c>
      <c r="E362" s="212" t="s">
        <v>86</v>
      </c>
      <c r="F362" s="67"/>
      <c r="G362" s="235"/>
    </row>
    <row r="363" spans="1:9" ht="31.5" customHeight="1">
      <c r="A363" s="92" t="s">
        <v>209</v>
      </c>
      <c r="B363" s="25" t="s">
        <v>997</v>
      </c>
      <c r="C363" s="11" t="s">
        <v>207</v>
      </c>
      <c r="D363" s="111">
        <v>1</v>
      </c>
      <c r="E363" s="49" t="s">
        <v>45</v>
      </c>
      <c r="F363" s="49"/>
      <c r="G363" s="235"/>
    </row>
    <row r="364" spans="1:9" ht="15" customHeight="1">
      <c r="A364" s="92" t="s">
        <v>206</v>
      </c>
      <c r="B364" s="478" t="s">
        <v>996</v>
      </c>
      <c r="C364" s="491"/>
      <c r="D364" s="491"/>
      <c r="E364" s="491"/>
      <c r="F364" s="491"/>
      <c r="G364" s="492"/>
      <c r="H364" s="2">
        <f>SUM(D365:D374)</f>
        <v>10</v>
      </c>
      <c r="I364" s="2">
        <f>COUNT(D365:D374)*2</f>
        <v>20</v>
      </c>
    </row>
    <row r="365" spans="1:9" ht="45" customHeight="1">
      <c r="A365" s="92" t="s">
        <v>204</v>
      </c>
      <c r="B365" s="19" t="s">
        <v>203</v>
      </c>
      <c r="C365" s="13" t="s">
        <v>2020</v>
      </c>
      <c r="D365" s="110">
        <v>1</v>
      </c>
      <c r="E365" s="212" t="s">
        <v>86</v>
      </c>
      <c r="F365" s="154" t="s">
        <v>2021</v>
      </c>
      <c r="G365" s="235"/>
    </row>
    <row r="366" spans="1:9" ht="45" customHeight="1">
      <c r="A366" s="54"/>
      <c r="B366" s="19"/>
      <c r="C366" s="13" t="s">
        <v>200</v>
      </c>
      <c r="D366" s="122">
        <v>1</v>
      </c>
      <c r="E366" s="212" t="s">
        <v>130</v>
      </c>
      <c r="F366" s="154" t="s">
        <v>1532</v>
      </c>
      <c r="G366" s="235"/>
    </row>
    <row r="367" spans="1:9" ht="30" customHeight="1">
      <c r="A367" s="54"/>
      <c r="B367" s="19"/>
      <c r="C367" s="13" t="s">
        <v>197</v>
      </c>
      <c r="D367" s="122">
        <v>1</v>
      </c>
      <c r="E367" s="212" t="s">
        <v>86</v>
      </c>
      <c r="F367" s="154" t="s">
        <v>196</v>
      </c>
      <c r="G367" s="235"/>
    </row>
    <row r="368" spans="1:9" ht="30" customHeight="1">
      <c r="A368" s="54"/>
      <c r="B368" s="19"/>
      <c r="C368" s="11" t="s">
        <v>2022</v>
      </c>
      <c r="D368" s="122">
        <v>1</v>
      </c>
      <c r="E368" s="212" t="s">
        <v>86</v>
      </c>
      <c r="F368" s="26" t="s">
        <v>2023</v>
      </c>
      <c r="G368" s="235"/>
    </row>
    <row r="369" spans="1:9" ht="45" customHeight="1">
      <c r="A369" s="54"/>
      <c r="B369" s="19"/>
      <c r="C369" s="50" t="s">
        <v>2024</v>
      </c>
      <c r="D369" s="122">
        <v>1</v>
      </c>
      <c r="E369" s="212" t="s">
        <v>130</v>
      </c>
      <c r="F369" s="154" t="s">
        <v>2025</v>
      </c>
      <c r="G369" s="235"/>
    </row>
    <row r="370" spans="1:9" ht="78.75" customHeight="1">
      <c r="A370" s="92" t="s">
        <v>195</v>
      </c>
      <c r="B370" s="19" t="s">
        <v>995</v>
      </c>
      <c r="C370" s="13" t="s">
        <v>193</v>
      </c>
      <c r="D370" s="110">
        <v>1</v>
      </c>
      <c r="E370" s="212" t="s">
        <v>50</v>
      </c>
      <c r="F370" s="174" t="s">
        <v>2276</v>
      </c>
      <c r="G370" s="235"/>
    </row>
    <row r="371" spans="1:9" ht="30" customHeight="1">
      <c r="A371" s="54"/>
      <c r="B371" s="49"/>
      <c r="C371" s="26" t="s">
        <v>2019</v>
      </c>
      <c r="D371" s="110">
        <v>1</v>
      </c>
      <c r="E371" s="212" t="s">
        <v>2026</v>
      </c>
      <c r="F371" s="174" t="s">
        <v>2277</v>
      </c>
      <c r="G371" s="235"/>
    </row>
    <row r="372" spans="1:9" ht="45" customHeight="1">
      <c r="A372" s="54"/>
      <c r="B372" s="55"/>
      <c r="C372" s="72" t="s">
        <v>2027</v>
      </c>
      <c r="D372" s="110">
        <v>1</v>
      </c>
      <c r="E372" s="212" t="s">
        <v>548</v>
      </c>
      <c r="F372" s="154" t="s">
        <v>2028</v>
      </c>
      <c r="G372" s="235"/>
    </row>
    <row r="373" spans="1:9" ht="47.25" customHeight="1">
      <c r="A373" s="92" t="s">
        <v>191</v>
      </c>
      <c r="B373" s="19" t="s">
        <v>994</v>
      </c>
      <c r="C373" s="13" t="s">
        <v>189</v>
      </c>
      <c r="D373" s="111">
        <v>1</v>
      </c>
      <c r="E373" s="49" t="s">
        <v>86</v>
      </c>
      <c r="F373" s="49"/>
      <c r="G373" s="235"/>
    </row>
    <row r="374" spans="1:9" ht="30" customHeight="1">
      <c r="A374" s="54"/>
      <c r="B374" s="19"/>
      <c r="C374" s="13" t="s">
        <v>993</v>
      </c>
      <c r="D374" s="111">
        <v>1</v>
      </c>
      <c r="E374" s="53" t="s">
        <v>130</v>
      </c>
      <c r="F374" s="11" t="s">
        <v>992</v>
      </c>
      <c r="G374" s="235"/>
    </row>
    <row r="375" spans="1:9" ht="15" customHeight="1">
      <c r="A375" s="92" t="s">
        <v>188</v>
      </c>
      <c r="B375" s="478" t="s">
        <v>991</v>
      </c>
      <c r="C375" s="491"/>
      <c r="D375" s="491"/>
      <c r="E375" s="491"/>
      <c r="F375" s="491"/>
      <c r="G375" s="492"/>
      <c r="H375" s="2">
        <f>SUM(D376:D381)</f>
        <v>6</v>
      </c>
      <c r="I375" s="2">
        <f>COUNT(D376:D381)*2</f>
        <v>12</v>
      </c>
    </row>
    <row r="376" spans="1:9" ht="47.25" customHeight="1">
      <c r="A376" s="92" t="s">
        <v>186</v>
      </c>
      <c r="B376" s="19" t="s">
        <v>990</v>
      </c>
      <c r="C376" s="154" t="s">
        <v>184</v>
      </c>
      <c r="D376" s="110">
        <v>1</v>
      </c>
      <c r="E376" s="212" t="s">
        <v>130</v>
      </c>
      <c r="F376" s="154" t="s">
        <v>2029</v>
      </c>
      <c r="G376" s="235"/>
    </row>
    <row r="377" spans="1:9" ht="30" customHeight="1">
      <c r="A377" s="92"/>
      <c r="B377" s="19"/>
      <c r="C377" s="154" t="s">
        <v>2030</v>
      </c>
      <c r="D377" s="110">
        <v>1</v>
      </c>
      <c r="E377" s="212" t="s">
        <v>130</v>
      </c>
      <c r="F377" s="154"/>
      <c r="G377" s="235"/>
    </row>
    <row r="378" spans="1:9" ht="30" customHeight="1">
      <c r="A378" s="92"/>
      <c r="B378" s="18"/>
      <c r="C378" s="26" t="s">
        <v>2031</v>
      </c>
      <c r="D378" s="110">
        <v>1</v>
      </c>
      <c r="E378" s="212" t="s">
        <v>130</v>
      </c>
      <c r="F378" s="185" t="s">
        <v>2032</v>
      </c>
      <c r="G378" s="235"/>
    </row>
    <row r="379" spans="1:9" ht="47.25" customHeight="1">
      <c r="A379" s="92" t="s">
        <v>182</v>
      </c>
      <c r="B379" s="19" t="s">
        <v>989</v>
      </c>
      <c r="C379" s="26" t="s">
        <v>180</v>
      </c>
      <c r="D379" s="110">
        <v>1</v>
      </c>
      <c r="E379" s="212" t="s">
        <v>130</v>
      </c>
      <c r="F379" s="186"/>
      <c r="G379" s="235"/>
    </row>
    <row r="380" spans="1:9" ht="45" customHeight="1">
      <c r="A380" s="54"/>
      <c r="B380" s="19"/>
      <c r="C380" s="26" t="s">
        <v>2033</v>
      </c>
      <c r="D380" s="110">
        <v>1</v>
      </c>
      <c r="E380" s="212" t="s">
        <v>1768</v>
      </c>
      <c r="F380" s="186" t="s">
        <v>2034</v>
      </c>
      <c r="G380" s="235"/>
    </row>
    <row r="381" spans="1:9" ht="45" customHeight="1">
      <c r="A381" s="54"/>
      <c r="B381" s="33"/>
      <c r="C381" s="67" t="s">
        <v>2278</v>
      </c>
      <c r="D381" s="110">
        <v>1</v>
      </c>
      <c r="E381" s="212" t="s">
        <v>1768</v>
      </c>
      <c r="F381" s="186"/>
      <c r="G381" s="276"/>
    </row>
    <row r="382" spans="1:9" ht="15" customHeight="1">
      <c r="A382" s="92" t="s">
        <v>179</v>
      </c>
      <c r="B382" s="478" t="s">
        <v>988</v>
      </c>
      <c r="C382" s="491"/>
      <c r="D382" s="491"/>
      <c r="E382" s="491"/>
      <c r="F382" s="491"/>
      <c r="G382" s="492"/>
      <c r="H382" s="2">
        <f>SUM(D383:D393)</f>
        <v>11</v>
      </c>
      <c r="I382" s="2">
        <f>COUNT(D383:D393)*2</f>
        <v>22</v>
      </c>
    </row>
    <row r="383" spans="1:9" ht="75" customHeight="1">
      <c r="A383" s="92" t="s">
        <v>177</v>
      </c>
      <c r="B383" s="13" t="s">
        <v>987</v>
      </c>
      <c r="C383" s="13" t="s">
        <v>2035</v>
      </c>
      <c r="D383" s="121">
        <v>1</v>
      </c>
      <c r="E383" s="187" t="s">
        <v>50</v>
      </c>
      <c r="F383" s="162" t="s">
        <v>2036</v>
      </c>
      <c r="G383" s="235"/>
    </row>
    <row r="384" spans="1:9" ht="75" customHeight="1">
      <c r="A384" s="54"/>
      <c r="B384" s="11"/>
      <c r="C384" s="67" t="s">
        <v>1544</v>
      </c>
      <c r="D384" s="121">
        <v>1</v>
      </c>
      <c r="E384" s="187" t="s">
        <v>50</v>
      </c>
      <c r="F384" s="187" t="s">
        <v>2177</v>
      </c>
      <c r="G384" s="235"/>
    </row>
    <row r="385" spans="1:9" ht="30" customHeight="1">
      <c r="A385" s="54"/>
      <c r="B385" s="11"/>
      <c r="C385" s="26" t="s">
        <v>986</v>
      </c>
      <c r="D385" s="122">
        <v>1</v>
      </c>
      <c r="E385" s="212" t="s">
        <v>50</v>
      </c>
      <c r="F385" s="154" t="s">
        <v>1545</v>
      </c>
      <c r="G385" s="235"/>
    </row>
    <row r="386" spans="1:9" ht="30" customHeight="1">
      <c r="A386" s="54"/>
      <c r="B386" s="11"/>
      <c r="C386" s="188" t="s">
        <v>2037</v>
      </c>
      <c r="D386" s="121">
        <v>1</v>
      </c>
      <c r="E386" s="187" t="s">
        <v>50</v>
      </c>
      <c r="F386" s="67" t="s">
        <v>149</v>
      </c>
      <c r="G386" s="235"/>
    </row>
    <row r="387" spans="1:9" ht="60" customHeight="1">
      <c r="A387" s="92" t="s">
        <v>173</v>
      </c>
      <c r="B387" s="13" t="s">
        <v>985</v>
      </c>
      <c r="C387" s="67" t="s">
        <v>2038</v>
      </c>
      <c r="D387" s="121">
        <v>1</v>
      </c>
      <c r="E387" s="187" t="s">
        <v>50</v>
      </c>
      <c r="F387" s="67" t="s">
        <v>2039</v>
      </c>
      <c r="G387" s="235"/>
    </row>
    <row r="388" spans="1:9" ht="75" customHeight="1">
      <c r="A388" s="54"/>
      <c r="B388" s="11"/>
      <c r="C388" s="67" t="s">
        <v>2045</v>
      </c>
      <c r="D388" s="121">
        <v>1</v>
      </c>
      <c r="E388" s="187" t="s">
        <v>50</v>
      </c>
      <c r="F388" s="67" t="s">
        <v>2046</v>
      </c>
      <c r="G388" s="235"/>
    </row>
    <row r="389" spans="1:9" ht="45" customHeight="1">
      <c r="A389" s="54"/>
      <c r="B389" s="11"/>
      <c r="C389" s="14" t="s">
        <v>171</v>
      </c>
      <c r="D389" s="227">
        <v>1</v>
      </c>
      <c r="E389" s="189" t="s">
        <v>130</v>
      </c>
      <c r="F389" s="81" t="s">
        <v>2040</v>
      </c>
      <c r="G389" s="235"/>
    </row>
    <row r="390" spans="1:9" ht="30" customHeight="1">
      <c r="A390" s="54"/>
      <c r="B390" s="11"/>
      <c r="C390" s="13" t="s">
        <v>984</v>
      </c>
      <c r="D390" s="122">
        <v>1</v>
      </c>
      <c r="E390" s="189" t="s">
        <v>130</v>
      </c>
      <c r="F390" s="67" t="s">
        <v>983</v>
      </c>
      <c r="G390" s="235"/>
    </row>
    <row r="391" spans="1:9" ht="45" customHeight="1">
      <c r="A391" s="54"/>
      <c r="B391" s="11"/>
      <c r="C391" s="30" t="s">
        <v>982</v>
      </c>
      <c r="D391" s="122">
        <v>1</v>
      </c>
      <c r="E391" s="189" t="s">
        <v>130</v>
      </c>
      <c r="F391" s="77" t="s">
        <v>2041</v>
      </c>
      <c r="G391" s="235"/>
    </row>
    <row r="392" spans="1:9" ht="45" customHeight="1">
      <c r="A392" s="54"/>
      <c r="B392" s="11"/>
      <c r="C392" s="187" t="s">
        <v>2042</v>
      </c>
      <c r="D392" s="121">
        <v>1</v>
      </c>
      <c r="E392" s="188" t="s">
        <v>130</v>
      </c>
      <c r="F392" s="67" t="s">
        <v>2043</v>
      </c>
      <c r="G392" s="235"/>
    </row>
    <row r="393" spans="1:9" ht="30" customHeight="1">
      <c r="A393" s="54"/>
      <c r="B393" s="11"/>
      <c r="C393" s="26" t="s">
        <v>2044</v>
      </c>
      <c r="D393" s="122">
        <v>1</v>
      </c>
      <c r="E393" s="189" t="s">
        <v>130</v>
      </c>
      <c r="F393" s="212"/>
      <c r="G393" s="235"/>
    </row>
    <row r="394" spans="1:9" ht="15" customHeight="1">
      <c r="A394" s="190" t="s">
        <v>167</v>
      </c>
      <c r="B394" s="478" t="s">
        <v>981</v>
      </c>
      <c r="C394" s="491"/>
      <c r="D394" s="491"/>
      <c r="E394" s="491"/>
      <c r="F394" s="491"/>
      <c r="G394" s="492"/>
      <c r="H394" s="2">
        <f>SUM(D395:D403)</f>
        <v>9</v>
      </c>
      <c r="I394" s="2">
        <f>COUNT(D395:D403)*2</f>
        <v>18</v>
      </c>
    </row>
    <row r="395" spans="1:9" ht="45" customHeight="1">
      <c r="A395" s="92" t="s">
        <v>165</v>
      </c>
      <c r="B395" s="13" t="s">
        <v>164</v>
      </c>
      <c r="C395" s="11" t="s">
        <v>980</v>
      </c>
      <c r="D395" s="111">
        <v>1</v>
      </c>
      <c r="E395" s="49" t="s">
        <v>86</v>
      </c>
      <c r="F395" s="49"/>
      <c r="G395" s="235"/>
    </row>
    <row r="396" spans="1:9" ht="60" customHeight="1">
      <c r="A396" s="92" t="s">
        <v>160</v>
      </c>
      <c r="B396" s="13" t="s">
        <v>979</v>
      </c>
      <c r="C396" s="13" t="s">
        <v>158</v>
      </c>
      <c r="D396" s="111">
        <v>1</v>
      </c>
      <c r="E396" s="49" t="s">
        <v>2135</v>
      </c>
      <c r="F396" s="11" t="s">
        <v>157</v>
      </c>
      <c r="G396" s="235"/>
    </row>
    <row r="397" spans="1:9" ht="30" customHeight="1">
      <c r="A397" s="92"/>
      <c r="B397" s="13"/>
      <c r="C397" s="13" t="s">
        <v>156</v>
      </c>
      <c r="D397" s="110">
        <v>1</v>
      </c>
      <c r="E397" s="212" t="s">
        <v>2135</v>
      </c>
      <c r="F397" s="26" t="s">
        <v>2047</v>
      </c>
      <c r="G397" s="235"/>
    </row>
    <row r="398" spans="1:9" ht="60" customHeight="1">
      <c r="A398" s="92" t="s">
        <v>154</v>
      </c>
      <c r="B398" s="13" t="s">
        <v>978</v>
      </c>
      <c r="C398" s="13" t="s">
        <v>2048</v>
      </c>
      <c r="D398" s="121">
        <v>1</v>
      </c>
      <c r="E398" s="187" t="s">
        <v>45</v>
      </c>
      <c r="F398" s="187" t="s">
        <v>2178</v>
      </c>
      <c r="G398" s="235"/>
    </row>
    <row r="399" spans="1:9" ht="45" customHeight="1">
      <c r="A399" s="54"/>
      <c r="B399" s="11"/>
      <c r="C399" s="13" t="s">
        <v>148</v>
      </c>
      <c r="D399" s="110">
        <v>1</v>
      </c>
      <c r="E399" s="212" t="s">
        <v>130</v>
      </c>
      <c r="F399" s="26" t="s">
        <v>2049</v>
      </c>
      <c r="G399" s="235"/>
    </row>
    <row r="400" spans="1:9" ht="45" customHeight="1">
      <c r="A400" s="54"/>
      <c r="B400" s="11"/>
      <c r="C400" s="13" t="s">
        <v>147</v>
      </c>
      <c r="D400" s="110">
        <v>1</v>
      </c>
      <c r="E400" s="212" t="s">
        <v>130</v>
      </c>
      <c r="F400" s="26" t="s">
        <v>2050</v>
      </c>
      <c r="G400" s="235"/>
    </row>
    <row r="401" spans="1:9" ht="30" customHeight="1">
      <c r="A401" s="54"/>
      <c r="B401" s="11"/>
      <c r="C401" s="13" t="s">
        <v>977</v>
      </c>
      <c r="D401" s="110">
        <v>1</v>
      </c>
      <c r="E401" s="212" t="s">
        <v>86</v>
      </c>
      <c r="F401" s="26" t="s">
        <v>2051</v>
      </c>
      <c r="G401" s="235"/>
    </row>
    <row r="402" spans="1:9" ht="45" customHeight="1">
      <c r="A402" s="92" t="s">
        <v>976</v>
      </c>
      <c r="B402" s="13" t="s">
        <v>975</v>
      </c>
      <c r="C402" s="11" t="s">
        <v>974</v>
      </c>
      <c r="D402" s="111">
        <v>1</v>
      </c>
      <c r="E402" s="212" t="s">
        <v>130</v>
      </c>
      <c r="F402" s="154" t="s">
        <v>2052</v>
      </c>
      <c r="G402" s="235"/>
    </row>
    <row r="403" spans="1:9" ht="75" customHeight="1">
      <c r="A403" s="92" t="s">
        <v>973</v>
      </c>
      <c r="B403" s="13" t="s">
        <v>972</v>
      </c>
      <c r="C403" s="11" t="s">
        <v>971</v>
      </c>
      <c r="D403" s="111">
        <v>1</v>
      </c>
      <c r="E403" s="49" t="s">
        <v>86</v>
      </c>
      <c r="F403" s="11" t="s">
        <v>970</v>
      </c>
      <c r="G403" s="235"/>
    </row>
    <row r="404" spans="1:9" ht="15" customHeight="1">
      <c r="A404" s="92" t="s">
        <v>145</v>
      </c>
      <c r="B404" s="478" t="s">
        <v>144</v>
      </c>
      <c r="C404" s="491"/>
      <c r="D404" s="491"/>
      <c r="E404" s="491"/>
      <c r="F404" s="491"/>
      <c r="G404" s="492"/>
      <c r="H404" s="2">
        <f>SUM(D405:D416)</f>
        <v>12</v>
      </c>
      <c r="I404" s="2">
        <f>COUNT(D405:D416)*2</f>
        <v>24</v>
      </c>
    </row>
    <row r="405" spans="1:9" ht="34">
      <c r="A405" s="92" t="s">
        <v>143</v>
      </c>
      <c r="B405" s="18" t="s">
        <v>142</v>
      </c>
      <c r="C405" s="26" t="s">
        <v>141</v>
      </c>
      <c r="D405" s="122">
        <v>1</v>
      </c>
      <c r="E405" s="200" t="s">
        <v>86</v>
      </c>
      <c r="F405" s="186"/>
      <c r="G405" s="235"/>
    </row>
    <row r="406" spans="1:9" ht="32">
      <c r="A406" s="54"/>
      <c r="B406" s="18"/>
      <c r="C406" s="26" t="s">
        <v>2053</v>
      </c>
      <c r="D406" s="122">
        <v>1</v>
      </c>
      <c r="E406" s="200" t="s">
        <v>86</v>
      </c>
      <c r="F406" s="186"/>
      <c r="G406" s="235"/>
    </row>
    <row r="407" spans="1:9" ht="32">
      <c r="A407" s="54"/>
      <c r="B407" s="18"/>
      <c r="C407" s="26" t="s">
        <v>2054</v>
      </c>
      <c r="D407" s="122">
        <v>1</v>
      </c>
      <c r="E407" s="200" t="s">
        <v>130</v>
      </c>
      <c r="F407" s="186"/>
      <c r="G407" s="235"/>
    </row>
    <row r="408" spans="1:9" ht="32">
      <c r="A408" s="54"/>
      <c r="B408" s="18"/>
      <c r="C408" s="26" t="s">
        <v>1553</v>
      </c>
      <c r="D408" s="122">
        <v>1</v>
      </c>
      <c r="E408" s="200" t="s">
        <v>86</v>
      </c>
      <c r="F408" s="186"/>
      <c r="G408" s="235"/>
    </row>
    <row r="409" spans="1:9" ht="48">
      <c r="A409" s="54"/>
      <c r="B409" s="50"/>
      <c r="C409" s="26" t="s">
        <v>140</v>
      </c>
      <c r="D409" s="122">
        <v>1</v>
      </c>
      <c r="E409" s="200" t="s">
        <v>86</v>
      </c>
      <c r="F409" s="191" t="s">
        <v>2055</v>
      </c>
      <c r="G409" s="235"/>
    </row>
    <row r="410" spans="1:9" ht="32">
      <c r="A410" s="54"/>
      <c r="B410" s="50"/>
      <c r="C410" s="13" t="s">
        <v>139</v>
      </c>
      <c r="D410" s="122">
        <v>1</v>
      </c>
      <c r="E410" s="200" t="s">
        <v>86</v>
      </c>
      <c r="F410" s="191"/>
      <c r="G410" s="235"/>
    </row>
    <row r="411" spans="1:9" ht="48">
      <c r="A411" s="92" t="s">
        <v>138</v>
      </c>
      <c r="B411" s="18" t="s">
        <v>137</v>
      </c>
      <c r="C411" s="13" t="s">
        <v>2056</v>
      </c>
      <c r="D411" s="122">
        <v>1</v>
      </c>
      <c r="E411" s="200" t="s">
        <v>86</v>
      </c>
      <c r="F411" s="154" t="s">
        <v>2057</v>
      </c>
      <c r="G411" s="235"/>
    </row>
    <row r="412" spans="1:9" ht="64">
      <c r="A412" s="54"/>
      <c r="B412" s="18"/>
      <c r="C412" s="13" t="s">
        <v>131</v>
      </c>
      <c r="D412" s="122">
        <v>1</v>
      </c>
      <c r="E412" s="200" t="s">
        <v>130</v>
      </c>
      <c r="F412" s="154" t="s">
        <v>2058</v>
      </c>
      <c r="G412" s="235"/>
    </row>
    <row r="413" spans="1:9" ht="48">
      <c r="A413" s="54"/>
      <c r="B413" s="18"/>
      <c r="C413" s="67" t="s">
        <v>2059</v>
      </c>
      <c r="D413" s="122">
        <v>1</v>
      </c>
      <c r="E413" s="49" t="s">
        <v>86</v>
      </c>
      <c r="F413" s="72" t="s">
        <v>1557</v>
      </c>
      <c r="G413" s="235"/>
    </row>
    <row r="414" spans="1:9" ht="34">
      <c r="A414" s="92" t="s">
        <v>127</v>
      </c>
      <c r="B414" s="18" t="s">
        <v>126</v>
      </c>
      <c r="C414" s="155" t="s">
        <v>125</v>
      </c>
      <c r="D414" s="110">
        <v>1</v>
      </c>
      <c r="E414" s="192" t="s">
        <v>86</v>
      </c>
      <c r="F414" s="23" t="s">
        <v>1558</v>
      </c>
      <c r="G414" s="235"/>
    </row>
    <row r="415" spans="1:9" ht="32">
      <c r="A415" s="54"/>
      <c r="B415" s="18"/>
      <c r="C415" s="67" t="s">
        <v>969</v>
      </c>
      <c r="D415" s="110">
        <v>1</v>
      </c>
      <c r="E415" s="192" t="s">
        <v>50</v>
      </c>
      <c r="F415" s="186"/>
      <c r="G415" s="235"/>
    </row>
    <row r="416" spans="1:9" ht="32">
      <c r="A416" s="54"/>
      <c r="B416" s="18"/>
      <c r="C416" s="172" t="s">
        <v>124</v>
      </c>
      <c r="D416" s="110">
        <v>1</v>
      </c>
      <c r="E416" s="200" t="s">
        <v>498</v>
      </c>
      <c r="F416" s="186"/>
      <c r="G416" s="235"/>
    </row>
    <row r="417" spans="1:9" ht="19">
      <c r="A417" s="51"/>
      <c r="B417" s="493" t="s">
        <v>122</v>
      </c>
      <c r="C417" s="494"/>
      <c r="D417" s="494"/>
      <c r="E417" s="494"/>
      <c r="F417" s="494"/>
      <c r="G417" s="494"/>
      <c r="H417" s="52">
        <f>H418+H421+H425+H428+H442+H450+H453</f>
        <v>33</v>
      </c>
      <c r="I417" s="52">
        <f>I418+I421+I425+I428+I442+I450+I453</f>
        <v>66</v>
      </c>
    </row>
    <row r="418" spans="1:9" ht="18.75" customHeight="1">
      <c r="A418" s="193" t="s">
        <v>121</v>
      </c>
      <c r="B418" s="495" t="s">
        <v>120</v>
      </c>
      <c r="C418" s="496"/>
      <c r="D418" s="496"/>
      <c r="E418" s="496"/>
      <c r="F418" s="496"/>
      <c r="G418" s="497"/>
      <c r="H418" s="52">
        <f>SUM(D419:D420)</f>
        <v>2</v>
      </c>
      <c r="I418" s="52">
        <f>COUNT(D419:D420)*2</f>
        <v>4</v>
      </c>
    </row>
    <row r="419" spans="1:9" ht="15" customHeight="1">
      <c r="A419" s="84" t="s">
        <v>119</v>
      </c>
      <c r="B419" s="70" t="s">
        <v>118</v>
      </c>
      <c r="C419" s="18" t="s">
        <v>1560</v>
      </c>
      <c r="D419" s="224">
        <v>1</v>
      </c>
      <c r="E419" s="53" t="s">
        <v>45</v>
      </c>
      <c r="F419" s="67" t="s">
        <v>1561</v>
      </c>
      <c r="G419" s="281"/>
      <c r="H419" s="52"/>
      <c r="I419" s="52"/>
    </row>
    <row r="420" spans="1:9" ht="15" customHeight="1">
      <c r="A420" s="84" t="s">
        <v>1562</v>
      </c>
      <c r="B420" s="67" t="s">
        <v>1563</v>
      </c>
      <c r="C420" s="67" t="s">
        <v>1564</v>
      </c>
      <c r="D420" s="224">
        <v>1</v>
      </c>
      <c r="E420" s="56" t="s">
        <v>19</v>
      </c>
      <c r="F420" s="67" t="s">
        <v>2060</v>
      </c>
      <c r="G420" s="270"/>
      <c r="H420" s="52"/>
      <c r="I420" s="52"/>
    </row>
    <row r="421" spans="1:9" ht="18.75" customHeight="1">
      <c r="A421" s="193" t="s">
        <v>117</v>
      </c>
      <c r="B421" s="495" t="s">
        <v>2061</v>
      </c>
      <c r="C421" s="496"/>
      <c r="D421" s="496"/>
      <c r="E421" s="496"/>
      <c r="F421" s="496"/>
      <c r="G421" s="497"/>
      <c r="H421" s="52">
        <f>SUM(D422:D424)</f>
        <v>3</v>
      </c>
      <c r="I421" s="52">
        <f>COUNT(D422:D424)*2</f>
        <v>6</v>
      </c>
    </row>
    <row r="422" spans="1:9" ht="15" customHeight="1">
      <c r="A422" s="84" t="s">
        <v>115</v>
      </c>
      <c r="B422" s="70" t="s">
        <v>2062</v>
      </c>
      <c r="C422" s="156" t="s">
        <v>2063</v>
      </c>
      <c r="D422" s="110">
        <v>1</v>
      </c>
      <c r="E422" s="53" t="s">
        <v>19</v>
      </c>
      <c r="F422" s="164"/>
      <c r="G422" s="281"/>
      <c r="H422" s="52"/>
      <c r="I422" s="52"/>
    </row>
    <row r="423" spans="1:9" ht="15" customHeight="1">
      <c r="A423" s="84" t="s">
        <v>1568</v>
      </c>
      <c r="B423" s="70" t="s">
        <v>2064</v>
      </c>
      <c r="C423" s="67" t="s">
        <v>1570</v>
      </c>
      <c r="D423" s="110">
        <v>1</v>
      </c>
      <c r="E423" s="53" t="s">
        <v>19</v>
      </c>
      <c r="F423" s="164"/>
      <c r="G423" s="270"/>
      <c r="H423" s="52"/>
      <c r="I423" s="52"/>
    </row>
    <row r="424" spans="1:9" ht="15" customHeight="1">
      <c r="A424" s="84" t="s">
        <v>1571</v>
      </c>
      <c r="B424" s="70" t="s">
        <v>2065</v>
      </c>
      <c r="C424" s="67" t="s">
        <v>1573</v>
      </c>
      <c r="D424" s="110">
        <v>1</v>
      </c>
      <c r="E424" s="53" t="s">
        <v>19</v>
      </c>
      <c r="F424" s="164"/>
      <c r="G424" s="270"/>
      <c r="H424" s="52"/>
      <c r="I424" s="52"/>
    </row>
    <row r="425" spans="1:9" ht="18.75" customHeight="1">
      <c r="A425" s="193" t="s">
        <v>113</v>
      </c>
      <c r="B425" s="495" t="s">
        <v>968</v>
      </c>
      <c r="C425" s="496"/>
      <c r="D425" s="496"/>
      <c r="E425" s="496"/>
      <c r="F425" s="496"/>
      <c r="G425" s="497"/>
      <c r="H425" s="52">
        <f>SUM(D426:D427)</f>
        <v>2</v>
      </c>
      <c r="I425" s="52">
        <f>COUNT(D426:D427)*2</f>
        <v>4</v>
      </c>
    </row>
    <row r="426" spans="1:9" ht="15" customHeight="1">
      <c r="A426" s="69" t="s">
        <v>111</v>
      </c>
      <c r="B426" s="70" t="s">
        <v>2066</v>
      </c>
      <c r="C426" s="174" t="s">
        <v>2136</v>
      </c>
      <c r="D426" s="110">
        <v>1</v>
      </c>
      <c r="E426" s="53" t="s">
        <v>45</v>
      </c>
      <c r="F426" s="67" t="s">
        <v>2067</v>
      </c>
      <c r="G426" s="281"/>
      <c r="H426" s="52"/>
      <c r="I426" s="52"/>
    </row>
    <row r="427" spans="1:9" ht="15" customHeight="1">
      <c r="A427" s="69" t="s">
        <v>105</v>
      </c>
      <c r="B427" s="82" t="s">
        <v>2068</v>
      </c>
      <c r="C427" s="67" t="s">
        <v>103</v>
      </c>
      <c r="D427" s="223">
        <v>1</v>
      </c>
      <c r="E427" s="13" t="s">
        <v>45</v>
      </c>
      <c r="F427" s="67" t="s">
        <v>2069</v>
      </c>
      <c r="G427" s="281"/>
      <c r="H427" s="52"/>
      <c r="I427" s="52"/>
    </row>
    <row r="428" spans="1:9" ht="15" customHeight="1">
      <c r="A428" s="84" t="s">
        <v>101</v>
      </c>
      <c r="B428" s="478" t="s">
        <v>967</v>
      </c>
      <c r="C428" s="491"/>
      <c r="D428" s="491"/>
      <c r="E428" s="491"/>
      <c r="F428" s="491"/>
      <c r="G428" s="492"/>
      <c r="H428" s="52">
        <f>SUM(D429:D441)</f>
        <v>13</v>
      </c>
      <c r="I428" s="52">
        <f>COUNT(D429:D441)*2</f>
        <v>26</v>
      </c>
    </row>
    <row r="429" spans="1:9" ht="44" customHeight="1">
      <c r="A429" s="84" t="s">
        <v>99</v>
      </c>
      <c r="B429" s="19" t="s">
        <v>98</v>
      </c>
      <c r="C429" s="77" t="s">
        <v>97</v>
      </c>
      <c r="D429" s="110">
        <v>1</v>
      </c>
      <c r="E429" s="53" t="s">
        <v>19</v>
      </c>
      <c r="F429" s="67" t="s">
        <v>2070</v>
      </c>
      <c r="G429" s="270"/>
      <c r="H429" s="52"/>
      <c r="I429" s="52"/>
    </row>
    <row r="430" spans="1:9" ht="15.75" customHeight="1">
      <c r="A430" s="84"/>
      <c r="B430" s="18"/>
      <c r="C430" s="13" t="s">
        <v>96</v>
      </c>
      <c r="D430" s="110">
        <v>1</v>
      </c>
      <c r="E430" s="53" t="s">
        <v>95</v>
      </c>
      <c r="F430" s="67" t="s">
        <v>2071</v>
      </c>
      <c r="G430" s="270"/>
      <c r="H430" s="52"/>
      <c r="I430" s="52"/>
    </row>
    <row r="431" spans="1:9" ht="15" customHeight="1">
      <c r="A431" s="84" t="s">
        <v>94</v>
      </c>
      <c r="B431" s="19" t="s">
        <v>93</v>
      </c>
      <c r="C431" s="194" t="s">
        <v>2280</v>
      </c>
      <c r="D431" s="110">
        <v>1</v>
      </c>
      <c r="E431" s="53" t="s">
        <v>19</v>
      </c>
      <c r="F431" s="67" t="s">
        <v>2072</v>
      </c>
      <c r="G431" s="270"/>
      <c r="H431" s="52"/>
      <c r="I431" s="52"/>
    </row>
    <row r="432" spans="1:9" ht="15.75" customHeight="1">
      <c r="A432" s="47"/>
      <c r="B432" s="19"/>
      <c r="C432" s="194" t="s">
        <v>2077</v>
      </c>
      <c r="D432" s="110">
        <v>1</v>
      </c>
      <c r="E432" s="53" t="s">
        <v>19</v>
      </c>
      <c r="F432" s="67" t="s">
        <v>2073</v>
      </c>
      <c r="G432" s="270"/>
      <c r="H432" s="52"/>
      <c r="I432" s="52"/>
    </row>
    <row r="433" spans="1:9" ht="15.75" customHeight="1">
      <c r="A433" s="47"/>
      <c r="B433" s="19"/>
      <c r="C433" s="194" t="s">
        <v>2279</v>
      </c>
      <c r="D433" s="110">
        <v>1</v>
      </c>
      <c r="E433" s="53" t="s">
        <v>19</v>
      </c>
      <c r="F433" s="67" t="s">
        <v>2074</v>
      </c>
      <c r="G433" s="270"/>
      <c r="H433" s="52"/>
      <c r="I433" s="52"/>
    </row>
    <row r="434" spans="1:9" ht="15.75" customHeight="1">
      <c r="A434" s="47"/>
      <c r="B434" s="19"/>
      <c r="C434" s="194" t="s">
        <v>2078</v>
      </c>
      <c r="D434" s="110">
        <v>1</v>
      </c>
      <c r="E434" s="53" t="s">
        <v>19</v>
      </c>
      <c r="F434" s="67" t="s">
        <v>2085</v>
      </c>
      <c r="G434" s="270"/>
      <c r="H434" s="52"/>
      <c r="I434" s="52"/>
    </row>
    <row r="435" spans="1:9" ht="15.75" customHeight="1">
      <c r="A435" s="47"/>
      <c r="B435" s="19"/>
      <c r="C435" s="194" t="s">
        <v>2079</v>
      </c>
      <c r="D435" s="110">
        <v>1</v>
      </c>
      <c r="E435" s="53" t="s">
        <v>19</v>
      </c>
      <c r="F435" s="172" t="s">
        <v>2137</v>
      </c>
      <c r="G435" s="270"/>
      <c r="H435" s="52"/>
      <c r="I435" s="52"/>
    </row>
    <row r="436" spans="1:9" ht="15.75" customHeight="1">
      <c r="A436" s="47"/>
      <c r="B436" s="19"/>
      <c r="C436" s="194" t="s">
        <v>2080</v>
      </c>
      <c r="D436" s="110">
        <v>1</v>
      </c>
      <c r="E436" s="53" t="s">
        <v>19</v>
      </c>
      <c r="F436" s="67" t="s">
        <v>2081</v>
      </c>
      <c r="G436" s="270"/>
      <c r="H436" s="52"/>
      <c r="I436" s="52"/>
    </row>
    <row r="437" spans="1:9" ht="15.75" customHeight="1">
      <c r="A437" s="47"/>
      <c r="B437" s="19"/>
      <c r="C437" s="194" t="s">
        <v>2082</v>
      </c>
      <c r="D437" s="110">
        <v>1</v>
      </c>
      <c r="E437" s="53" t="s">
        <v>19</v>
      </c>
      <c r="F437" s="67" t="s">
        <v>2075</v>
      </c>
      <c r="G437" s="270"/>
      <c r="H437" s="52"/>
      <c r="I437" s="52"/>
    </row>
    <row r="438" spans="1:9" ht="15.75" customHeight="1">
      <c r="A438" s="47"/>
      <c r="B438" s="19"/>
      <c r="C438" s="194" t="s">
        <v>2083</v>
      </c>
      <c r="D438" s="110">
        <v>1</v>
      </c>
      <c r="E438" s="53" t="s">
        <v>19</v>
      </c>
      <c r="F438" s="67" t="s">
        <v>2076</v>
      </c>
      <c r="G438" s="270"/>
      <c r="H438" s="52"/>
      <c r="I438" s="52"/>
    </row>
    <row r="439" spans="1:9" ht="15.75" customHeight="1">
      <c r="A439" s="47"/>
      <c r="B439" s="19"/>
      <c r="C439" s="194" t="s">
        <v>2084</v>
      </c>
      <c r="D439" s="110">
        <v>1</v>
      </c>
      <c r="E439" s="53" t="s">
        <v>19</v>
      </c>
      <c r="F439" s="67" t="s">
        <v>2281</v>
      </c>
      <c r="G439" s="270"/>
      <c r="H439" s="52"/>
      <c r="I439" s="52"/>
    </row>
    <row r="440" spans="1:9" ht="15" customHeight="1">
      <c r="A440" s="84" t="s">
        <v>92</v>
      </c>
      <c r="B440" s="19" t="s">
        <v>966</v>
      </c>
      <c r="C440" s="11" t="s">
        <v>90</v>
      </c>
      <c r="D440" s="111">
        <v>1</v>
      </c>
      <c r="E440" s="53" t="s">
        <v>60</v>
      </c>
      <c r="F440" s="53"/>
      <c r="G440" s="270"/>
      <c r="H440" s="52"/>
      <c r="I440" s="52"/>
    </row>
    <row r="441" spans="1:9" ht="15" customHeight="1">
      <c r="A441" s="84" t="s">
        <v>89</v>
      </c>
      <c r="B441" s="19" t="s">
        <v>88</v>
      </c>
      <c r="C441" s="50" t="s">
        <v>2086</v>
      </c>
      <c r="D441" s="111">
        <v>1</v>
      </c>
      <c r="E441" s="53" t="s">
        <v>1484</v>
      </c>
      <c r="F441" s="11" t="s">
        <v>2179</v>
      </c>
      <c r="G441" s="270"/>
      <c r="H441" s="52"/>
      <c r="I441" s="52"/>
    </row>
    <row r="442" spans="1:9" ht="15" customHeight="1">
      <c r="A442" s="84" t="s">
        <v>85</v>
      </c>
      <c r="B442" s="478" t="s">
        <v>84</v>
      </c>
      <c r="C442" s="491"/>
      <c r="D442" s="491"/>
      <c r="E442" s="491"/>
      <c r="F442" s="491"/>
      <c r="G442" s="492"/>
      <c r="H442" s="52">
        <f>SUM(D443:D449)</f>
        <v>7</v>
      </c>
      <c r="I442" s="52">
        <f>COUNT(D443:D449)*2</f>
        <v>14</v>
      </c>
    </row>
    <row r="443" spans="1:9" ht="15" customHeight="1">
      <c r="A443" s="84" t="s">
        <v>83</v>
      </c>
      <c r="B443" s="19" t="s">
        <v>82</v>
      </c>
      <c r="C443" s="26" t="s">
        <v>81</v>
      </c>
      <c r="D443" s="110">
        <v>1</v>
      </c>
      <c r="E443" s="53" t="s">
        <v>63</v>
      </c>
      <c r="F443" s="67" t="s">
        <v>2087</v>
      </c>
      <c r="G443" s="270"/>
      <c r="H443" s="52"/>
      <c r="I443" s="52"/>
    </row>
    <row r="444" spans="1:9" ht="15" customHeight="1">
      <c r="A444" s="84" t="s">
        <v>80</v>
      </c>
      <c r="B444" s="19" t="s">
        <v>79</v>
      </c>
      <c r="C444" s="174" t="s">
        <v>2088</v>
      </c>
      <c r="D444" s="110">
        <v>1</v>
      </c>
      <c r="E444" s="53" t="s">
        <v>63</v>
      </c>
      <c r="F444" s="67" t="s">
        <v>1601</v>
      </c>
      <c r="G444" s="270"/>
      <c r="H444" s="52"/>
      <c r="I444" s="52"/>
    </row>
    <row r="445" spans="1:9" ht="15.75" customHeight="1">
      <c r="A445" s="84"/>
      <c r="B445" s="19"/>
      <c r="C445" s="174" t="s">
        <v>2089</v>
      </c>
      <c r="D445" s="110">
        <v>1</v>
      </c>
      <c r="E445" s="53" t="s">
        <v>63</v>
      </c>
      <c r="F445" s="67" t="s">
        <v>1601</v>
      </c>
      <c r="G445" s="270"/>
      <c r="H445" s="52"/>
      <c r="I445" s="52"/>
    </row>
    <row r="446" spans="1:9" ht="15.75" customHeight="1">
      <c r="A446" s="84"/>
      <c r="B446" s="19"/>
      <c r="C446" s="174" t="s">
        <v>2090</v>
      </c>
      <c r="D446" s="110">
        <v>1</v>
      </c>
      <c r="E446" s="53" t="s">
        <v>63</v>
      </c>
      <c r="F446" s="67" t="s">
        <v>1601</v>
      </c>
      <c r="G446" s="270"/>
      <c r="H446" s="52"/>
      <c r="I446" s="52"/>
    </row>
    <row r="447" spans="1:9" ht="15" customHeight="1">
      <c r="A447" s="84" t="s">
        <v>76</v>
      </c>
      <c r="B447" s="21" t="s">
        <v>75</v>
      </c>
      <c r="C447" s="77" t="s">
        <v>74</v>
      </c>
      <c r="D447" s="110">
        <v>1</v>
      </c>
      <c r="E447" s="53" t="s">
        <v>63</v>
      </c>
      <c r="F447" s="67" t="s">
        <v>1602</v>
      </c>
      <c r="G447" s="270"/>
      <c r="H447" s="52"/>
      <c r="I447" s="52"/>
    </row>
    <row r="448" spans="1:9" ht="15" customHeight="1">
      <c r="A448" s="84" t="s">
        <v>73</v>
      </c>
      <c r="B448" s="19" t="s">
        <v>72</v>
      </c>
      <c r="C448" s="186" t="s">
        <v>71</v>
      </c>
      <c r="D448" s="110">
        <v>1</v>
      </c>
      <c r="E448" s="53" t="s">
        <v>63</v>
      </c>
      <c r="F448" s="67" t="s">
        <v>1603</v>
      </c>
      <c r="G448" s="270"/>
      <c r="H448" s="52"/>
      <c r="I448" s="52"/>
    </row>
    <row r="449" spans="1:9" ht="15" customHeight="1">
      <c r="A449" s="84" t="s">
        <v>70</v>
      </c>
      <c r="B449" s="19" t="s">
        <v>69</v>
      </c>
      <c r="C449" s="154" t="s">
        <v>2091</v>
      </c>
      <c r="D449" s="110">
        <v>1</v>
      </c>
      <c r="E449" s="53" t="s">
        <v>63</v>
      </c>
      <c r="F449" s="13" t="s">
        <v>2092</v>
      </c>
      <c r="G449" s="270"/>
      <c r="H449" s="52"/>
      <c r="I449" s="52"/>
    </row>
    <row r="450" spans="1:9" ht="15" customHeight="1">
      <c r="A450" s="84" t="s">
        <v>67</v>
      </c>
      <c r="B450" s="478" t="s">
        <v>66</v>
      </c>
      <c r="C450" s="491"/>
      <c r="D450" s="491"/>
      <c r="E450" s="491"/>
      <c r="F450" s="491"/>
      <c r="G450" s="492"/>
      <c r="H450" s="52">
        <f>SUM(D451:D452)</f>
        <v>2</v>
      </c>
      <c r="I450" s="52">
        <f>COUNT(D451:D452)*2</f>
        <v>4</v>
      </c>
    </row>
    <row r="451" spans="1:9" ht="15" customHeight="1">
      <c r="A451" s="84" t="s">
        <v>65</v>
      </c>
      <c r="B451" s="19" t="s">
        <v>64</v>
      </c>
      <c r="C451" s="72" t="s">
        <v>1605</v>
      </c>
      <c r="D451" s="228">
        <v>1</v>
      </c>
      <c r="E451" s="53" t="s">
        <v>45</v>
      </c>
      <c r="F451" s="79" t="s">
        <v>2282</v>
      </c>
      <c r="G451" s="270"/>
      <c r="H451" s="52"/>
      <c r="I451" s="52"/>
    </row>
    <row r="452" spans="1:9" ht="15" customHeight="1">
      <c r="A452" s="84" t="s">
        <v>62</v>
      </c>
      <c r="B452" s="19" t="s">
        <v>61</v>
      </c>
      <c r="C452" s="72" t="s">
        <v>2093</v>
      </c>
      <c r="D452" s="228">
        <v>1</v>
      </c>
      <c r="E452" s="53" t="s">
        <v>45</v>
      </c>
      <c r="F452" s="79" t="s">
        <v>1607</v>
      </c>
      <c r="G452" s="270"/>
      <c r="H452" s="52"/>
      <c r="I452" s="52"/>
    </row>
    <row r="453" spans="1:9" ht="18.75" customHeight="1">
      <c r="A453" s="84" t="s">
        <v>56</v>
      </c>
      <c r="B453" s="481" t="s">
        <v>55</v>
      </c>
      <c r="C453" s="498"/>
      <c r="D453" s="498"/>
      <c r="E453" s="498"/>
      <c r="F453" s="498"/>
      <c r="G453" s="499"/>
      <c r="H453" s="52">
        <f>SUM(D454:D457)</f>
        <v>4</v>
      </c>
      <c r="I453" s="52">
        <f>COUNT(D454:D457)*2</f>
        <v>8</v>
      </c>
    </row>
    <row r="454" spans="1:9" ht="34">
      <c r="A454" s="84" t="s">
        <v>54</v>
      </c>
      <c r="B454" s="18" t="s">
        <v>53</v>
      </c>
      <c r="C454" s="13" t="s">
        <v>1608</v>
      </c>
      <c r="D454" s="122">
        <v>1</v>
      </c>
      <c r="E454" s="53" t="s">
        <v>50</v>
      </c>
      <c r="F454" s="53" t="s">
        <v>1609</v>
      </c>
      <c r="G454" s="270"/>
      <c r="H454" s="52"/>
      <c r="I454" s="52"/>
    </row>
    <row r="455" spans="1:9" ht="32">
      <c r="A455" s="84"/>
      <c r="B455" s="18"/>
      <c r="C455" s="13" t="s">
        <v>2094</v>
      </c>
      <c r="D455" s="122">
        <v>1</v>
      </c>
      <c r="E455" s="53" t="s">
        <v>50</v>
      </c>
      <c r="F455" s="53" t="s">
        <v>2095</v>
      </c>
      <c r="G455" s="270"/>
      <c r="H455" s="52"/>
      <c r="I455" s="52"/>
    </row>
    <row r="456" spans="1:9" ht="16">
      <c r="A456" s="84"/>
      <c r="B456" s="18"/>
      <c r="C456" s="53" t="s">
        <v>51</v>
      </c>
      <c r="D456" s="111">
        <v>1</v>
      </c>
      <c r="E456" s="53" t="s">
        <v>45</v>
      </c>
      <c r="F456" s="53"/>
      <c r="G456" s="270"/>
      <c r="H456" s="52"/>
      <c r="I456" s="52"/>
    </row>
    <row r="457" spans="1:9" ht="34">
      <c r="A457" s="84" t="s">
        <v>48</v>
      </c>
      <c r="B457" s="18" t="s">
        <v>47</v>
      </c>
      <c r="C457" s="164" t="s">
        <v>2096</v>
      </c>
      <c r="D457" s="122">
        <v>1</v>
      </c>
      <c r="E457" s="59" t="s">
        <v>45</v>
      </c>
      <c r="F457" s="13" t="s">
        <v>2097</v>
      </c>
      <c r="G457" s="270"/>
      <c r="H457" s="52"/>
      <c r="I457" s="52"/>
    </row>
    <row r="458" spans="1:9" ht="19">
      <c r="A458" s="167"/>
      <c r="B458" s="482" t="s">
        <v>965</v>
      </c>
      <c r="C458" s="483"/>
      <c r="D458" s="483"/>
      <c r="E458" s="483"/>
      <c r="F458" s="483"/>
      <c r="G458" s="251"/>
      <c r="H458" s="2">
        <f>H459+H464+H470+H476</f>
        <v>16</v>
      </c>
      <c r="I458" s="2">
        <f>I459+I464+I470+I476</f>
        <v>32</v>
      </c>
    </row>
    <row r="459" spans="1:9" ht="15" customHeight="1">
      <c r="A459" s="84" t="s">
        <v>43</v>
      </c>
      <c r="B459" s="478" t="s">
        <v>42</v>
      </c>
      <c r="C459" s="491"/>
      <c r="D459" s="491"/>
      <c r="E459" s="491"/>
      <c r="F459" s="491"/>
      <c r="G459" s="492"/>
      <c r="H459" s="2">
        <f>SUM(D460:D463)</f>
        <v>4</v>
      </c>
      <c r="I459" s="2">
        <f>COUNT(D460:D463)*2</f>
        <v>8</v>
      </c>
    </row>
    <row r="460" spans="1:9" ht="30" customHeight="1">
      <c r="A460" s="84" t="s">
        <v>41</v>
      </c>
      <c r="B460" s="13" t="s">
        <v>40</v>
      </c>
      <c r="C460" s="11" t="s">
        <v>2100</v>
      </c>
      <c r="D460" s="111">
        <v>1</v>
      </c>
      <c r="E460" s="49" t="s">
        <v>19</v>
      </c>
      <c r="F460" s="11" t="s">
        <v>962</v>
      </c>
      <c r="G460" s="235"/>
    </row>
    <row r="461" spans="1:9" ht="15" customHeight="1">
      <c r="A461" s="84"/>
      <c r="B461" s="13"/>
      <c r="C461" s="13" t="s">
        <v>964</v>
      </c>
      <c r="D461" s="111">
        <v>1</v>
      </c>
      <c r="E461" s="49" t="s">
        <v>19</v>
      </c>
      <c r="F461" s="11"/>
      <c r="G461" s="235"/>
    </row>
    <row r="462" spans="1:9" ht="15" customHeight="1">
      <c r="A462" s="84"/>
      <c r="B462" s="13"/>
      <c r="C462" s="50" t="s">
        <v>963</v>
      </c>
      <c r="D462" s="111">
        <v>1</v>
      </c>
      <c r="E462" s="49" t="s">
        <v>19</v>
      </c>
      <c r="F462" s="49"/>
      <c r="G462" s="235"/>
    </row>
    <row r="463" spans="1:9" ht="30" customHeight="1">
      <c r="A463" s="84"/>
      <c r="B463" s="13"/>
      <c r="C463" s="156" t="s">
        <v>2101</v>
      </c>
      <c r="D463" s="110">
        <v>1</v>
      </c>
      <c r="E463" s="212" t="s">
        <v>19</v>
      </c>
      <c r="F463" s="185" t="s">
        <v>2102</v>
      </c>
      <c r="G463" s="235"/>
    </row>
    <row r="464" spans="1:9" ht="15" customHeight="1">
      <c r="A464" s="84" t="s">
        <v>35</v>
      </c>
      <c r="B464" s="478" t="s">
        <v>34</v>
      </c>
      <c r="C464" s="491"/>
      <c r="D464" s="491"/>
      <c r="E464" s="491"/>
      <c r="F464" s="491"/>
      <c r="G464" s="492"/>
      <c r="H464" s="2">
        <f>SUM(D465:D469)</f>
        <v>5</v>
      </c>
      <c r="I464" s="2">
        <f>COUNT(D465:D469)*2</f>
        <v>10</v>
      </c>
    </row>
    <row r="465" spans="1:9" ht="30" customHeight="1">
      <c r="A465" s="84" t="s">
        <v>33</v>
      </c>
      <c r="B465" s="13" t="s">
        <v>32</v>
      </c>
      <c r="C465" s="154" t="s">
        <v>2103</v>
      </c>
      <c r="D465" s="110">
        <v>1</v>
      </c>
      <c r="E465" s="212" t="s">
        <v>19</v>
      </c>
      <c r="F465" s="154" t="s">
        <v>2104</v>
      </c>
      <c r="G465" s="235"/>
    </row>
    <row r="466" spans="1:9" ht="15" customHeight="1">
      <c r="A466" s="84"/>
      <c r="B466" s="13"/>
      <c r="C466" s="154" t="s">
        <v>2105</v>
      </c>
      <c r="D466" s="110">
        <v>1</v>
      </c>
      <c r="E466" s="212" t="s">
        <v>19</v>
      </c>
      <c r="F466" s="186"/>
      <c r="G466" s="235"/>
    </row>
    <row r="467" spans="1:9" ht="15" customHeight="1">
      <c r="A467" s="84"/>
      <c r="B467" s="13"/>
      <c r="C467" s="67" t="s">
        <v>961</v>
      </c>
      <c r="D467" s="110">
        <v>1</v>
      </c>
      <c r="E467" s="212" t="s">
        <v>19</v>
      </c>
      <c r="F467" s="186"/>
      <c r="G467" s="235"/>
    </row>
    <row r="468" spans="1:9" ht="15" customHeight="1">
      <c r="A468" s="84"/>
      <c r="B468" s="13"/>
      <c r="C468" s="67" t="s">
        <v>960</v>
      </c>
      <c r="D468" s="110">
        <v>1</v>
      </c>
      <c r="E468" s="212" t="s">
        <v>19</v>
      </c>
      <c r="F468" s="186" t="s">
        <v>2106</v>
      </c>
      <c r="G468" s="235"/>
    </row>
    <row r="469" spans="1:9" ht="30" customHeight="1">
      <c r="A469" s="84"/>
      <c r="B469" s="13"/>
      <c r="C469" s="67" t="s">
        <v>2110</v>
      </c>
      <c r="D469" s="110">
        <v>1</v>
      </c>
      <c r="E469" s="212" t="s">
        <v>19</v>
      </c>
      <c r="F469" s="186"/>
      <c r="G469" s="235"/>
    </row>
    <row r="470" spans="1:9" ht="15" customHeight="1">
      <c r="A470" s="84" t="s">
        <v>31</v>
      </c>
      <c r="B470" s="478" t="s">
        <v>30</v>
      </c>
      <c r="C470" s="491"/>
      <c r="D470" s="491"/>
      <c r="E470" s="491"/>
      <c r="F470" s="491"/>
      <c r="G470" s="492"/>
      <c r="H470" s="2">
        <f>SUM(D471:D475)</f>
        <v>5</v>
      </c>
      <c r="I470" s="2">
        <f>COUNT(D471:D475)*2</f>
        <v>10</v>
      </c>
    </row>
    <row r="471" spans="1:9" ht="60" customHeight="1">
      <c r="A471" s="84" t="s">
        <v>29</v>
      </c>
      <c r="B471" s="13" t="s">
        <v>28</v>
      </c>
      <c r="C471" s="154" t="s">
        <v>2107</v>
      </c>
      <c r="D471" s="111">
        <v>1</v>
      </c>
      <c r="E471" s="49" t="s">
        <v>19</v>
      </c>
      <c r="F471" s="49"/>
      <c r="G471" s="235"/>
    </row>
    <row r="472" spans="1:9" ht="15" customHeight="1">
      <c r="A472" s="84"/>
      <c r="B472" s="13"/>
      <c r="C472" s="154" t="s">
        <v>2108</v>
      </c>
      <c r="D472" s="110">
        <v>1</v>
      </c>
      <c r="E472" s="212" t="s">
        <v>19</v>
      </c>
      <c r="F472" s="49"/>
      <c r="G472" s="235"/>
    </row>
    <row r="473" spans="1:9" ht="15" customHeight="1">
      <c r="A473" s="84"/>
      <c r="B473" s="13"/>
      <c r="C473" s="26" t="s">
        <v>2109</v>
      </c>
      <c r="D473" s="110">
        <v>1</v>
      </c>
      <c r="E473" s="212" t="s">
        <v>19</v>
      </c>
      <c r="F473" s="49"/>
      <c r="G473" s="235"/>
    </row>
    <row r="474" spans="1:9" ht="15" customHeight="1">
      <c r="A474" s="84"/>
      <c r="B474" s="13"/>
      <c r="C474" s="154" t="s">
        <v>959</v>
      </c>
      <c r="D474" s="110">
        <v>1</v>
      </c>
      <c r="E474" s="212" t="s">
        <v>19</v>
      </c>
      <c r="F474" s="49"/>
      <c r="G474" s="235"/>
    </row>
    <row r="475" spans="1:9" ht="45" customHeight="1">
      <c r="A475" s="84"/>
      <c r="B475" s="13"/>
      <c r="C475" s="26" t="s">
        <v>2111</v>
      </c>
      <c r="D475" s="122">
        <v>1</v>
      </c>
      <c r="E475" s="212" t="s">
        <v>19</v>
      </c>
      <c r="F475" s="49"/>
      <c r="G475" s="235"/>
    </row>
    <row r="476" spans="1:9" ht="15" customHeight="1">
      <c r="A476" s="84" t="s">
        <v>26</v>
      </c>
      <c r="B476" s="478" t="s">
        <v>25</v>
      </c>
      <c r="C476" s="491"/>
      <c r="D476" s="491"/>
      <c r="E476" s="491"/>
      <c r="F476" s="491"/>
      <c r="G476" s="492"/>
      <c r="H476" s="2">
        <f>SUM(D477:D478)</f>
        <v>2</v>
      </c>
      <c r="I476" s="2">
        <f>COUNT(D477:D478)*2</f>
        <v>4</v>
      </c>
    </row>
    <row r="477" spans="1:9" ht="32">
      <c r="A477" s="84" t="s">
        <v>24</v>
      </c>
      <c r="B477" s="13" t="s">
        <v>23</v>
      </c>
      <c r="C477" s="13" t="s">
        <v>958</v>
      </c>
      <c r="D477" s="111">
        <v>1</v>
      </c>
      <c r="E477" s="49" t="s">
        <v>19</v>
      </c>
      <c r="F477" s="49"/>
      <c r="G477" s="235"/>
    </row>
    <row r="478" spans="1:9" ht="32">
      <c r="A478" s="84"/>
      <c r="B478" s="67"/>
      <c r="C478" s="172" t="s">
        <v>2099</v>
      </c>
      <c r="D478" s="110">
        <v>1</v>
      </c>
      <c r="E478" s="200" t="s">
        <v>19</v>
      </c>
      <c r="F478" s="186"/>
      <c r="G478" s="282"/>
    </row>
    <row r="479" spans="1:9">
      <c r="A479" s="20"/>
      <c r="B479" s="46"/>
      <c r="C479" s="46"/>
      <c r="E479" s="46"/>
      <c r="F479" s="46"/>
      <c r="G479" s="283"/>
    </row>
    <row r="480" spans="1:9" s="52" customFormat="1">
      <c r="A480" s="304"/>
      <c r="B480" s="284"/>
      <c r="C480" s="284"/>
      <c r="D480" s="309"/>
      <c r="E480" s="284"/>
      <c r="F480" s="284"/>
      <c r="G480" s="284"/>
    </row>
    <row r="481" spans="1:7" s="52" customFormat="1">
      <c r="A481" s="304"/>
      <c r="B481" s="284"/>
      <c r="C481" s="284"/>
      <c r="D481" s="309"/>
      <c r="E481" s="284"/>
      <c r="F481" s="284"/>
      <c r="G481" s="284"/>
    </row>
    <row r="482" spans="1:7" s="52" customFormat="1">
      <c r="A482" s="304"/>
      <c r="B482" s="284"/>
      <c r="C482" s="284"/>
      <c r="D482" s="309"/>
      <c r="E482" s="284"/>
      <c r="F482" s="284"/>
      <c r="G482" s="284"/>
    </row>
    <row r="483" spans="1:7" s="52" customFormat="1">
      <c r="A483" s="304"/>
      <c r="B483" s="284"/>
      <c r="C483" s="284"/>
      <c r="D483" s="309"/>
      <c r="E483" s="284"/>
      <c r="F483" s="284"/>
      <c r="G483" s="284"/>
    </row>
    <row r="484" spans="1:7" s="52" customFormat="1">
      <c r="A484" s="303"/>
      <c r="B484" s="28"/>
      <c r="C484" s="28"/>
      <c r="D484" s="309"/>
      <c r="E484" s="28"/>
      <c r="F484" s="28"/>
    </row>
    <row r="485" spans="1:7" s="52" customFormat="1">
      <c r="A485" s="303"/>
      <c r="B485" s="28"/>
      <c r="C485" s="28"/>
      <c r="D485" s="309"/>
      <c r="E485" s="28"/>
      <c r="F485" s="28"/>
    </row>
    <row r="486" spans="1:7" s="52" customFormat="1" ht="19">
      <c r="A486" s="307"/>
      <c r="B486" s="308" t="s">
        <v>9</v>
      </c>
      <c r="C486" s="304" t="s">
        <v>956</v>
      </c>
      <c r="D486" s="309" t="s">
        <v>2300</v>
      </c>
      <c r="E486" s="284">
        <f>G2</f>
        <v>2</v>
      </c>
    </row>
    <row r="487" spans="1:7" s="52" customFormat="1">
      <c r="A487" s="307" t="s">
        <v>8</v>
      </c>
      <c r="B487" s="304">
        <f>IF(E486=0,0,H49)</f>
        <v>12</v>
      </c>
      <c r="C487" s="304">
        <f>IF(E486=0,0,I49)</f>
        <v>24</v>
      </c>
      <c r="D487" s="310">
        <f>IF(D495=0,0,B487/C487)</f>
        <v>0.5</v>
      </c>
      <c r="E487" s="284"/>
    </row>
    <row r="488" spans="1:7" s="52" customFormat="1">
      <c r="A488" s="307" t="s">
        <v>7</v>
      </c>
      <c r="B488" s="304">
        <f>IF(E486=0,0,H66)</f>
        <v>24</v>
      </c>
      <c r="C488" s="304">
        <f>IF(E486=0,0,I66)</f>
        <v>48</v>
      </c>
      <c r="D488" s="310">
        <f>IF(D495=0,0,B488/C488)</f>
        <v>0.5</v>
      </c>
      <c r="E488" s="284"/>
    </row>
    <row r="489" spans="1:7" s="52" customFormat="1">
      <c r="A489" s="307" t="s">
        <v>6</v>
      </c>
      <c r="B489" s="304">
        <f>IF(E486=0,0,H95)</f>
        <v>48</v>
      </c>
      <c r="C489" s="304">
        <f>IF(E486=0,0,I95)</f>
        <v>96</v>
      </c>
      <c r="D489" s="310">
        <f>IF(D495=0,0,B489/C489)</f>
        <v>0.5</v>
      </c>
      <c r="E489" s="284"/>
    </row>
    <row r="490" spans="1:7" s="52" customFormat="1">
      <c r="A490" s="307" t="s">
        <v>5</v>
      </c>
      <c r="B490" s="304">
        <f>IF(E486=0,0,H149)</f>
        <v>43</v>
      </c>
      <c r="C490" s="304">
        <f>IF(E486=0,0,I149)</f>
        <v>86</v>
      </c>
      <c r="D490" s="310">
        <f>IF(D495=0,0,B490/C490)</f>
        <v>0.5</v>
      </c>
      <c r="E490" s="284"/>
    </row>
    <row r="491" spans="1:7" s="52" customFormat="1">
      <c r="A491" s="307" t="s">
        <v>4</v>
      </c>
      <c r="B491" s="304">
        <f>IF(E486=0,0,H199)</f>
        <v>144</v>
      </c>
      <c r="C491" s="304">
        <f>IF(E486=0,0,I199)</f>
        <v>288</v>
      </c>
      <c r="D491" s="310">
        <f>IF(D495=0,0,B491/C491)</f>
        <v>0.5</v>
      </c>
      <c r="E491" s="284"/>
    </row>
    <row r="492" spans="1:7" s="52" customFormat="1">
      <c r="A492" s="307" t="s">
        <v>3</v>
      </c>
      <c r="B492" s="304">
        <f>IF(E486=0,0,H356)</f>
        <v>54</v>
      </c>
      <c r="C492" s="304">
        <f>IF(E486=0,0,I356)</f>
        <v>108</v>
      </c>
      <c r="D492" s="310">
        <f>IF(D495=0,0,B492/C492)</f>
        <v>0.5</v>
      </c>
      <c r="E492" s="284"/>
    </row>
    <row r="493" spans="1:7" s="52" customFormat="1">
      <c r="A493" s="307" t="s">
        <v>2</v>
      </c>
      <c r="B493" s="304">
        <f>IF(E486=0,0,H417)</f>
        <v>33</v>
      </c>
      <c r="C493" s="304">
        <f>IF(E486=0,0,I417)</f>
        <v>66</v>
      </c>
      <c r="D493" s="310">
        <f>IF(D495=0,0,B493/C493)</f>
        <v>0.5</v>
      </c>
      <c r="E493" s="284"/>
    </row>
    <row r="494" spans="1:7" s="52" customFormat="1">
      <c r="A494" s="307" t="s">
        <v>2301</v>
      </c>
      <c r="B494" s="304">
        <f>IF(E486=0,0,H458)</f>
        <v>16</v>
      </c>
      <c r="C494" s="304">
        <f>IF(E486=0,0,I458)</f>
        <v>32</v>
      </c>
      <c r="D494" s="310">
        <f>IF(E486=0,0,B494/C494)</f>
        <v>0.5</v>
      </c>
      <c r="E494" s="284"/>
    </row>
    <row r="495" spans="1:7" s="52" customFormat="1">
      <c r="A495" s="307" t="s">
        <v>0</v>
      </c>
      <c r="B495" s="304">
        <f>IF(E486=0,0,SUM(B487:B494))</f>
        <v>374</v>
      </c>
      <c r="C495" s="304">
        <f>IF(E486=0,0,SUM(C487:C494))</f>
        <v>748</v>
      </c>
      <c r="D495" s="310">
        <f>IF(E486=0,0,B495/C495)</f>
        <v>0.5</v>
      </c>
      <c r="E495" s="284"/>
    </row>
    <row r="496" spans="1:7" s="52" customFormat="1">
      <c r="D496" s="309"/>
    </row>
    <row r="497" spans="4:15" s="52" customFormat="1">
      <c r="D497" s="309"/>
    </row>
    <row r="498" spans="4:15" s="52" customFormat="1">
      <c r="D498" s="309"/>
    </row>
    <row r="499" spans="4:15" s="52" customFormat="1">
      <c r="D499" s="309"/>
    </row>
    <row r="500" spans="4:15" s="214" customFormat="1">
      <c r="D500" s="219"/>
      <c r="G500" s="52"/>
      <c r="H500" s="52"/>
      <c r="I500" s="52"/>
      <c r="J500" s="52"/>
      <c r="K500" s="52"/>
      <c r="L500" s="52"/>
      <c r="M500" s="52"/>
      <c r="N500" s="52"/>
      <c r="O500" s="52"/>
    </row>
    <row r="501" spans="4:15" s="214" customFormat="1">
      <c r="D501" s="219"/>
      <c r="G501" s="52"/>
      <c r="H501" s="52"/>
      <c r="I501" s="52"/>
      <c r="J501" s="52"/>
      <c r="K501" s="52"/>
      <c r="L501" s="52"/>
      <c r="M501" s="52"/>
      <c r="N501" s="52"/>
      <c r="O501" s="52"/>
    </row>
    <row r="502" spans="4:15" s="214" customFormat="1">
      <c r="D502" s="219"/>
      <c r="G502" s="52"/>
      <c r="H502" s="52"/>
      <c r="I502" s="52"/>
      <c r="J502" s="52"/>
      <c r="K502" s="52"/>
      <c r="L502" s="52"/>
      <c r="M502" s="52"/>
      <c r="N502" s="52"/>
      <c r="O502" s="52"/>
    </row>
    <row r="503" spans="4:15" s="214" customFormat="1">
      <c r="D503" s="219"/>
      <c r="G503" s="52"/>
      <c r="H503" s="52"/>
      <c r="I503" s="52"/>
      <c r="J503" s="52"/>
      <c r="K503" s="52"/>
      <c r="L503" s="52"/>
      <c r="M503" s="52"/>
      <c r="N503" s="52"/>
      <c r="O503" s="52"/>
    </row>
    <row r="504" spans="4:15" s="214" customFormat="1">
      <c r="D504" s="219"/>
      <c r="G504" s="52"/>
      <c r="H504" s="52"/>
      <c r="I504" s="52"/>
      <c r="J504" s="52"/>
      <c r="K504" s="52"/>
      <c r="L504" s="52"/>
      <c r="M504" s="52"/>
      <c r="N504" s="52"/>
      <c r="O504" s="52"/>
    </row>
    <row r="505" spans="4:15" s="214" customFormat="1">
      <c r="D505" s="219"/>
      <c r="G505" s="52"/>
      <c r="H505" s="52"/>
      <c r="I505" s="52"/>
      <c r="J505" s="52"/>
      <c r="K505" s="52"/>
      <c r="L505" s="52"/>
      <c r="M505" s="52"/>
      <c r="N505" s="52"/>
      <c r="O505" s="52"/>
    </row>
    <row r="506" spans="4:15" s="213" customFormat="1">
      <c r="D506" s="234"/>
      <c r="G506" s="2"/>
      <c r="H506" s="2"/>
      <c r="I506" s="2"/>
      <c r="J506" s="2"/>
      <c r="K506" s="2"/>
      <c r="L506" s="2"/>
      <c r="M506" s="2"/>
      <c r="N506" s="2"/>
      <c r="O506" s="2"/>
    </row>
  </sheetData>
  <sheetProtection algorithmName="SHA-512" hashValue="pzzYKRSrD/A1OEplfD009p94SIp93X1QlgkYdgiTIxS6Z9niYbRKr8tRStnJ2/dEfPGk/TQod2tpPElGXpMs8w==" saltValue="8Mr+oRHZcZ0nsTbdJbP/+Q==" spinCount="100000" sheet="1" objects="1" scenarios="1"/>
  <protectedRanges>
    <protectedRange sqref="C108 G65:G107 F115 G109:G114 C138 G116:G138 G140:G151 C171:C172 G153:G170 G173:G417 G428:G477 G1:G11 G48:G63 G479:G485" name="Range2_1"/>
    <protectedRange sqref="F57:F58 D59:D63 D65:D127 D129:D132 D135:D137 D139:D154 F188 D173:D187 D189:D200 D315:D325 D156:D170 D337:D357 D312 D303:D305 D202:D208 D219:D220 D229 D233:D234 D236:D238 D244:D246 D253:D257 D210:D216 D263:D268 D272:D273 D278:D279 D283:D295 D363:D364 D373:D375 D382 D394:D396 D402:D404 D417 D476:D477 D428 D440:D442 D450 D453 D456 D464 D458:D462 D470:D471 D1:D11 D48:D56 D479:D485" name="Range1_1"/>
    <protectedRange sqref="G64" name="Range2_1_1"/>
    <protectedRange sqref="D64" name="Range1_1_1"/>
    <protectedRange sqref="D133:D134" name="Range1_1_2"/>
  </protectedRanges>
  <autoFilter ref="A48:P478" xr:uid="{00000000-0009-0000-0000-000002000000}"/>
  <mergeCells count="96">
    <mergeCell ref="B40:I40"/>
    <mergeCell ref="B41:I41"/>
    <mergeCell ref="B42:I42"/>
    <mergeCell ref="B476:G476"/>
    <mergeCell ref="G14:I14"/>
    <mergeCell ref="A15:B15"/>
    <mergeCell ref="C15:E15"/>
    <mergeCell ref="G15:I15"/>
    <mergeCell ref="A16:I16"/>
    <mergeCell ref="A17:C17"/>
    <mergeCell ref="D17:I17"/>
    <mergeCell ref="D18:I25"/>
    <mergeCell ref="A26:I26"/>
    <mergeCell ref="B27:I27"/>
    <mergeCell ref="B28:I28"/>
    <mergeCell ref="B29:I29"/>
    <mergeCell ref="B30:I30"/>
    <mergeCell ref="B31:I31"/>
    <mergeCell ref="B32:I32"/>
    <mergeCell ref="B470:G470"/>
    <mergeCell ref="B418:G418"/>
    <mergeCell ref="B421:G421"/>
    <mergeCell ref="B425:G425"/>
    <mergeCell ref="B428:G428"/>
    <mergeCell ref="B442:G442"/>
    <mergeCell ref="B450:G450"/>
    <mergeCell ref="B453:G453"/>
    <mergeCell ref="B459:G459"/>
    <mergeCell ref="B464:G464"/>
    <mergeCell ref="B458:F458"/>
    <mergeCell ref="B382:G382"/>
    <mergeCell ref="B394:G394"/>
    <mergeCell ref="B404:G404"/>
    <mergeCell ref="B417:G417"/>
    <mergeCell ref="B229:G229"/>
    <mergeCell ref="B233:G233"/>
    <mergeCell ref="B244:G244"/>
    <mergeCell ref="B253:G253"/>
    <mergeCell ref="B264:G264"/>
    <mergeCell ref="B273:G273"/>
    <mergeCell ref="B283:G283"/>
    <mergeCell ref="B356:F356"/>
    <mergeCell ref="B357:G357"/>
    <mergeCell ref="B364:G364"/>
    <mergeCell ref="B375:G375"/>
    <mergeCell ref="B278:G278"/>
    <mergeCell ref="B199:G199"/>
    <mergeCell ref="B200:G200"/>
    <mergeCell ref="B205:G205"/>
    <mergeCell ref="B211:G211"/>
    <mergeCell ref="B220:G220"/>
    <mergeCell ref="B95:G95"/>
    <mergeCell ref="B158:G158"/>
    <mergeCell ref="B169:G169"/>
    <mergeCell ref="B186:G186"/>
    <mergeCell ref="B190:G190"/>
    <mergeCell ref="A1:G1"/>
    <mergeCell ref="A2:F2"/>
    <mergeCell ref="B49:G49"/>
    <mergeCell ref="B50:G50"/>
    <mergeCell ref="B53:G53"/>
    <mergeCell ref="A12:I12"/>
    <mergeCell ref="A13:B13"/>
    <mergeCell ref="C13:E13"/>
    <mergeCell ref="G13:I13"/>
    <mergeCell ref="A14:B14"/>
    <mergeCell ref="C14:E14"/>
    <mergeCell ref="B33:I33"/>
    <mergeCell ref="B34:I34"/>
    <mergeCell ref="B35:I35"/>
    <mergeCell ref="B36:I36"/>
    <mergeCell ref="B37:I37"/>
    <mergeCell ref="B195:G195"/>
    <mergeCell ref="B96:G96"/>
    <mergeCell ref="B110:G110"/>
    <mergeCell ref="B121:G121"/>
    <mergeCell ref="B135:G135"/>
    <mergeCell ref="B145:G145"/>
    <mergeCell ref="B149:G149"/>
    <mergeCell ref="B150:G150"/>
    <mergeCell ref="A3:B11"/>
    <mergeCell ref="C3:E11"/>
    <mergeCell ref="F3:G11"/>
    <mergeCell ref="B84:G84"/>
    <mergeCell ref="B88:G88"/>
    <mergeCell ref="B61:G61"/>
    <mergeCell ref="B66:G66"/>
    <mergeCell ref="B67:G67"/>
    <mergeCell ref="B80:G80"/>
    <mergeCell ref="B64:G64"/>
    <mergeCell ref="B43:I43"/>
    <mergeCell ref="B44:I44"/>
    <mergeCell ref="B45:I45"/>
    <mergeCell ref="B46:I46"/>
    <mergeCell ref="B38:I38"/>
    <mergeCell ref="B39:I39"/>
  </mergeCells>
  <dataValidations count="4">
    <dataValidation type="list" allowBlank="1" showInputMessage="1" showErrorMessage="1" sqref="D419:D420 D422:D424 D48:D417 D426:D485 D1:D2" xr:uid="{00000000-0002-0000-0200-000000000000}">
      <formula1>$L$1:$N$1</formula1>
    </dataValidation>
    <dataValidation type="list" allowBlank="1" showInputMessage="1" showErrorMessage="1" sqref="D418" xr:uid="{00000000-0002-0000-0200-000001000000}">
      <formula1>$A$787:$A$789</formula1>
    </dataValidation>
    <dataValidation type="list" allowBlank="1" showInputMessage="1" showErrorMessage="1" sqref="D425 D421" xr:uid="{00000000-0002-0000-0200-000002000000}">
      <formula1>$A$783:$A$785</formula1>
    </dataValidation>
    <dataValidation type="list" allowBlank="1" showInputMessage="1" showErrorMessage="1" sqref="D486" xr:uid="{00000000-0002-0000-0200-000003000000}">
      <formula1>$A$660:$A$662</formula1>
    </dataValidation>
  </dataValidations>
  <pageMargins left="0.7" right="0.7" top="0.75" bottom="0.75" header="0.3" footer="0.3"/>
  <pageSetup paperSize="9" scale="4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Overall Score</vt:lpstr>
      <vt:lpstr>OPD_Final</vt:lpstr>
      <vt:lpstr>NBSU_Final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Vinny Arora</dc:creator>
  <cp:lastModifiedBy>Microsoft Office User</cp:lastModifiedBy>
  <dcterms:created xsi:type="dcterms:W3CDTF">2020-12-21T04:55:40Z</dcterms:created>
  <dcterms:modified xsi:type="dcterms:W3CDTF">2022-06-16T09:38:23Z</dcterms:modified>
</cp:coreProperties>
</file>