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khil\OneDrive\Desktop\ExcelerAllTopic\Excel\Excel All file\"/>
    </mc:Choice>
  </mc:AlternateContent>
  <xr:revisionPtr revIDLastSave="0" documentId="8_{DDA0E15F-33C9-4A3E-9083-4D3417DA4E80}" xr6:coauthVersionLast="47" xr6:coauthVersionMax="47" xr10:uidLastSave="{00000000-0000-0000-0000-000000000000}"/>
  <bookViews>
    <workbookView xWindow="-108" yWindow="-108" windowWidth="23256" windowHeight="13176" xr2:uid="{A8269BC7-4213-4BB2-9A32-C5A946E931B7}"/>
  </bookViews>
  <sheets>
    <sheet name="Employee Performace Evalu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1" i="1" l="1"/>
  <c r="AA12" i="1"/>
  <c r="AA13" i="1"/>
  <c r="AA14" i="1"/>
  <c r="AA15" i="1"/>
  <c r="AA16" i="1"/>
  <c r="AA17" i="1"/>
  <c r="AA18" i="1"/>
  <c r="AA19" i="1"/>
  <c r="AA20" i="1"/>
  <c r="AA21" i="1"/>
  <c r="AA22" i="1"/>
  <c r="AA23" i="1"/>
  <c r="AA24" i="1"/>
  <c r="AA25" i="1"/>
  <c r="AA26" i="1"/>
  <c r="AA27" i="1"/>
  <c r="AA28" i="1"/>
  <c r="AA29" i="1"/>
  <c r="AA10" i="1"/>
  <c r="Z11" i="1"/>
  <c r="Z12" i="1"/>
  <c r="Z13" i="1"/>
  <c r="Z14" i="1"/>
  <c r="Z15" i="1"/>
  <c r="Z16" i="1"/>
  <c r="Z17" i="1"/>
  <c r="Z18" i="1"/>
  <c r="Z19" i="1"/>
  <c r="Z20" i="1"/>
  <c r="Z21" i="1"/>
  <c r="Z22" i="1"/>
  <c r="Z23" i="1"/>
  <c r="Z24" i="1"/>
  <c r="Z25" i="1"/>
  <c r="Z26" i="1"/>
  <c r="Z27" i="1"/>
  <c r="Z28" i="1"/>
  <c r="Z29" i="1"/>
  <c r="Z10" i="1"/>
  <c r="Y10" i="1"/>
  <c r="Y11" i="1"/>
  <c r="Y12" i="1"/>
  <c r="Y13" i="1"/>
  <c r="Y14" i="1"/>
  <c r="Y15" i="1"/>
  <c r="Y16" i="1"/>
  <c r="Y17" i="1"/>
  <c r="Y18" i="1"/>
  <c r="Y19" i="1"/>
  <c r="Y20" i="1"/>
  <c r="Y21" i="1"/>
  <c r="Y22" i="1"/>
  <c r="Y23" i="1"/>
  <c r="Y24" i="1"/>
  <c r="Y25" i="1"/>
  <c r="Y26" i="1"/>
  <c r="Y27" i="1"/>
  <c r="Y28" i="1"/>
  <c r="Y29" i="1"/>
  <c r="X11" i="1"/>
  <c r="X12" i="1"/>
  <c r="X13" i="1"/>
  <c r="X14" i="1"/>
  <c r="X15" i="1"/>
  <c r="X16" i="1"/>
  <c r="X17" i="1"/>
  <c r="X18" i="1"/>
  <c r="X19" i="1"/>
  <c r="X20" i="1"/>
  <c r="X21" i="1"/>
  <c r="X22" i="1"/>
  <c r="X23" i="1"/>
  <c r="X24" i="1"/>
  <c r="X25" i="1"/>
  <c r="X26" i="1"/>
  <c r="X27" i="1"/>
  <c r="X28" i="1"/>
  <c r="X29" i="1"/>
  <c r="X10" i="1"/>
  <c r="W10" i="1"/>
  <c r="W11" i="1"/>
  <c r="W12" i="1"/>
  <c r="W13" i="1"/>
  <c r="W14" i="1"/>
  <c r="W15" i="1"/>
  <c r="W16" i="1"/>
  <c r="W17" i="1"/>
  <c r="W18" i="1"/>
  <c r="W19" i="1"/>
  <c r="W20" i="1"/>
  <c r="W21" i="1"/>
  <c r="W22" i="1"/>
  <c r="W23" i="1"/>
  <c r="W24" i="1"/>
  <c r="W25" i="1"/>
  <c r="W26" i="1"/>
  <c r="W27" i="1"/>
  <c r="W28" i="1"/>
  <c r="W29" i="1"/>
  <c r="V11" i="1"/>
  <c r="V12" i="1"/>
  <c r="V13" i="1"/>
  <c r="V14" i="1"/>
  <c r="V15" i="1"/>
  <c r="V16" i="1"/>
  <c r="V17" i="1"/>
  <c r="V18" i="1"/>
  <c r="V19" i="1"/>
  <c r="V20" i="1"/>
  <c r="V21" i="1"/>
  <c r="V22" i="1"/>
  <c r="V23" i="1"/>
  <c r="V24" i="1"/>
  <c r="V25" i="1"/>
  <c r="V26" i="1"/>
  <c r="V27" i="1"/>
  <c r="V28" i="1"/>
  <c r="V29" i="1"/>
  <c r="V10" i="1"/>
  <c r="U11" i="1"/>
  <c r="U12" i="1"/>
  <c r="U13" i="1"/>
  <c r="U14" i="1"/>
  <c r="U15" i="1"/>
  <c r="U16" i="1"/>
  <c r="U17" i="1"/>
  <c r="U18" i="1"/>
  <c r="U19" i="1"/>
  <c r="U20" i="1"/>
  <c r="U21" i="1"/>
  <c r="U22" i="1"/>
  <c r="U23" i="1"/>
  <c r="U24" i="1"/>
  <c r="U25" i="1"/>
  <c r="U26" i="1"/>
  <c r="U27" i="1"/>
  <c r="U28" i="1"/>
  <c r="U29" i="1"/>
  <c r="U10" i="1"/>
  <c r="T10" i="1"/>
  <c r="T11" i="1"/>
  <c r="T12" i="1"/>
  <c r="T13" i="1"/>
  <c r="T14" i="1"/>
  <c r="T15" i="1"/>
  <c r="T16" i="1"/>
  <c r="T17" i="1"/>
  <c r="T18" i="1"/>
  <c r="T19" i="1"/>
  <c r="T20" i="1"/>
  <c r="T21" i="1"/>
  <c r="T22" i="1"/>
  <c r="T23" i="1"/>
  <c r="T24" i="1"/>
  <c r="T25" i="1"/>
  <c r="T26" i="1"/>
  <c r="T27" i="1"/>
  <c r="T28" i="1"/>
  <c r="T29" i="1"/>
  <c r="P10" i="1"/>
  <c r="R22" i="1"/>
  <c r="P13" i="1"/>
  <c r="P29" i="1"/>
  <c r="O11" i="1"/>
  <c r="O12" i="1"/>
  <c r="O13" i="1"/>
  <c r="O14" i="1"/>
  <c r="O15" i="1"/>
  <c r="O16" i="1"/>
  <c r="O17" i="1"/>
  <c r="O18" i="1"/>
  <c r="O19" i="1"/>
  <c r="O20" i="1"/>
  <c r="O21" i="1"/>
  <c r="O22" i="1"/>
  <c r="O23" i="1"/>
  <c r="O24" i="1"/>
  <c r="O25" i="1"/>
  <c r="O26" i="1"/>
  <c r="O27" i="1"/>
  <c r="O28" i="1"/>
  <c r="O29" i="1"/>
  <c r="O10" i="1"/>
  <c r="N11" i="1"/>
  <c r="N12" i="1"/>
  <c r="N13" i="1"/>
  <c r="N14" i="1"/>
  <c r="N15" i="1"/>
  <c r="N16" i="1"/>
  <c r="N17" i="1"/>
  <c r="N18" i="1"/>
  <c r="N19" i="1"/>
  <c r="N20" i="1"/>
  <c r="N21" i="1"/>
  <c r="N22" i="1"/>
  <c r="N23" i="1"/>
  <c r="N24" i="1"/>
  <c r="N25" i="1"/>
  <c r="N26" i="1"/>
  <c r="N27" i="1"/>
  <c r="N28" i="1"/>
  <c r="N29" i="1"/>
  <c r="N10" i="1"/>
  <c r="L11" i="1"/>
  <c r="L12" i="1"/>
  <c r="L13" i="1"/>
  <c r="L14" i="1"/>
  <c r="L15" i="1"/>
  <c r="L16" i="1"/>
  <c r="L17" i="1"/>
  <c r="L18" i="1"/>
  <c r="L19" i="1"/>
  <c r="L20" i="1"/>
  <c r="L21" i="1"/>
  <c r="L22" i="1"/>
  <c r="L23" i="1"/>
  <c r="L24" i="1"/>
  <c r="L25" i="1"/>
  <c r="L26" i="1"/>
  <c r="L27" i="1"/>
  <c r="L28" i="1"/>
  <c r="L29" i="1"/>
  <c r="L10" i="1"/>
  <c r="K11" i="1"/>
  <c r="K12" i="1"/>
  <c r="K13" i="1"/>
  <c r="K14" i="1"/>
  <c r="K15" i="1"/>
  <c r="K16" i="1"/>
  <c r="K17" i="1"/>
  <c r="K18" i="1"/>
  <c r="K19" i="1"/>
  <c r="K20" i="1"/>
  <c r="K21" i="1"/>
  <c r="K22" i="1"/>
  <c r="K23" i="1"/>
  <c r="K24" i="1"/>
  <c r="K25" i="1"/>
  <c r="K26" i="1"/>
  <c r="K27" i="1"/>
  <c r="K28" i="1"/>
  <c r="K29" i="1"/>
  <c r="K10" i="1"/>
  <c r="J11" i="1"/>
  <c r="M11" i="1" s="1"/>
  <c r="J12" i="1"/>
  <c r="M12" i="1" s="1"/>
  <c r="J13" i="1"/>
  <c r="M13" i="1" s="1"/>
  <c r="J14" i="1"/>
  <c r="M14" i="1" s="1"/>
  <c r="J15" i="1"/>
  <c r="M15" i="1" s="1"/>
  <c r="J16" i="1"/>
  <c r="M16" i="1" s="1"/>
  <c r="J17" i="1"/>
  <c r="M17" i="1" s="1"/>
  <c r="J18" i="1"/>
  <c r="M18" i="1" s="1"/>
  <c r="J19" i="1"/>
  <c r="M19" i="1" s="1"/>
  <c r="J20" i="1"/>
  <c r="M20" i="1" s="1"/>
  <c r="J21" i="1"/>
  <c r="M21" i="1" s="1"/>
  <c r="J22" i="1"/>
  <c r="M22" i="1" s="1"/>
  <c r="J23" i="1"/>
  <c r="M23" i="1" s="1"/>
  <c r="J24" i="1"/>
  <c r="M24" i="1" s="1"/>
  <c r="J25" i="1"/>
  <c r="M25" i="1" s="1"/>
  <c r="J26" i="1"/>
  <c r="M26" i="1" s="1"/>
  <c r="J27" i="1"/>
  <c r="M27" i="1" s="1"/>
  <c r="J28" i="1"/>
  <c r="M28" i="1" s="1"/>
  <c r="J29" i="1"/>
  <c r="M29" i="1" s="1"/>
  <c r="J10" i="1"/>
  <c r="M10" i="1" s="1"/>
  <c r="H11" i="1"/>
  <c r="R11" i="1" s="1"/>
  <c r="H12" i="1"/>
  <c r="P12" i="1" s="1"/>
  <c r="H13" i="1"/>
  <c r="I13" i="1" s="1"/>
  <c r="Q13" i="1" s="1"/>
  <c r="H14" i="1"/>
  <c r="P14" i="1" s="1"/>
  <c r="H15" i="1"/>
  <c r="R15" i="1" s="1"/>
  <c r="H16" i="1"/>
  <c r="P16" i="1" s="1"/>
  <c r="H17" i="1"/>
  <c r="I17" i="1" s="1"/>
  <c r="Q17" i="1" s="1"/>
  <c r="H18" i="1"/>
  <c r="P18" i="1" s="1"/>
  <c r="H19" i="1"/>
  <c r="R19" i="1" s="1"/>
  <c r="H20" i="1"/>
  <c r="R20" i="1" s="1"/>
  <c r="H21" i="1"/>
  <c r="I21" i="1" s="1"/>
  <c r="Q21" i="1" s="1"/>
  <c r="H22" i="1"/>
  <c r="P22" i="1" s="1"/>
  <c r="H23" i="1"/>
  <c r="R23" i="1" s="1"/>
  <c r="H24" i="1"/>
  <c r="R24" i="1" s="1"/>
  <c r="H25" i="1"/>
  <c r="I25" i="1" s="1"/>
  <c r="Q25" i="1" s="1"/>
  <c r="H26" i="1"/>
  <c r="P26" i="1" s="1"/>
  <c r="H27" i="1"/>
  <c r="R27" i="1" s="1"/>
  <c r="H28" i="1"/>
  <c r="R28" i="1" s="1"/>
  <c r="H29" i="1"/>
  <c r="I29" i="1" s="1"/>
  <c r="Q29" i="1" s="1"/>
  <c r="H10" i="1"/>
  <c r="P25" i="1" l="1"/>
  <c r="R29" i="1"/>
  <c r="R21" i="1"/>
  <c r="P21" i="1"/>
  <c r="R26" i="1"/>
  <c r="R18" i="1"/>
  <c r="P17" i="1"/>
  <c r="R25" i="1"/>
  <c r="R17" i="1"/>
  <c r="R14" i="1"/>
  <c r="R13" i="1"/>
  <c r="I28" i="1"/>
  <c r="Q28" i="1" s="1"/>
  <c r="I16" i="1"/>
  <c r="Q16" i="1" s="1"/>
  <c r="R16" i="1"/>
  <c r="R12" i="1"/>
  <c r="I24" i="1"/>
  <c r="Q24" i="1" s="1"/>
  <c r="I20" i="1"/>
  <c r="Q20" i="1" s="1"/>
  <c r="I12" i="1"/>
  <c r="Q12" i="1" s="1"/>
  <c r="I27" i="1"/>
  <c r="Q27" i="1" s="1"/>
  <c r="I23" i="1"/>
  <c r="Q23" i="1" s="1"/>
  <c r="I19" i="1"/>
  <c r="Q19" i="1" s="1"/>
  <c r="I15" i="1"/>
  <c r="Q15" i="1" s="1"/>
  <c r="I11" i="1"/>
  <c r="Q11" i="1" s="1"/>
  <c r="P28" i="1"/>
  <c r="P24" i="1"/>
  <c r="P20" i="1"/>
  <c r="I10" i="1"/>
  <c r="Q10" i="1" s="1"/>
  <c r="I26" i="1"/>
  <c r="Q26" i="1" s="1"/>
  <c r="I22" i="1"/>
  <c r="Q22" i="1" s="1"/>
  <c r="I18" i="1"/>
  <c r="Q18" i="1" s="1"/>
  <c r="I14" i="1"/>
  <c r="Q14" i="1" s="1"/>
  <c r="P27" i="1"/>
  <c r="P23" i="1"/>
  <c r="P19" i="1"/>
  <c r="P15" i="1"/>
  <c r="P11" i="1"/>
  <c r="R10" i="1"/>
</calcChain>
</file>

<file path=xl/sharedStrings.xml><?xml version="1.0" encoding="utf-8"?>
<sst xmlns="http://schemas.openxmlformats.org/spreadsheetml/2006/main" count="92" uniqueCount="74">
  <si>
    <t>Case Study 2: Employee Performance Evaluation</t>
  </si>
  <si>
    <t>Scenario:</t>
  </si>
  <si>
    <t>You are managing a team of employees and need to evaluate their performance based on various criteria. The evaluation criteria include sales targets, attendance, customer feedback, and completion of training programs. You need to determine their overall performance rating and eligibility for a bonus.</t>
  </si>
  <si>
    <t>Dataset:</t>
  </si>
  <si>
    <t>EmployeeID</t>
  </si>
  <si>
    <t>Name</t>
  </si>
  <si>
    <t>SalesAmount</t>
  </si>
  <si>
    <t>Attendance</t>
  </si>
  <si>
    <t>CustomerFeedback</t>
  </si>
  <si>
    <t>TrainingCompleted</t>
  </si>
  <si>
    <t>Target</t>
  </si>
  <si>
    <t>Alice</t>
  </si>
  <si>
    <t>Yes</t>
  </si>
  <si>
    <t>Bob</t>
  </si>
  <si>
    <t>Carol</t>
  </si>
  <si>
    <t>No</t>
  </si>
  <si>
    <t>David</t>
  </si>
  <si>
    <t>Eve</t>
  </si>
  <si>
    <t>Frank</t>
  </si>
  <si>
    <t>Grace</t>
  </si>
  <si>
    <t>Henry</t>
  </si>
  <si>
    <t>Irene</t>
  </si>
  <si>
    <t>Jack</t>
  </si>
  <si>
    <t>Kate</t>
  </si>
  <si>
    <t>Leo</t>
  </si>
  <si>
    <t>Mia</t>
  </si>
  <si>
    <t>Noah</t>
  </si>
  <si>
    <t>Olivia</t>
  </si>
  <si>
    <t>Paul</t>
  </si>
  <si>
    <t>Quinn</t>
  </si>
  <si>
    <t>Rose</t>
  </si>
  <si>
    <t>Sam</t>
  </si>
  <si>
    <t>Tom</t>
  </si>
  <si>
    <t>Questions and Tasks:</t>
  </si>
  <si>
    <r>
      <t>1. Performance Rating</t>
    </r>
    <r>
      <rPr>
        <sz val="11"/>
        <color theme="1"/>
        <rFont val="Calibri"/>
        <family val="2"/>
        <scheme val="minor"/>
      </rPr>
      <t xml:space="preserve">: If </t>
    </r>
    <r>
      <rPr>
        <sz val="10"/>
        <color theme="1"/>
        <rFont val="Arial Unicode MS"/>
      </rPr>
      <t>SalesAmount</t>
    </r>
    <r>
      <rPr>
        <sz val="11"/>
        <color theme="1"/>
        <rFont val="Calibri"/>
        <family val="2"/>
        <scheme val="minor"/>
      </rPr>
      <t xml:space="preserve"> is greater than </t>
    </r>
    <r>
      <rPr>
        <sz val="10"/>
        <color theme="1"/>
        <rFont val="Arial Unicode MS"/>
      </rPr>
      <t>Target</t>
    </r>
    <r>
      <rPr>
        <sz val="11"/>
        <color theme="1"/>
        <rFont val="Calibri"/>
        <family val="2"/>
        <scheme val="minor"/>
      </rPr>
      <t xml:space="preserve"> and </t>
    </r>
    <r>
      <rPr>
        <sz val="10"/>
        <color theme="1"/>
        <rFont val="Arial Unicode MS"/>
      </rPr>
      <t>Attendance</t>
    </r>
    <r>
      <rPr>
        <sz val="11"/>
        <color theme="1"/>
        <rFont val="Calibri"/>
        <family val="2"/>
        <scheme val="minor"/>
      </rPr>
      <t xml:space="preserve"> is greater than or equal to 90%, then the </t>
    </r>
    <r>
      <rPr>
        <sz val="10"/>
        <color theme="1"/>
        <rFont val="Arial Unicode MS"/>
      </rPr>
      <t>PerformanceRating</t>
    </r>
    <r>
      <rPr>
        <sz val="11"/>
        <color theme="1"/>
        <rFont val="Calibri"/>
        <family val="2"/>
        <scheme val="minor"/>
      </rPr>
      <t xml:space="preserve"> is "Excellent". If </t>
    </r>
    <r>
      <rPr>
        <sz val="10"/>
        <color theme="1"/>
        <rFont val="Arial Unicode MS"/>
      </rPr>
      <t>SalesAmount</t>
    </r>
    <r>
      <rPr>
        <sz val="11"/>
        <color theme="1"/>
        <rFont val="Calibri"/>
        <family val="2"/>
        <scheme val="minor"/>
      </rPr>
      <t xml:space="preserve"> is greater than </t>
    </r>
    <r>
      <rPr>
        <sz val="10"/>
        <color theme="1"/>
        <rFont val="Arial Unicode MS"/>
      </rPr>
      <t>Target</t>
    </r>
    <r>
      <rPr>
        <sz val="11"/>
        <color theme="1"/>
        <rFont val="Calibri"/>
        <family val="2"/>
        <scheme val="minor"/>
      </rPr>
      <t xml:space="preserve"> but </t>
    </r>
    <r>
      <rPr>
        <sz val="10"/>
        <color theme="1"/>
        <rFont val="Arial Unicode MS"/>
      </rPr>
      <t>Attendance</t>
    </r>
    <r>
      <rPr>
        <sz val="11"/>
        <color theme="1"/>
        <rFont val="Calibri"/>
        <family val="2"/>
        <scheme val="minor"/>
      </rPr>
      <t xml:space="preserve"> is less than 90%, the </t>
    </r>
    <r>
      <rPr>
        <sz val="10"/>
        <color theme="1"/>
        <rFont val="Arial Unicode MS"/>
      </rPr>
      <t>PerformanceRating</t>
    </r>
    <r>
      <rPr>
        <sz val="11"/>
        <color theme="1"/>
        <rFont val="Calibri"/>
        <family val="2"/>
        <scheme val="minor"/>
      </rPr>
      <t xml:space="preserve"> is "Good". Otherwise, the </t>
    </r>
    <r>
      <rPr>
        <sz val="10"/>
        <color theme="1"/>
        <rFont val="Arial Unicode MS"/>
      </rPr>
      <t>PerformanceRating</t>
    </r>
    <r>
      <rPr>
        <sz val="11"/>
        <color theme="1"/>
        <rFont val="Calibri"/>
        <family val="2"/>
        <scheme val="minor"/>
      </rPr>
      <t xml:space="preserve"> is "Needs Improvement".</t>
    </r>
  </si>
  <si>
    <r>
      <t>2. Bonus Eligibility</t>
    </r>
    <r>
      <rPr>
        <sz val="11"/>
        <color theme="1"/>
        <rFont val="Calibri"/>
        <family val="2"/>
        <scheme val="minor"/>
      </rPr>
      <t xml:space="preserve">: If </t>
    </r>
    <r>
      <rPr>
        <sz val="10"/>
        <color theme="1"/>
        <rFont val="Arial Unicode MS"/>
      </rPr>
      <t>PerformanceRating</t>
    </r>
    <r>
      <rPr>
        <sz val="11"/>
        <color theme="1"/>
        <rFont val="Calibri"/>
        <family val="2"/>
        <scheme val="minor"/>
      </rPr>
      <t xml:space="preserve"> is "Excellent" and </t>
    </r>
    <r>
      <rPr>
        <sz val="10"/>
        <color theme="1"/>
        <rFont val="Arial Unicode MS"/>
      </rPr>
      <t>CustomerFeedback</t>
    </r>
    <r>
      <rPr>
        <sz val="11"/>
        <color theme="1"/>
        <rFont val="Calibri"/>
        <family val="2"/>
        <scheme val="minor"/>
      </rPr>
      <t xml:space="preserve"> is greater than or equal to 4.5, then </t>
    </r>
    <r>
      <rPr>
        <sz val="10"/>
        <color theme="1"/>
        <rFont val="Arial Unicode MS"/>
      </rPr>
      <t>BonusEligible</t>
    </r>
    <r>
      <rPr>
        <sz val="11"/>
        <color theme="1"/>
        <rFont val="Calibri"/>
        <family val="2"/>
        <scheme val="minor"/>
      </rPr>
      <t xml:space="preserve"> is "Yes". If </t>
    </r>
    <r>
      <rPr>
        <sz val="10"/>
        <color theme="1"/>
        <rFont val="Arial Unicode MS"/>
      </rPr>
      <t>PerformanceRating</t>
    </r>
    <r>
      <rPr>
        <sz val="11"/>
        <color theme="1"/>
        <rFont val="Calibri"/>
        <family val="2"/>
        <scheme val="minor"/>
      </rPr>
      <t xml:space="preserve"> is "Good" and </t>
    </r>
    <r>
      <rPr>
        <sz val="10"/>
        <color theme="1"/>
        <rFont val="Arial Unicode MS"/>
      </rPr>
      <t>CustomerFeedback</t>
    </r>
    <r>
      <rPr>
        <sz val="11"/>
        <color theme="1"/>
        <rFont val="Calibri"/>
        <family val="2"/>
        <scheme val="minor"/>
      </rPr>
      <t xml:space="preserve"> is greater than or equal to 4.5 and </t>
    </r>
    <r>
      <rPr>
        <sz val="10"/>
        <color theme="1"/>
        <rFont val="Arial Unicode MS"/>
      </rPr>
      <t>TrainingCompleted</t>
    </r>
    <r>
      <rPr>
        <sz val="11"/>
        <color theme="1"/>
        <rFont val="Calibri"/>
        <family val="2"/>
        <scheme val="minor"/>
      </rPr>
      <t xml:space="preserve"> is "Yes", then </t>
    </r>
    <r>
      <rPr>
        <sz val="10"/>
        <color theme="1"/>
        <rFont val="Arial Unicode MS"/>
      </rPr>
      <t>BonusEligible</t>
    </r>
    <r>
      <rPr>
        <sz val="11"/>
        <color theme="1"/>
        <rFont val="Calibri"/>
        <family val="2"/>
        <scheme val="minor"/>
      </rPr>
      <t xml:space="preserve"> is "Yes". Otherwise, </t>
    </r>
    <r>
      <rPr>
        <sz val="10"/>
        <color theme="1"/>
        <rFont val="Arial Unicode MS"/>
      </rPr>
      <t>BonusEligible</t>
    </r>
    <r>
      <rPr>
        <sz val="11"/>
        <color theme="1"/>
        <rFont val="Calibri"/>
        <family val="2"/>
        <scheme val="minor"/>
      </rPr>
      <t xml:space="preserve"> is "No".</t>
    </r>
  </si>
  <si>
    <r>
      <t>3. Customer Satisfaction</t>
    </r>
    <r>
      <rPr>
        <sz val="11"/>
        <color theme="1"/>
        <rFont val="Calibri"/>
        <family val="2"/>
        <scheme val="minor"/>
      </rPr>
      <t xml:space="preserve">: If </t>
    </r>
    <r>
      <rPr>
        <sz val="10"/>
        <color theme="1"/>
        <rFont val="Arial Unicode MS"/>
      </rPr>
      <t>CustomerFeedback</t>
    </r>
    <r>
      <rPr>
        <sz val="11"/>
        <color theme="1"/>
        <rFont val="Calibri"/>
        <family val="2"/>
        <scheme val="minor"/>
      </rPr>
      <t xml:space="preserve"> is 4.8 or higher, return "Outstanding", if between 4.5 and 4.7 (inclusive), return "Very Good", otherwise return "Average".</t>
    </r>
  </si>
  <si>
    <r>
      <t>4. Attendance Flag</t>
    </r>
    <r>
      <rPr>
        <sz val="11"/>
        <color theme="1"/>
        <rFont val="Calibri"/>
        <family val="2"/>
        <scheme val="minor"/>
      </rPr>
      <t xml:space="preserve">: If </t>
    </r>
    <r>
      <rPr>
        <sz val="10"/>
        <color theme="1"/>
        <rFont val="Arial Unicode MS"/>
      </rPr>
      <t>Attendance</t>
    </r>
    <r>
      <rPr>
        <sz val="11"/>
        <color theme="1"/>
        <rFont val="Calibri"/>
        <family val="2"/>
        <scheme val="minor"/>
      </rPr>
      <t xml:space="preserve"> is below 85%, return "Warning", otherwise return "Satisfactory".</t>
    </r>
  </si>
  <si>
    <r>
      <t>5. High Achievers</t>
    </r>
    <r>
      <rPr>
        <sz val="11"/>
        <color theme="1"/>
        <rFont val="Calibri"/>
        <family val="2"/>
        <scheme val="minor"/>
      </rPr>
      <t xml:space="preserve">: Identify employees with </t>
    </r>
    <r>
      <rPr>
        <sz val="10"/>
        <color theme="1"/>
        <rFont val="Arial Unicode MS"/>
      </rPr>
      <t>SalesAmount</t>
    </r>
    <r>
      <rPr>
        <sz val="11"/>
        <color theme="1"/>
        <rFont val="Calibri"/>
        <family val="2"/>
        <scheme val="minor"/>
      </rPr>
      <t xml:space="preserve"> greater than 2000 and </t>
    </r>
    <r>
      <rPr>
        <sz val="10"/>
        <color theme="1"/>
        <rFont val="Arial Unicode MS"/>
      </rPr>
      <t>CustomerFeedback</t>
    </r>
    <r>
      <rPr>
        <sz val="11"/>
        <color theme="1"/>
        <rFont val="Calibri"/>
        <family val="2"/>
        <scheme val="minor"/>
      </rPr>
      <t xml:space="preserve"> greater than 4.5.</t>
    </r>
  </si>
  <si>
    <r>
      <t>6. Training Compliance</t>
    </r>
    <r>
      <rPr>
        <sz val="11"/>
        <color theme="1"/>
        <rFont val="Calibri"/>
        <family val="2"/>
        <scheme val="minor"/>
      </rPr>
      <t xml:space="preserve">: Identify employees who have not completed training but have </t>
    </r>
    <r>
      <rPr>
        <sz val="10"/>
        <color theme="1"/>
        <rFont val="Arial Unicode MS"/>
      </rPr>
      <t>PerformanceRating</t>
    </r>
    <r>
      <rPr>
        <sz val="11"/>
        <color theme="1"/>
        <rFont val="Calibri"/>
        <family val="2"/>
        <scheme val="minor"/>
      </rPr>
      <t xml:space="preserve"> as "Excellent".</t>
    </r>
  </si>
  <si>
    <r>
      <t>7. Sales Growth Potential</t>
    </r>
    <r>
      <rPr>
        <sz val="11"/>
        <color theme="1"/>
        <rFont val="Calibri"/>
        <family val="2"/>
        <scheme val="minor"/>
      </rPr>
      <t xml:space="preserve">: If </t>
    </r>
    <r>
      <rPr>
        <sz val="10"/>
        <color theme="1"/>
        <rFont val="Arial Unicode MS"/>
      </rPr>
      <t>SalesAmount</t>
    </r>
    <r>
      <rPr>
        <sz val="11"/>
        <color theme="1"/>
        <rFont val="Calibri"/>
        <family val="2"/>
        <scheme val="minor"/>
      </rPr>
      <t xml:space="preserve"> is within 10% of </t>
    </r>
    <r>
      <rPr>
        <sz val="10"/>
        <color theme="1"/>
        <rFont val="Arial Unicode MS"/>
      </rPr>
      <t>Target</t>
    </r>
    <r>
      <rPr>
        <sz val="11"/>
        <color theme="1"/>
        <rFont val="Calibri"/>
        <family val="2"/>
        <scheme val="minor"/>
      </rPr>
      <t>, return "Potential", otherwise return "Low".</t>
    </r>
  </si>
  <si>
    <r>
      <t>8. Target Achievement</t>
    </r>
    <r>
      <rPr>
        <sz val="11"/>
        <color theme="1"/>
        <rFont val="Calibri"/>
        <family val="2"/>
        <scheme val="minor"/>
      </rPr>
      <t xml:space="preserve">: If </t>
    </r>
    <r>
      <rPr>
        <sz val="10"/>
        <color theme="1"/>
        <rFont val="Arial Unicode MS"/>
      </rPr>
      <t>SalesAmount</t>
    </r>
    <r>
      <rPr>
        <sz val="11"/>
        <color theme="1"/>
        <rFont val="Calibri"/>
        <family val="2"/>
        <scheme val="minor"/>
      </rPr>
      <t xml:space="preserve"> exceeds </t>
    </r>
    <r>
      <rPr>
        <sz val="10"/>
        <color theme="1"/>
        <rFont val="Arial Unicode MS"/>
      </rPr>
      <t>Target</t>
    </r>
    <r>
      <rPr>
        <sz val="11"/>
        <color theme="1"/>
        <rFont val="Calibri"/>
        <family val="2"/>
        <scheme val="minor"/>
      </rPr>
      <t xml:space="preserve"> by more than 20%, return "Exceeded Expectations", otherwise return "Met Expectations".</t>
    </r>
  </si>
  <si>
    <r>
      <t>9. Improvement Needed</t>
    </r>
    <r>
      <rPr>
        <sz val="11"/>
        <color theme="1"/>
        <rFont val="Calibri"/>
        <family val="2"/>
        <scheme val="minor"/>
      </rPr>
      <t xml:space="preserve">: If </t>
    </r>
    <r>
      <rPr>
        <sz val="10"/>
        <color theme="1"/>
        <rFont val="Arial Unicode MS"/>
      </rPr>
      <t>PerformanceRating</t>
    </r>
    <r>
      <rPr>
        <sz val="11"/>
        <color theme="1"/>
        <rFont val="Calibri"/>
        <family val="2"/>
        <scheme val="minor"/>
      </rPr>
      <t xml:space="preserve"> is "Needs Improvement" and </t>
    </r>
    <r>
      <rPr>
        <sz val="10"/>
        <color theme="1"/>
        <rFont val="Arial Unicode MS"/>
      </rPr>
      <t>CustomerFeedback</t>
    </r>
    <r>
      <rPr>
        <sz val="11"/>
        <color theme="1"/>
        <rFont val="Calibri"/>
        <family val="2"/>
        <scheme val="minor"/>
      </rPr>
      <t xml:space="preserve"> is less than 4.0, return "Urgent", otherwise return "Monitor".</t>
    </r>
  </si>
  <si>
    <r>
      <t>10. Bonus Calculation</t>
    </r>
    <r>
      <rPr>
        <sz val="11"/>
        <color theme="1"/>
        <rFont val="Calibri"/>
        <family val="2"/>
        <scheme val="minor"/>
      </rPr>
      <t xml:space="preserve">: Calculate the bonus as 10% of </t>
    </r>
    <r>
      <rPr>
        <sz val="10"/>
        <color theme="1"/>
        <rFont val="Arial Unicode MS"/>
      </rPr>
      <t>SalesAmount</t>
    </r>
    <r>
      <rPr>
        <sz val="11"/>
        <color theme="1"/>
        <rFont val="Calibri"/>
        <family val="2"/>
        <scheme val="minor"/>
      </rPr>
      <t xml:space="preserve"> if </t>
    </r>
    <r>
      <rPr>
        <sz val="10"/>
        <color theme="1"/>
        <rFont val="Arial Unicode MS"/>
      </rPr>
      <t>BonusEligible</t>
    </r>
    <r>
      <rPr>
        <sz val="11"/>
        <color theme="1"/>
        <rFont val="Calibri"/>
        <family val="2"/>
        <scheme val="minor"/>
      </rPr>
      <t xml:space="preserve"> is "Yes", otherwise return 0.</t>
    </r>
  </si>
  <si>
    <r>
      <t>11. Training Impact</t>
    </r>
    <r>
      <rPr>
        <sz val="11"/>
        <color theme="1"/>
        <rFont val="Calibri"/>
        <family val="2"/>
        <scheme val="minor"/>
      </rPr>
      <t xml:space="preserve">: If </t>
    </r>
    <r>
      <rPr>
        <sz val="10"/>
        <color theme="1"/>
        <rFont val="Arial Unicode MS"/>
      </rPr>
      <t>TrainingCompleted</t>
    </r>
    <r>
      <rPr>
        <sz val="11"/>
        <color theme="1"/>
        <rFont val="Calibri"/>
        <family val="2"/>
        <scheme val="minor"/>
      </rPr>
      <t xml:space="preserve"> is "Yes" and </t>
    </r>
    <r>
      <rPr>
        <sz val="10"/>
        <color theme="1"/>
        <rFont val="Arial Unicode MS"/>
      </rPr>
      <t>PerformanceRating</t>
    </r>
    <r>
      <rPr>
        <sz val="11"/>
        <color theme="1"/>
        <rFont val="Calibri"/>
        <family val="2"/>
        <scheme val="minor"/>
      </rPr>
      <t xml:space="preserve"> is "Excellent", return "Positive", if "No" and "Needs Improvement", return "Negative", otherwise return "Neutral".</t>
    </r>
  </si>
  <si>
    <r>
      <t>12. Customer Feedback Impact</t>
    </r>
    <r>
      <rPr>
        <sz val="11"/>
        <color theme="1"/>
        <rFont val="Calibri"/>
        <family val="2"/>
        <scheme val="minor"/>
      </rPr>
      <t xml:space="preserve">: If </t>
    </r>
    <r>
      <rPr>
        <sz val="10"/>
        <color theme="1"/>
        <rFont val="Arial Unicode MS"/>
      </rPr>
      <t>CustomerFeedback</t>
    </r>
    <r>
      <rPr>
        <sz val="11"/>
        <color theme="1"/>
        <rFont val="Calibri"/>
        <family val="2"/>
        <scheme val="minor"/>
      </rPr>
      <t xml:space="preserve"> is 4.8 or higher, add 0.2 to </t>
    </r>
    <r>
      <rPr>
        <sz val="10"/>
        <color theme="1"/>
        <rFont val="Arial Unicode MS"/>
      </rPr>
      <t>PerformanceRating</t>
    </r>
    <r>
      <rPr>
        <sz val="11"/>
        <color theme="1"/>
        <rFont val="Calibri"/>
        <family val="2"/>
        <scheme val="minor"/>
      </rPr>
      <t>, if 4.5 or higher, add 0.1, otherwise add 0.</t>
    </r>
  </si>
  <si>
    <r>
      <t>13. Promotion Eligibility</t>
    </r>
    <r>
      <rPr>
        <sz val="11"/>
        <color theme="1"/>
        <rFont val="Calibri"/>
        <family val="2"/>
        <scheme val="minor"/>
      </rPr>
      <t xml:space="preserve">: If </t>
    </r>
    <r>
      <rPr>
        <sz val="10"/>
        <color theme="1"/>
        <rFont val="Arial Unicode MS"/>
      </rPr>
      <t>PerformanceRating</t>
    </r>
    <r>
      <rPr>
        <sz val="11"/>
        <color theme="1"/>
        <rFont val="Calibri"/>
        <family val="2"/>
        <scheme val="minor"/>
      </rPr>
      <t xml:space="preserve"> is "Excellent" and </t>
    </r>
    <r>
      <rPr>
        <sz val="10"/>
        <color theme="1"/>
        <rFont val="Arial Unicode MS"/>
      </rPr>
      <t>Attendance</t>
    </r>
    <r>
      <rPr>
        <sz val="11"/>
        <color theme="1"/>
        <rFont val="Calibri"/>
        <family val="2"/>
        <scheme val="minor"/>
      </rPr>
      <t xml:space="preserve"> is greater than 95%, return "Eligible", otherwise return "Not Eligible".</t>
    </r>
  </si>
  <si>
    <r>
      <t>14. Sales Target Adjustment</t>
    </r>
    <r>
      <rPr>
        <sz val="11"/>
        <color theme="1"/>
        <rFont val="Calibri"/>
        <family val="2"/>
        <scheme val="minor"/>
      </rPr>
      <t xml:space="preserve">: If </t>
    </r>
    <r>
      <rPr>
        <sz val="10"/>
        <color theme="1"/>
        <rFont val="Arial Unicode MS"/>
      </rPr>
      <t>SalesAmount</t>
    </r>
    <r>
      <rPr>
        <sz val="11"/>
        <color theme="1"/>
        <rFont val="Calibri"/>
        <family val="2"/>
        <scheme val="minor"/>
      </rPr>
      <t xml:space="preserve"> is greater than 2000, increase </t>
    </r>
    <r>
      <rPr>
        <sz val="10"/>
        <color theme="1"/>
        <rFont val="Arial Unicode MS"/>
      </rPr>
      <t>Target</t>
    </r>
    <r>
      <rPr>
        <sz val="11"/>
        <color theme="1"/>
        <rFont val="Calibri"/>
        <family val="2"/>
        <scheme val="minor"/>
      </rPr>
      <t xml:space="preserve"> by 10%, otherwise leave it unchanged.</t>
    </r>
  </si>
  <si>
    <r>
      <t>15. Attendance Performance</t>
    </r>
    <r>
      <rPr>
        <sz val="11"/>
        <color theme="1"/>
        <rFont val="Calibri"/>
        <family val="2"/>
        <scheme val="minor"/>
      </rPr>
      <t xml:space="preserve">: If </t>
    </r>
    <r>
      <rPr>
        <sz val="10"/>
        <color theme="1"/>
        <rFont val="Arial Unicode MS"/>
      </rPr>
      <t>Attendance</t>
    </r>
    <r>
      <rPr>
        <sz val="11"/>
        <color theme="1"/>
        <rFont val="Calibri"/>
        <family val="2"/>
        <scheme val="minor"/>
      </rPr>
      <t xml:space="preserve"> is greater than 95%, return "Excellent", if greater than 90%, return "Good", otherwise return "Poor".</t>
    </r>
  </si>
  <si>
    <r>
      <t>16. Year-End Review</t>
    </r>
    <r>
      <rPr>
        <sz val="11"/>
        <color theme="1"/>
        <rFont val="Calibri"/>
        <family val="2"/>
        <scheme val="minor"/>
      </rPr>
      <t xml:space="preserve">: If </t>
    </r>
    <r>
      <rPr>
        <sz val="10"/>
        <color theme="1"/>
        <rFont val="Arial Unicode MS"/>
      </rPr>
      <t>SalesAmount</t>
    </r>
    <r>
      <rPr>
        <sz val="11"/>
        <color theme="1"/>
        <rFont val="Calibri"/>
        <family val="2"/>
        <scheme val="minor"/>
      </rPr>
      <t xml:space="preserve"> is greater than 2000 and </t>
    </r>
    <r>
      <rPr>
        <sz val="10"/>
        <color theme="1"/>
        <rFont val="Arial Unicode MS"/>
      </rPr>
      <t>CustomerFeedback</t>
    </r>
    <r>
      <rPr>
        <sz val="11"/>
        <color theme="1"/>
        <rFont val="Calibri"/>
        <family val="2"/>
        <scheme val="minor"/>
      </rPr>
      <t xml:space="preserve"> is 4.8 or higher, return "Outstanding", otherwise return "Regular".</t>
    </r>
  </si>
  <si>
    <r>
      <t>17. Training Impact on Performance</t>
    </r>
    <r>
      <rPr>
        <sz val="11"/>
        <color theme="1"/>
        <rFont val="Calibri"/>
        <family val="2"/>
        <scheme val="minor"/>
      </rPr>
      <t xml:space="preserve">: If </t>
    </r>
    <r>
      <rPr>
        <sz val="10"/>
        <color theme="1"/>
        <rFont val="Arial Unicode MS"/>
      </rPr>
      <t>TrainingCompleted</t>
    </r>
    <r>
      <rPr>
        <sz val="11"/>
        <color theme="1"/>
        <rFont val="Calibri"/>
        <family val="2"/>
        <scheme val="minor"/>
      </rPr>
      <t xml:space="preserve"> is "Yes" and </t>
    </r>
    <r>
      <rPr>
        <sz val="10"/>
        <color theme="1"/>
        <rFont val="Arial Unicode MS"/>
      </rPr>
      <t>CustomerFeedback</t>
    </r>
    <r>
      <rPr>
        <sz val="11"/>
        <color theme="1"/>
        <rFont val="Calibri"/>
        <family val="2"/>
        <scheme val="minor"/>
      </rPr>
      <t xml:space="preserve"> is greater than 4.5, return "Improved", otherwise return "Needs Improvement".</t>
    </r>
  </si>
  <si>
    <r>
      <t>18. Sales Milestone</t>
    </r>
    <r>
      <rPr>
        <sz val="11"/>
        <color theme="1"/>
        <rFont val="Calibri"/>
        <family val="2"/>
        <scheme val="minor"/>
      </rPr>
      <t xml:space="preserve">: Identify employees who have achieved a </t>
    </r>
    <r>
      <rPr>
        <sz val="10"/>
        <color theme="1"/>
        <rFont val="Arial Unicode MS"/>
      </rPr>
      <t>SalesAmount</t>
    </r>
    <r>
      <rPr>
        <sz val="11"/>
        <color theme="1"/>
        <rFont val="Calibri"/>
        <family val="2"/>
        <scheme val="minor"/>
      </rPr>
      <t xml:space="preserve"> of 2000 or more.</t>
    </r>
  </si>
  <si>
    <r>
      <t>19. Attendance Reward</t>
    </r>
    <r>
      <rPr>
        <sz val="11"/>
        <color theme="1"/>
        <rFont val="Calibri"/>
        <family val="2"/>
        <scheme val="minor"/>
      </rPr>
      <t xml:space="preserve">: If </t>
    </r>
    <r>
      <rPr>
        <sz val="10"/>
        <color theme="1"/>
        <rFont val="Arial Unicode MS"/>
      </rPr>
      <t>Attendance</t>
    </r>
    <r>
      <rPr>
        <sz val="11"/>
        <color theme="1"/>
        <rFont val="Calibri"/>
        <family val="2"/>
        <scheme val="minor"/>
      </rPr>
      <t xml:space="preserve"> is greater than 90% and </t>
    </r>
    <r>
      <rPr>
        <sz val="10"/>
        <color theme="1"/>
        <rFont val="Arial Unicode MS"/>
      </rPr>
      <t>SalesAmount</t>
    </r>
    <r>
      <rPr>
        <sz val="11"/>
        <color theme="1"/>
        <rFont val="Calibri"/>
        <family val="2"/>
        <scheme val="minor"/>
      </rPr>
      <t xml:space="preserve"> is greater than 1800, return "Reward", otherwise return "No Reward".</t>
    </r>
  </si>
  <si>
    <r>
      <t>20. Performance Summary</t>
    </r>
    <r>
      <rPr>
        <sz val="11"/>
        <color theme="1"/>
        <rFont val="Calibri"/>
        <family val="2"/>
        <scheme val="minor"/>
      </rPr>
      <t xml:space="preserve">: Combine </t>
    </r>
    <r>
      <rPr>
        <sz val="10"/>
        <color theme="1"/>
        <rFont val="Arial Unicode MS"/>
      </rPr>
      <t>PerformanceRating</t>
    </r>
    <r>
      <rPr>
        <sz val="11"/>
        <color theme="1"/>
        <rFont val="Calibri"/>
        <family val="2"/>
        <scheme val="minor"/>
      </rPr>
      <t xml:space="preserve"> and </t>
    </r>
    <r>
      <rPr>
        <sz val="10"/>
        <color theme="1"/>
        <rFont val="Arial Unicode MS"/>
      </rPr>
      <t>CustomerFeedback</t>
    </r>
    <r>
      <rPr>
        <sz val="11"/>
        <color theme="1"/>
        <rFont val="Calibri"/>
        <family val="2"/>
        <scheme val="minor"/>
      </rPr>
      <t xml:space="preserve"> into a summary statement.</t>
    </r>
  </si>
  <si>
    <t>7. Sales Growth Potential</t>
  </si>
  <si>
    <t>8. Target Achievement</t>
  </si>
  <si>
    <t>9. Improvement Needed</t>
  </si>
  <si>
    <t>10. Bonus Calculation</t>
  </si>
  <si>
    <t>11. Training Impact</t>
  </si>
  <si>
    <t>1. Performance Rating</t>
  </si>
  <si>
    <t>2.Bonus Eligibility</t>
  </si>
  <si>
    <t>3.Customer Satisfaction</t>
  </si>
  <si>
    <t>4.Attendance Flag</t>
  </si>
  <si>
    <t>5.High Achievers</t>
  </si>
  <si>
    <t>6.Training Compliance</t>
  </si>
  <si>
    <t>12. Customer Feedback Impact</t>
  </si>
  <si>
    <t>13. Promotion Eligibility</t>
  </si>
  <si>
    <t>14. Sales Target Adjustment</t>
  </si>
  <si>
    <t>15. Attendance Performance</t>
  </si>
  <si>
    <t>16. Year-End Review</t>
  </si>
  <si>
    <t>17. Training Impact on Performance</t>
  </si>
  <si>
    <t>18. Sales Milestone</t>
  </si>
  <si>
    <t>19.Attendance Reward</t>
  </si>
  <si>
    <t>20. Performance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</si>
</sst>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3.5"/>
      <color theme="1"/>
      <name val="Calibri"/>
      <family val="2"/>
      <scheme val="minor"/>
    </font>
    <font>
      <b/>
      <sz val="12"/>
      <color theme="1"/>
      <name val="Calibri"/>
      <family val="2"/>
      <scheme val="minor"/>
    </font>
    <font>
      <sz val="10"/>
      <color theme="1"/>
      <name val="Arial Unicode MS"/>
    </font>
    <font>
      <b/>
      <sz val="16"/>
      <color theme="0"/>
      <name val="Calibri"/>
      <family val="2"/>
      <scheme val="minor"/>
    </font>
    <font>
      <b/>
      <sz val="18"/>
      <color theme="1" tint="4.9989318521683403E-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5"/>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center"/>
    </xf>
    <xf numFmtId="0" fontId="2" fillId="0" borderId="0" xfId="0" applyFont="1" applyAlignment="1">
      <alignment vertical="center"/>
    </xf>
    <xf numFmtId="0" fontId="0" fillId="0" borderId="0" xfId="0" applyAlignment="1">
      <alignment horizontal="left" vertical="center" indent="1"/>
    </xf>
    <xf numFmtId="0" fontId="4" fillId="0" borderId="0" xfId="0" applyFont="1" applyAlignment="1">
      <alignment vertical="center"/>
    </xf>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1" fillId="5"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left" vertical="top"/>
    </xf>
    <xf numFmtId="0" fontId="1" fillId="0" borderId="0" xfId="0" applyFont="1" applyAlignment="1">
      <alignment horizontal="left" vertical="top" wrapText="1"/>
    </xf>
    <xf numFmtId="0" fontId="0" fillId="3" borderId="0" xfId="0" applyFill="1" applyAlignment="1">
      <alignment horizontal="center" vertical="center" wrapText="1"/>
    </xf>
    <xf numFmtId="0" fontId="5" fillId="4" borderId="0" xfId="0" applyFont="1" applyFill="1" applyAlignment="1">
      <alignment horizontal="center" vertical="center"/>
    </xf>
    <xf numFmtId="0" fontId="6" fillId="5" borderId="0" xfId="0" applyFont="1" applyFill="1" applyAlignment="1">
      <alignment horizontal="center" vertical="center"/>
    </xf>
    <xf numFmtId="0" fontId="3" fillId="0" borderId="0" xfId="0" applyFont="1" applyAlignment="1">
      <alignment horizontal="center" vertical="center"/>
    </xf>
    <xf numFmtId="0" fontId="1" fillId="5" borderId="0" xfId="0" applyFont="1" applyFill="1" applyAlignment="1">
      <alignment horizontal="center" vertical="top" wrapText="1"/>
    </xf>
    <xf numFmtId="0" fontId="1" fillId="5" borderId="0" xfId="0" applyFont="1" applyFill="1" applyAlignment="1">
      <alignment horizontal="center" vertical="center" wrapText="1"/>
    </xf>
    <xf numFmtId="0" fontId="0" fillId="0" borderId="1" xfId="0" applyBorder="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E064-9AC9-4CDF-A8BB-BD891026A3D9}">
  <dimension ref="A1:AA191"/>
  <sheetViews>
    <sheetView tabSelected="1" topLeftCell="A8" zoomScale="65" zoomScaleNormal="75" workbookViewId="0">
      <pane xSplit="7" ySplit="22" topLeftCell="H30" activePane="bottomRight" state="frozen"/>
      <selection activeCell="A8" sqref="A8"/>
      <selection pane="topRight" activeCell="H8" sqref="H8"/>
      <selection pane="bottomLeft" activeCell="A30" sqref="A30"/>
      <selection pane="bottomRight" activeCell="Z23" sqref="Z23"/>
    </sheetView>
  </sheetViews>
  <sheetFormatPr defaultRowHeight="14.4" x14ac:dyDescent="0.3"/>
  <cols>
    <col min="1" max="1" width="17.33203125" customWidth="1"/>
    <col min="2" max="2" width="16.88671875" customWidth="1"/>
    <col min="3" max="3" width="18.88671875" customWidth="1"/>
    <col min="4" max="4" width="16.88671875" customWidth="1"/>
    <col min="5" max="5" width="20.44140625" customWidth="1"/>
    <col min="6" max="6" width="19.109375" customWidth="1"/>
    <col min="7" max="7" width="21" customWidth="1"/>
    <col min="8" max="8" width="22.88671875" customWidth="1"/>
    <col min="9" max="9" width="14.44140625" customWidth="1"/>
    <col min="10" max="10" width="13.21875" customWidth="1"/>
    <col min="11" max="11" width="15.6640625" customWidth="1"/>
    <col min="12" max="12" width="14" bestFit="1" customWidth="1"/>
    <col min="13" max="13" width="18.6640625" bestFit="1" customWidth="1"/>
    <col min="14" max="14" width="18.6640625" customWidth="1"/>
    <col min="15" max="15" width="20.109375" bestFit="1" customWidth="1"/>
    <col min="16" max="16" width="17.5546875" customWidth="1"/>
    <col min="17" max="17" width="20.5546875" customWidth="1"/>
    <col min="18" max="18" width="19.88671875" customWidth="1"/>
    <col min="19" max="19" width="15.88671875" customWidth="1"/>
    <col min="20" max="20" width="14.6640625" customWidth="1"/>
    <col min="21" max="21" width="25.44140625" bestFit="1" customWidth="1"/>
    <col min="22" max="22" width="18.21875" customWidth="1"/>
    <col min="23" max="24" width="18.88671875" bestFit="1" customWidth="1"/>
    <col min="25" max="25" width="19.88671875" bestFit="1" customWidth="1"/>
    <col min="26" max="26" width="17.88671875" bestFit="1" customWidth="1"/>
    <col min="27" max="27" width="47" bestFit="1" customWidth="1"/>
  </cols>
  <sheetData>
    <row r="1" spans="1:27" ht="21" x14ac:dyDescent="0.3">
      <c r="A1" s="14" t="s">
        <v>0</v>
      </c>
      <c r="B1" s="14"/>
      <c r="C1" s="14"/>
      <c r="D1" s="14"/>
      <c r="E1" s="14"/>
      <c r="F1" s="14"/>
      <c r="G1" s="14"/>
      <c r="H1" s="14"/>
      <c r="I1" s="14"/>
    </row>
    <row r="3" spans="1:27" ht="23.4" x14ac:dyDescent="0.3">
      <c r="A3" s="15" t="s">
        <v>1</v>
      </c>
      <c r="B3" s="15"/>
      <c r="C3" s="15"/>
      <c r="D3" s="15"/>
      <c r="E3" s="15"/>
      <c r="F3" s="15"/>
      <c r="G3" s="15"/>
      <c r="H3" s="15"/>
      <c r="I3" s="15"/>
    </row>
    <row r="5" spans="1:27" ht="78" customHeight="1" x14ac:dyDescent="0.3">
      <c r="A5" s="13" t="s">
        <v>2</v>
      </c>
      <c r="B5" s="13"/>
      <c r="C5" s="13"/>
      <c r="D5" s="13"/>
      <c r="E5" s="13"/>
      <c r="F5" s="13"/>
      <c r="G5" s="13"/>
      <c r="H5" s="13"/>
      <c r="I5" s="13"/>
    </row>
    <row r="7" spans="1:27" ht="15.6" x14ac:dyDescent="0.3">
      <c r="A7" s="16" t="s">
        <v>3</v>
      </c>
      <c r="B7" s="16"/>
      <c r="C7" s="16"/>
      <c r="D7" s="16"/>
      <c r="E7" s="16"/>
      <c r="F7" s="16"/>
      <c r="G7" s="16"/>
      <c r="H7" s="16"/>
      <c r="I7" s="16"/>
    </row>
    <row r="9" spans="1:27" ht="28.8" customHeight="1" x14ac:dyDescent="0.3">
      <c r="A9" s="6" t="s">
        <v>4</v>
      </c>
      <c r="B9" s="6" t="s">
        <v>5</v>
      </c>
      <c r="C9" s="6" t="s">
        <v>6</v>
      </c>
      <c r="D9" s="6" t="s">
        <v>7</v>
      </c>
      <c r="E9" s="6" t="s">
        <v>8</v>
      </c>
      <c r="F9" s="6" t="s">
        <v>9</v>
      </c>
      <c r="G9" s="6" t="s">
        <v>10</v>
      </c>
      <c r="H9" s="9" t="s">
        <v>59</v>
      </c>
      <c r="I9" s="9" t="s">
        <v>60</v>
      </c>
      <c r="J9" s="9" t="s">
        <v>61</v>
      </c>
      <c r="K9" s="9" t="s">
        <v>62</v>
      </c>
      <c r="L9" s="9" t="s">
        <v>63</v>
      </c>
      <c r="M9" s="9" t="s">
        <v>64</v>
      </c>
      <c r="N9" s="9" t="s">
        <v>54</v>
      </c>
      <c r="O9" s="9" t="s">
        <v>55</v>
      </c>
      <c r="P9" s="9" t="s">
        <v>56</v>
      </c>
      <c r="Q9" s="9" t="s">
        <v>57</v>
      </c>
      <c r="R9" s="9" t="s">
        <v>58</v>
      </c>
      <c r="S9" s="9" t="s">
        <v>65</v>
      </c>
      <c r="T9" s="9" t="s">
        <v>66</v>
      </c>
      <c r="U9" s="9" t="s">
        <v>67</v>
      </c>
      <c r="V9" s="9" t="s">
        <v>68</v>
      </c>
      <c r="W9" s="9" t="s">
        <v>69</v>
      </c>
      <c r="X9" s="9" t="s">
        <v>70</v>
      </c>
      <c r="Y9" s="9" t="s">
        <v>71</v>
      </c>
      <c r="Z9" s="9" t="s">
        <v>72</v>
      </c>
      <c r="AA9" s="9" t="s">
        <v>73</v>
      </c>
    </row>
    <row r="10" spans="1:27" ht="23.4" customHeight="1" x14ac:dyDescent="0.3">
      <c r="A10" s="7">
        <v>1</v>
      </c>
      <c r="B10" s="7" t="s">
        <v>11</v>
      </c>
      <c r="C10" s="7">
        <v>2000</v>
      </c>
      <c r="D10" s="8">
        <v>0.95</v>
      </c>
      <c r="E10" s="7">
        <v>4.8</v>
      </c>
      <c r="F10" s="7" t="s">
        <v>12</v>
      </c>
      <c r="G10" s="7">
        <v>1800</v>
      </c>
      <c r="H10" s="7" t="str">
        <f>IF(AND(C10&gt;G10,D10&gt;=90%),"Excellent",IF(AND(C10&gt;G10,D10&lt;90%),"Good","Needs Imrpovement"))</f>
        <v>Excellent</v>
      </c>
      <c r="I10" s="7" t="str">
        <f>IF(AND(H10="Excellent",E10&gt;=4.5),"Yes",IF(AND(H10="Good",E10&gt;=4.5,F10="Yes"),"Yes","No"))</f>
        <v>Yes</v>
      </c>
      <c r="J10" s="7" t="str">
        <f>IF(E10&gt;=4.8,"Outstanding",IF(E10&gt;=4.5,"Very Good","Average"))</f>
        <v>Outstanding</v>
      </c>
      <c r="K10" s="7" t="str">
        <f>IF(D10&lt;85%,"Warning","Satisfactory")</f>
        <v>Satisfactory</v>
      </c>
      <c r="L10" s="7" t="str">
        <f>IF(AND(C10&gt;2000,E10&gt;4.5),"High Achievers","Regular")</f>
        <v>Regular</v>
      </c>
      <c r="M10" s="5" t="str">
        <f>IF(AND(F10="No",J10="Excellent"),"Non Compliant","Compliant")</f>
        <v>Compliant</v>
      </c>
      <c r="N10" s="7" t="str">
        <f>IF(AND(C10&gt;=G10*0.9,C10&lt;=G10*1.1),"Potential","Low")</f>
        <v>Low</v>
      </c>
      <c r="O10" s="7" t="str">
        <f>IF(C10&gt;=G10*1.2,"Exceeded Expectations","Met Expectations")</f>
        <v>Met Expectations</v>
      </c>
      <c r="P10" s="7" t="str">
        <f>IF(AND(H10="Needs Improvement",E10&lt;4),"Urgent","Monitor")</f>
        <v>Monitor</v>
      </c>
      <c r="Q10" s="7">
        <f>IF(I10="Yes",C10*10%,0)</f>
        <v>200</v>
      </c>
      <c r="R10" s="7" t="str">
        <f>IF(AND(F10="Yes",H10="Excellent"),"Postive",IF(AND(H10="No",H10="Needs Improvement"),"Negative","Neutral"))</f>
        <v>Postive</v>
      </c>
      <c r="S10" s="5"/>
      <c r="T10" s="5" t="str">
        <f>IF(AND(H10="Excellent",D10&gt;95%),"Eligible","Not Eligible")</f>
        <v>Not Eligible</v>
      </c>
      <c r="U10" s="19" t="str">
        <f>IF(C10&gt;2000,G10*10%,"Not Change")</f>
        <v>Not Change</v>
      </c>
      <c r="V10" s="20" t="str">
        <f>IF(D10&gt;95%,"Excellent",IF(D10&gt;90%,"Good","Poor"))</f>
        <v>Good</v>
      </c>
      <c r="W10" s="20" t="str">
        <f>IF(AND(C10&gt;2000,E10&gt;=4.8),"Outstanding","Regular")</f>
        <v>Regular</v>
      </c>
      <c r="X10" s="20" t="str">
        <f>IF(AND(F10="Yes",E10&gt;4.5),"Improved","Needs Improvement")</f>
        <v>Improved</v>
      </c>
      <c r="Y10" s="20" t="str">
        <f>IF(C10&gt;=2000,"Milestone achieved","Not achieved")</f>
        <v>Milestone achieved</v>
      </c>
      <c r="Z10" s="20" t="str">
        <f>IF(AND(D10&gt;90%,C10&gt;1800),"Reward","No Reward")</f>
        <v>Reward</v>
      </c>
      <c r="AA10" s="19" t="str">
        <f>"Performance:"&amp;H10&amp;". .Feedback:"&amp;E10</f>
        <v>Performance:Excellent. .Feedback:4.8</v>
      </c>
    </row>
    <row r="11" spans="1:27" ht="23.4" customHeight="1" x14ac:dyDescent="0.3">
      <c r="A11" s="7">
        <v>2</v>
      </c>
      <c r="B11" s="7" t="s">
        <v>13</v>
      </c>
      <c r="C11" s="7">
        <v>1700</v>
      </c>
      <c r="D11" s="8">
        <v>0.85</v>
      </c>
      <c r="E11" s="7">
        <v>4.5</v>
      </c>
      <c r="F11" s="7" t="s">
        <v>12</v>
      </c>
      <c r="G11" s="7">
        <v>1800</v>
      </c>
      <c r="H11" s="7" t="str">
        <f t="shared" ref="H11:H29" si="0">IF(AND(C11&gt;G11,D11&gt;=90%),"Excellent",IF(AND(C11&gt;G11,D11&lt;90%),"Good","Needs Imrpovement"))</f>
        <v>Needs Imrpovement</v>
      </c>
      <c r="I11" s="7" t="str">
        <f t="shared" ref="I11:I29" si="1">IF(AND(H11="Excellent",E11&gt;=4.5),"Yes",IF(AND(H11="Good",E11&gt;=4.5,F11="Yes"),"Yes","No"))</f>
        <v>No</v>
      </c>
      <c r="J11" s="7" t="str">
        <f t="shared" ref="J11:J29" si="2">IF(E11&gt;=4.8,"Outstanding",IF(E11&gt;=4.5,"Very Good","Average"))</f>
        <v>Very Good</v>
      </c>
      <c r="K11" s="7" t="str">
        <f t="shared" ref="K11:K29" si="3">IF(D11&lt;85%,"Warning","Satisfactory")</f>
        <v>Satisfactory</v>
      </c>
      <c r="L11" s="7" t="str">
        <f t="shared" ref="L11:L29" si="4">IF(AND(C11&gt;2000,E11&gt;4.5),"High Achievers","Regular")</f>
        <v>Regular</v>
      </c>
      <c r="M11" s="5" t="str">
        <f t="shared" ref="M11:M29" si="5">IF(AND(F11="No",J11="Excellent"),"Non Compliant","Compliant")</f>
        <v>Compliant</v>
      </c>
      <c r="N11" s="7" t="str">
        <f t="shared" ref="N11:N29" si="6">IF(AND(C11&gt;=G11*0.9,C11&lt;=G11*1.1),"Potential","Low")</f>
        <v>Potential</v>
      </c>
      <c r="O11" s="7" t="str">
        <f t="shared" ref="O11:O29" si="7">IF(C11&gt;=G11*1.2,"Exceeded Expectations","Met Expectations")</f>
        <v>Met Expectations</v>
      </c>
      <c r="P11" s="7" t="str">
        <f t="shared" ref="P11:P29" si="8">IF(AND(H11="Needs Improvement",E11&lt;4),"Urgent","Monitor")</f>
        <v>Monitor</v>
      </c>
      <c r="Q11" s="7">
        <f t="shared" ref="Q11:Q29" si="9">IF(I11="Yes",C11*10%,0)</f>
        <v>0</v>
      </c>
      <c r="R11" s="7" t="str">
        <f t="shared" ref="R11:R29" si="10">IF(AND(F11="Yes",H11="Excellent"),"Postive",IF(AND(H11="No",H11="Needs Improvement"),"Negative","Neutral"))</f>
        <v>Neutral</v>
      </c>
      <c r="S11" s="5"/>
      <c r="T11" s="5" t="str">
        <f t="shared" ref="T11:T29" si="11">IF(AND(H11="Excellent",D11&gt;95%),"Eligible","Not Eligible")</f>
        <v>Not Eligible</v>
      </c>
      <c r="U11" s="19" t="str">
        <f t="shared" ref="U11:U29" si="12">IF(C11&gt;2000,G11*10%,"Not Change")</f>
        <v>Not Change</v>
      </c>
      <c r="V11" s="20" t="str">
        <f t="shared" ref="V11:V29" si="13">IF(D11&gt;95%,"Excellent",IF(D11&gt;90%,"Good","Poor"))</f>
        <v>Poor</v>
      </c>
      <c r="W11" s="20" t="str">
        <f t="shared" ref="W11:W29" si="14">IF(AND(C11&gt;2000,E11&gt;=4.8),"Outstanding","Regular")</f>
        <v>Regular</v>
      </c>
      <c r="X11" s="20" t="str">
        <f t="shared" ref="X11:X29" si="15">IF(AND(F11="Yes",E11&gt;4.5),"Improved","Needs Improvement")</f>
        <v>Needs Improvement</v>
      </c>
      <c r="Y11" s="20" t="str">
        <f t="shared" ref="Y11:Y29" si="16">IF(C11&gt;=2000,"Milestone achieved","Not achieved")</f>
        <v>Not achieved</v>
      </c>
      <c r="Z11" s="20" t="str">
        <f t="shared" ref="Z11:Z29" si="17">IF(AND(D11&gt;90%,C11&gt;1800),"Reward","No Reward")</f>
        <v>No Reward</v>
      </c>
      <c r="AA11" s="19" t="str">
        <f t="shared" ref="AA11:AA29" si="18">"Performance:"&amp;H11&amp;". .Feedback:"&amp;E11</f>
        <v>Performance:Needs Imrpovement. .Feedback:4.5</v>
      </c>
    </row>
    <row r="12" spans="1:27" ht="23.4" customHeight="1" x14ac:dyDescent="0.3">
      <c r="A12" s="7">
        <v>3</v>
      </c>
      <c r="B12" s="7" t="s">
        <v>14</v>
      </c>
      <c r="C12" s="7">
        <v>1500</v>
      </c>
      <c r="D12" s="8">
        <v>0.92</v>
      </c>
      <c r="E12" s="7">
        <v>4.2</v>
      </c>
      <c r="F12" s="7" t="s">
        <v>15</v>
      </c>
      <c r="G12" s="7">
        <v>1800</v>
      </c>
      <c r="H12" s="7" t="str">
        <f t="shared" si="0"/>
        <v>Needs Imrpovement</v>
      </c>
      <c r="I12" s="7" t="str">
        <f t="shared" si="1"/>
        <v>No</v>
      </c>
      <c r="J12" s="7" t="str">
        <f t="shared" si="2"/>
        <v>Average</v>
      </c>
      <c r="K12" s="7" t="str">
        <f t="shared" si="3"/>
        <v>Satisfactory</v>
      </c>
      <c r="L12" s="7" t="str">
        <f t="shared" si="4"/>
        <v>Regular</v>
      </c>
      <c r="M12" s="5" t="str">
        <f t="shared" si="5"/>
        <v>Compliant</v>
      </c>
      <c r="N12" s="7" t="str">
        <f t="shared" si="6"/>
        <v>Low</v>
      </c>
      <c r="O12" s="7" t="str">
        <f t="shared" si="7"/>
        <v>Met Expectations</v>
      </c>
      <c r="P12" s="7" t="str">
        <f t="shared" si="8"/>
        <v>Monitor</v>
      </c>
      <c r="Q12" s="7">
        <f t="shared" si="9"/>
        <v>0</v>
      </c>
      <c r="R12" s="7" t="str">
        <f t="shared" si="10"/>
        <v>Neutral</v>
      </c>
      <c r="S12" s="5"/>
      <c r="T12" s="5" t="str">
        <f t="shared" si="11"/>
        <v>Not Eligible</v>
      </c>
      <c r="U12" s="19" t="str">
        <f t="shared" si="12"/>
        <v>Not Change</v>
      </c>
      <c r="V12" s="20" t="str">
        <f t="shared" si="13"/>
        <v>Good</v>
      </c>
      <c r="W12" s="20" t="str">
        <f t="shared" si="14"/>
        <v>Regular</v>
      </c>
      <c r="X12" s="20" t="str">
        <f t="shared" si="15"/>
        <v>Needs Improvement</v>
      </c>
      <c r="Y12" s="20" t="str">
        <f t="shared" si="16"/>
        <v>Not achieved</v>
      </c>
      <c r="Z12" s="20" t="str">
        <f t="shared" si="17"/>
        <v>No Reward</v>
      </c>
      <c r="AA12" s="19" t="str">
        <f t="shared" si="18"/>
        <v>Performance:Needs Imrpovement. .Feedback:4.2</v>
      </c>
    </row>
    <row r="13" spans="1:27" ht="23.4" customHeight="1" x14ac:dyDescent="0.3">
      <c r="A13" s="7">
        <v>4</v>
      </c>
      <c r="B13" s="7" t="s">
        <v>16</v>
      </c>
      <c r="C13" s="7">
        <v>2100</v>
      </c>
      <c r="D13" s="8">
        <v>0.88</v>
      </c>
      <c r="E13" s="7">
        <v>4.7</v>
      </c>
      <c r="F13" s="7" t="s">
        <v>12</v>
      </c>
      <c r="G13" s="7">
        <v>1800</v>
      </c>
      <c r="H13" s="7" t="str">
        <f t="shared" si="0"/>
        <v>Good</v>
      </c>
      <c r="I13" s="7" t="str">
        <f t="shared" si="1"/>
        <v>Yes</v>
      </c>
      <c r="J13" s="7" t="str">
        <f t="shared" si="2"/>
        <v>Very Good</v>
      </c>
      <c r="K13" s="7" t="str">
        <f t="shared" si="3"/>
        <v>Satisfactory</v>
      </c>
      <c r="L13" s="7" t="str">
        <f t="shared" si="4"/>
        <v>High Achievers</v>
      </c>
      <c r="M13" s="5" t="str">
        <f t="shared" si="5"/>
        <v>Compliant</v>
      </c>
      <c r="N13" s="7" t="str">
        <f t="shared" si="6"/>
        <v>Low</v>
      </c>
      <c r="O13" s="7" t="str">
        <f t="shared" si="7"/>
        <v>Met Expectations</v>
      </c>
      <c r="P13" s="7" t="str">
        <f t="shared" si="8"/>
        <v>Monitor</v>
      </c>
      <c r="Q13" s="7">
        <f t="shared" si="9"/>
        <v>210</v>
      </c>
      <c r="R13" s="7" t="str">
        <f t="shared" si="10"/>
        <v>Neutral</v>
      </c>
      <c r="S13" s="5"/>
      <c r="T13" s="5" t="str">
        <f t="shared" si="11"/>
        <v>Not Eligible</v>
      </c>
      <c r="U13" s="19">
        <f t="shared" si="12"/>
        <v>180</v>
      </c>
      <c r="V13" s="20" t="str">
        <f t="shared" si="13"/>
        <v>Poor</v>
      </c>
      <c r="W13" s="20" t="str">
        <f t="shared" si="14"/>
        <v>Regular</v>
      </c>
      <c r="X13" s="20" t="str">
        <f t="shared" si="15"/>
        <v>Improved</v>
      </c>
      <c r="Y13" s="20" t="str">
        <f t="shared" si="16"/>
        <v>Milestone achieved</v>
      </c>
      <c r="Z13" s="20" t="str">
        <f t="shared" si="17"/>
        <v>No Reward</v>
      </c>
      <c r="AA13" s="19" t="str">
        <f t="shared" si="18"/>
        <v>Performance:Good. .Feedback:4.7</v>
      </c>
    </row>
    <row r="14" spans="1:27" ht="23.4" customHeight="1" x14ac:dyDescent="0.3">
      <c r="A14" s="7">
        <v>5</v>
      </c>
      <c r="B14" s="7" t="s">
        <v>17</v>
      </c>
      <c r="C14" s="7">
        <v>1900</v>
      </c>
      <c r="D14" s="8">
        <v>0.9</v>
      </c>
      <c r="E14" s="7">
        <v>4.4000000000000004</v>
      </c>
      <c r="F14" s="7" t="s">
        <v>12</v>
      </c>
      <c r="G14" s="7">
        <v>1800</v>
      </c>
      <c r="H14" s="7" t="str">
        <f t="shared" si="0"/>
        <v>Excellent</v>
      </c>
      <c r="I14" s="7" t="str">
        <f t="shared" si="1"/>
        <v>No</v>
      </c>
      <c r="J14" s="7" t="str">
        <f t="shared" si="2"/>
        <v>Average</v>
      </c>
      <c r="K14" s="7" t="str">
        <f t="shared" si="3"/>
        <v>Satisfactory</v>
      </c>
      <c r="L14" s="7" t="str">
        <f t="shared" si="4"/>
        <v>Regular</v>
      </c>
      <c r="M14" s="5" t="str">
        <f t="shared" si="5"/>
        <v>Compliant</v>
      </c>
      <c r="N14" s="7" t="str">
        <f t="shared" si="6"/>
        <v>Potential</v>
      </c>
      <c r="O14" s="7" t="str">
        <f t="shared" si="7"/>
        <v>Met Expectations</v>
      </c>
      <c r="P14" s="7" t="str">
        <f t="shared" si="8"/>
        <v>Monitor</v>
      </c>
      <c r="Q14" s="7">
        <f t="shared" si="9"/>
        <v>0</v>
      </c>
      <c r="R14" s="7" t="str">
        <f t="shared" si="10"/>
        <v>Postive</v>
      </c>
      <c r="S14" s="5"/>
      <c r="T14" s="5" t="str">
        <f t="shared" si="11"/>
        <v>Not Eligible</v>
      </c>
      <c r="U14" s="19" t="str">
        <f t="shared" si="12"/>
        <v>Not Change</v>
      </c>
      <c r="V14" s="20" t="str">
        <f t="shared" si="13"/>
        <v>Poor</v>
      </c>
      <c r="W14" s="20" t="str">
        <f t="shared" si="14"/>
        <v>Regular</v>
      </c>
      <c r="X14" s="20" t="str">
        <f t="shared" si="15"/>
        <v>Needs Improvement</v>
      </c>
      <c r="Y14" s="20" t="str">
        <f t="shared" si="16"/>
        <v>Not achieved</v>
      </c>
      <c r="Z14" s="20" t="str">
        <f t="shared" si="17"/>
        <v>No Reward</v>
      </c>
      <c r="AA14" s="19" t="str">
        <f t="shared" si="18"/>
        <v>Performance:Excellent. .Feedback:4.4</v>
      </c>
    </row>
    <row r="15" spans="1:27" ht="23.4" customHeight="1" x14ac:dyDescent="0.3">
      <c r="A15" s="7">
        <v>6</v>
      </c>
      <c r="B15" s="7" t="s">
        <v>18</v>
      </c>
      <c r="C15" s="7">
        <v>1600</v>
      </c>
      <c r="D15" s="8">
        <v>0.87</v>
      </c>
      <c r="E15" s="7">
        <v>4</v>
      </c>
      <c r="F15" s="7" t="s">
        <v>15</v>
      </c>
      <c r="G15" s="7">
        <v>1800</v>
      </c>
      <c r="H15" s="7" t="str">
        <f t="shared" si="0"/>
        <v>Needs Imrpovement</v>
      </c>
      <c r="I15" s="7" t="str">
        <f t="shared" si="1"/>
        <v>No</v>
      </c>
      <c r="J15" s="7" t="str">
        <f t="shared" si="2"/>
        <v>Average</v>
      </c>
      <c r="K15" s="7" t="str">
        <f t="shared" si="3"/>
        <v>Satisfactory</v>
      </c>
      <c r="L15" s="7" t="str">
        <f t="shared" si="4"/>
        <v>Regular</v>
      </c>
      <c r="M15" s="5" t="str">
        <f t="shared" si="5"/>
        <v>Compliant</v>
      </c>
      <c r="N15" s="7" t="str">
        <f t="shared" si="6"/>
        <v>Low</v>
      </c>
      <c r="O15" s="7" t="str">
        <f t="shared" si="7"/>
        <v>Met Expectations</v>
      </c>
      <c r="P15" s="7" t="str">
        <f t="shared" si="8"/>
        <v>Monitor</v>
      </c>
      <c r="Q15" s="7">
        <f t="shared" si="9"/>
        <v>0</v>
      </c>
      <c r="R15" s="7" t="str">
        <f t="shared" si="10"/>
        <v>Neutral</v>
      </c>
      <c r="S15" s="5"/>
      <c r="T15" s="5" t="str">
        <f t="shared" si="11"/>
        <v>Not Eligible</v>
      </c>
      <c r="U15" s="19" t="str">
        <f t="shared" si="12"/>
        <v>Not Change</v>
      </c>
      <c r="V15" s="20" t="str">
        <f t="shared" si="13"/>
        <v>Poor</v>
      </c>
      <c r="W15" s="20" t="str">
        <f t="shared" si="14"/>
        <v>Regular</v>
      </c>
      <c r="X15" s="20" t="str">
        <f t="shared" si="15"/>
        <v>Needs Improvement</v>
      </c>
      <c r="Y15" s="20" t="str">
        <f t="shared" si="16"/>
        <v>Not achieved</v>
      </c>
      <c r="Z15" s="20" t="str">
        <f t="shared" si="17"/>
        <v>No Reward</v>
      </c>
      <c r="AA15" s="19" t="str">
        <f t="shared" si="18"/>
        <v>Performance:Needs Imrpovement. .Feedback:4</v>
      </c>
    </row>
    <row r="16" spans="1:27" ht="23.4" customHeight="1" x14ac:dyDescent="0.3">
      <c r="A16" s="7">
        <v>7</v>
      </c>
      <c r="B16" s="7" t="s">
        <v>19</v>
      </c>
      <c r="C16" s="7">
        <v>2200</v>
      </c>
      <c r="D16" s="8">
        <v>0.93</v>
      </c>
      <c r="E16" s="7">
        <v>4.9000000000000004</v>
      </c>
      <c r="F16" s="7" t="s">
        <v>12</v>
      </c>
      <c r="G16" s="7">
        <v>1800</v>
      </c>
      <c r="H16" s="7" t="str">
        <f t="shared" si="0"/>
        <v>Excellent</v>
      </c>
      <c r="I16" s="7" t="str">
        <f t="shared" si="1"/>
        <v>Yes</v>
      </c>
      <c r="J16" s="7" t="str">
        <f t="shared" si="2"/>
        <v>Outstanding</v>
      </c>
      <c r="K16" s="7" t="str">
        <f t="shared" si="3"/>
        <v>Satisfactory</v>
      </c>
      <c r="L16" s="7" t="str">
        <f t="shared" si="4"/>
        <v>High Achievers</v>
      </c>
      <c r="M16" s="5" t="str">
        <f t="shared" si="5"/>
        <v>Compliant</v>
      </c>
      <c r="N16" s="7" t="str">
        <f t="shared" si="6"/>
        <v>Low</v>
      </c>
      <c r="O16" s="7" t="str">
        <f t="shared" si="7"/>
        <v>Exceeded Expectations</v>
      </c>
      <c r="P16" s="7" t="str">
        <f t="shared" si="8"/>
        <v>Monitor</v>
      </c>
      <c r="Q16" s="7">
        <f t="shared" si="9"/>
        <v>220</v>
      </c>
      <c r="R16" s="7" t="str">
        <f t="shared" si="10"/>
        <v>Postive</v>
      </c>
      <c r="S16" s="5"/>
      <c r="T16" s="5" t="str">
        <f t="shared" si="11"/>
        <v>Not Eligible</v>
      </c>
      <c r="U16" s="19">
        <f t="shared" si="12"/>
        <v>180</v>
      </c>
      <c r="V16" s="20" t="str">
        <f t="shared" si="13"/>
        <v>Good</v>
      </c>
      <c r="W16" s="20" t="str">
        <f t="shared" si="14"/>
        <v>Outstanding</v>
      </c>
      <c r="X16" s="20" t="str">
        <f t="shared" si="15"/>
        <v>Improved</v>
      </c>
      <c r="Y16" s="20" t="str">
        <f t="shared" si="16"/>
        <v>Milestone achieved</v>
      </c>
      <c r="Z16" s="20" t="str">
        <f t="shared" si="17"/>
        <v>Reward</v>
      </c>
      <c r="AA16" s="19" t="str">
        <f t="shared" si="18"/>
        <v>Performance:Excellent. .Feedback:4.9</v>
      </c>
    </row>
    <row r="17" spans="1:27" ht="23.4" customHeight="1" x14ac:dyDescent="0.3">
      <c r="A17" s="7">
        <v>8</v>
      </c>
      <c r="B17" s="7" t="s">
        <v>20</v>
      </c>
      <c r="C17" s="7">
        <v>1800</v>
      </c>
      <c r="D17" s="8">
        <v>0.85</v>
      </c>
      <c r="E17" s="7">
        <v>4.5999999999999996</v>
      </c>
      <c r="F17" s="7" t="s">
        <v>15</v>
      </c>
      <c r="G17" s="7">
        <v>1800</v>
      </c>
      <c r="H17" s="7" t="str">
        <f t="shared" si="0"/>
        <v>Needs Imrpovement</v>
      </c>
      <c r="I17" s="7" t="str">
        <f t="shared" si="1"/>
        <v>No</v>
      </c>
      <c r="J17" s="7" t="str">
        <f t="shared" si="2"/>
        <v>Very Good</v>
      </c>
      <c r="K17" s="7" t="str">
        <f t="shared" si="3"/>
        <v>Satisfactory</v>
      </c>
      <c r="L17" s="7" t="str">
        <f t="shared" si="4"/>
        <v>Regular</v>
      </c>
      <c r="M17" s="5" t="str">
        <f t="shared" si="5"/>
        <v>Compliant</v>
      </c>
      <c r="N17" s="7" t="str">
        <f t="shared" si="6"/>
        <v>Potential</v>
      </c>
      <c r="O17" s="7" t="str">
        <f t="shared" si="7"/>
        <v>Met Expectations</v>
      </c>
      <c r="P17" s="7" t="str">
        <f t="shared" si="8"/>
        <v>Monitor</v>
      </c>
      <c r="Q17" s="7">
        <f t="shared" si="9"/>
        <v>0</v>
      </c>
      <c r="R17" s="7" t="str">
        <f t="shared" si="10"/>
        <v>Neutral</v>
      </c>
      <c r="S17" s="5"/>
      <c r="T17" s="5" t="str">
        <f t="shared" si="11"/>
        <v>Not Eligible</v>
      </c>
      <c r="U17" s="19" t="str">
        <f t="shared" si="12"/>
        <v>Not Change</v>
      </c>
      <c r="V17" s="20" t="str">
        <f t="shared" si="13"/>
        <v>Poor</v>
      </c>
      <c r="W17" s="20" t="str">
        <f t="shared" si="14"/>
        <v>Regular</v>
      </c>
      <c r="X17" s="20" t="str">
        <f t="shared" si="15"/>
        <v>Needs Improvement</v>
      </c>
      <c r="Y17" s="20" t="str">
        <f t="shared" si="16"/>
        <v>Not achieved</v>
      </c>
      <c r="Z17" s="20" t="str">
        <f t="shared" si="17"/>
        <v>No Reward</v>
      </c>
      <c r="AA17" s="19" t="str">
        <f t="shared" si="18"/>
        <v>Performance:Needs Imrpovement. .Feedback:4.6</v>
      </c>
    </row>
    <row r="18" spans="1:27" ht="23.4" customHeight="1" x14ac:dyDescent="0.3">
      <c r="A18" s="7">
        <v>9</v>
      </c>
      <c r="B18" s="7" t="s">
        <v>21</v>
      </c>
      <c r="C18" s="7">
        <v>1750</v>
      </c>
      <c r="D18" s="8">
        <v>0.9</v>
      </c>
      <c r="E18" s="7">
        <v>4.3</v>
      </c>
      <c r="F18" s="7" t="s">
        <v>12</v>
      </c>
      <c r="G18" s="7">
        <v>1800</v>
      </c>
      <c r="H18" s="7" t="str">
        <f t="shared" si="0"/>
        <v>Needs Imrpovement</v>
      </c>
      <c r="I18" s="7" t="str">
        <f t="shared" si="1"/>
        <v>No</v>
      </c>
      <c r="J18" s="7" t="str">
        <f t="shared" si="2"/>
        <v>Average</v>
      </c>
      <c r="K18" s="7" t="str">
        <f t="shared" si="3"/>
        <v>Satisfactory</v>
      </c>
      <c r="L18" s="7" t="str">
        <f t="shared" si="4"/>
        <v>Regular</v>
      </c>
      <c r="M18" s="5" t="str">
        <f t="shared" si="5"/>
        <v>Compliant</v>
      </c>
      <c r="N18" s="7" t="str">
        <f t="shared" si="6"/>
        <v>Potential</v>
      </c>
      <c r="O18" s="7" t="str">
        <f t="shared" si="7"/>
        <v>Met Expectations</v>
      </c>
      <c r="P18" s="7" t="str">
        <f t="shared" si="8"/>
        <v>Monitor</v>
      </c>
      <c r="Q18" s="7">
        <f t="shared" si="9"/>
        <v>0</v>
      </c>
      <c r="R18" s="7" t="str">
        <f t="shared" si="10"/>
        <v>Neutral</v>
      </c>
      <c r="S18" s="5"/>
      <c r="T18" s="5" t="str">
        <f t="shared" si="11"/>
        <v>Not Eligible</v>
      </c>
      <c r="U18" s="19" t="str">
        <f t="shared" si="12"/>
        <v>Not Change</v>
      </c>
      <c r="V18" s="20" t="str">
        <f t="shared" si="13"/>
        <v>Poor</v>
      </c>
      <c r="W18" s="20" t="str">
        <f t="shared" si="14"/>
        <v>Regular</v>
      </c>
      <c r="X18" s="20" t="str">
        <f t="shared" si="15"/>
        <v>Needs Improvement</v>
      </c>
      <c r="Y18" s="20" t="str">
        <f t="shared" si="16"/>
        <v>Not achieved</v>
      </c>
      <c r="Z18" s="20" t="str">
        <f t="shared" si="17"/>
        <v>No Reward</v>
      </c>
      <c r="AA18" s="19" t="str">
        <f t="shared" si="18"/>
        <v>Performance:Needs Imrpovement. .Feedback:4.3</v>
      </c>
    </row>
    <row r="19" spans="1:27" ht="23.4" customHeight="1" x14ac:dyDescent="0.3">
      <c r="A19" s="7">
        <v>10</v>
      </c>
      <c r="B19" s="7" t="s">
        <v>22</v>
      </c>
      <c r="C19" s="7">
        <v>1400</v>
      </c>
      <c r="D19" s="8">
        <v>0.8</v>
      </c>
      <c r="E19" s="7">
        <v>4.0999999999999996</v>
      </c>
      <c r="F19" s="7" t="s">
        <v>15</v>
      </c>
      <c r="G19" s="7">
        <v>1800</v>
      </c>
      <c r="H19" s="7" t="str">
        <f t="shared" si="0"/>
        <v>Needs Imrpovement</v>
      </c>
      <c r="I19" s="7" t="str">
        <f t="shared" si="1"/>
        <v>No</v>
      </c>
      <c r="J19" s="7" t="str">
        <f t="shared" si="2"/>
        <v>Average</v>
      </c>
      <c r="K19" s="7" t="str">
        <f t="shared" si="3"/>
        <v>Warning</v>
      </c>
      <c r="L19" s="7" t="str">
        <f t="shared" si="4"/>
        <v>Regular</v>
      </c>
      <c r="M19" s="5" t="str">
        <f t="shared" si="5"/>
        <v>Compliant</v>
      </c>
      <c r="N19" s="7" t="str">
        <f t="shared" si="6"/>
        <v>Low</v>
      </c>
      <c r="O19" s="7" t="str">
        <f t="shared" si="7"/>
        <v>Met Expectations</v>
      </c>
      <c r="P19" s="7" t="str">
        <f t="shared" si="8"/>
        <v>Monitor</v>
      </c>
      <c r="Q19" s="7">
        <f t="shared" si="9"/>
        <v>0</v>
      </c>
      <c r="R19" s="7" t="str">
        <f t="shared" si="10"/>
        <v>Neutral</v>
      </c>
      <c r="S19" s="5"/>
      <c r="T19" s="5" t="str">
        <f t="shared" si="11"/>
        <v>Not Eligible</v>
      </c>
      <c r="U19" s="19" t="str">
        <f t="shared" si="12"/>
        <v>Not Change</v>
      </c>
      <c r="V19" s="20" t="str">
        <f t="shared" si="13"/>
        <v>Poor</v>
      </c>
      <c r="W19" s="20" t="str">
        <f t="shared" si="14"/>
        <v>Regular</v>
      </c>
      <c r="X19" s="20" t="str">
        <f t="shared" si="15"/>
        <v>Needs Improvement</v>
      </c>
      <c r="Y19" s="20" t="str">
        <f t="shared" si="16"/>
        <v>Not achieved</v>
      </c>
      <c r="Z19" s="20" t="str">
        <f t="shared" si="17"/>
        <v>No Reward</v>
      </c>
      <c r="AA19" s="19" t="str">
        <f t="shared" si="18"/>
        <v>Performance:Needs Imrpovement. .Feedback:4.1</v>
      </c>
    </row>
    <row r="20" spans="1:27" ht="23.4" customHeight="1" x14ac:dyDescent="0.3">
      <c r="A20" s="7">
        <v>11</v>
      </c>
      <c r="B20" s="7" t="s">
        <v>23</v>
      </c>
      <c r="C20" s="7">
        <v>1600</v>
      </c>
      <c r="D20" s="8">
        <v>0.85</v>
      </c>
      <c r="E20" s="7">
        <v>4</v>
      </c>
      <c r="F20" s="7" t="s">
        <v>12</v>
      </c>
      <c r="G20" s="7">
        <v>1800</v>
      </c>
      <c r="H20" s="7" t="str">
        <f t="shared" si="0"/>
        <v>Needs Imrpovement</v>
      </c>
      <c r="I20" s="7" t="str">
        <f t="shared" si="1"/>
        <v>No</v>
      </c>
      <c r="J20" s="7" t="str">
        <f t="shared" si="2"/>
        <v>Average</v>
      </c>
      <c r="K20" s="7" t="str">
        <f t="shared" si="3"/>
        <v>Satisfactory</v>
      </c>
      <c r="L20" s="7" t="str">
        <f t="shared" si="4"/>
        <v>Regular</v>
      </c>
      <c r="M20" s="5" t="str">
        <f t="shared" si="5"/>
        <v>Compliant</v>
      </c>
      <c r="N20" s="7" t="str">
        <f t="shared" si="6"/>
        <v>Low</v>
      </c>
      <c r="O20" s="7" t="str">
        <f t="shared" si="7"/>
        <v>Met Expectations</v>
      </c>
      <c r="P20" s="7" t="str">
        <f t="shared" si="8"/>
        <v>Monitor</v>
      </c>
      <c r="Q20" s="7">
        <f t="shared" si="9"/>
        <v>0</v>
      </c>
      <c r="R20" s="7" t="str">
        <f t="shared" si="10"/>
        <v>Neutral</v>
      </c>
      <c r="S20" s="5"/>
      <c r="T20" s="5" t="str">
        <f t="shared" si="11"/>
        <v>Not Eligible</v>
      </c>
      <c r="U20" s="19" t="str">
        <f t="shared" si="12"/>
        <v>Not Change</v>
      </c>
      <c r="V20" s="20" t="str">
        <f t="shared" si="13"/>
        <v>Poor</v>
      </c>
      <c r="W20" s="20" t="str">
        <f t="shared" si="14"/>
        <v>Regular</v>
      </c>
      <c r="X20" s="20" t="str">
        <f t="shared" si="15"/>
        <v>Needs Improvement</v>
      </c>
      <c r="Y20" s="20" t="str">
        <f t="shared" si="16"/>
        <v>Not achieved</v>
      </c>
      <c r="Z20" s="20" t="str">
        <f t="shared" si="17"/>
        <v>No Reward</v>
      </c>
      <c r="AA20" s="19" t="str">
        <f t="shared" si="18"/>
        <v>Performance:Needs Imrpovement. .Feedback:4</v>
      </c>
    </row>
    <row r="21" spans="1:27" ht="23.4" customHeight="1" x14ac:dyDescent="0.3">
      <c r="A21" s="7">
        <v>12</v>
      </c>
      <c r="B21" s="7" t="s">
        <v>24</v>
      </c>
      <c r="C21" s="7">
        <v>2300</v>
      </c>
      <c r="D21" s="8">
        <v>0.95</v>
      </c>
      <c r="E21" s="7">
        <v>4.9000000000000004</v>
      </c>
      <c r="F21" s="7" t="s">
        <v>12</v>
      </c>
      <c r="G21" s="7">
        <v>1800</v>
      </c>
      <c r="H21" s="7" t="str">
        <f t="shared" si="0"/>
        <v>Excellent</v>
      </c>
      <c r="I21" s="7" t="str">
        <f t="shared" si="1"/>
        <v>Yes</v>
      </c>
      <c r="J21" s="7" t="str">
        <f t="shared" si="2"/>
        <v>Outstanding</v>
      </c>
      <c r="K21" s="7" t="str">
        <f t="shared" si="3"/>
        <v>Satisfactory</v>
      </c>
      <c r="L21" s="7" t="str">
        <f t="shared" si="4"/>
        <v>High Achievers</v>
      </c>
      <c r="M21" s="5" t="str">
        <f t="shared" si="5"/>
        <v>Compliant</v>
      </c>
      <c r="N21" s="7" t="str">
        <f t="shared" si="6"/>
        <v>Low</v>
      </c>
      <c r="O21" s="7" t="str">
        <f t="shared" si="7"/>
        <v>Exceeded Expectations</v>
      </c>
      <c r="P21" s="7" t="str">
        <f t="shared" si="8"/>
        <v>Monitor</v>
      </c>
      <c r="Q21" s="7">
        <f t="shared" si="9"/>
        <v>230</v>
      </c>
      <c r="R21" s="7" t="str">
        <f t="shared" si="10"/>
        <v>Postive</v>
      </c>
      <c r="S21" s="5"/>
      <c r="T21" s="5" t="str">
        <f t="shared" si="11"/>
        <v>Not Eligible</v>
      </c>
      <c r="U21" s="19">
        <f t="shared" si="12"/>
        <v>180</v>
      </c>
      <c r="V21" s="20" t="str">
        <f t="shared" si="13"/>
        <v>Good</v>
      </c>
      <c r="W21" s="20" t="str">
        <f t="shared" si="14"/>
        <v>Outstanding</v>
      </c>
      <c r="X21" s="20" t="str">
        <f t="shared" si="15"/>
        <v>Improved</v>
      </c>
      <c r="Y21" s="20" t="str">
        <f t="shared" si="16"/>
        <v>Milestone achieved</v>
      </c>
      <c r="Z21" s="20" t="str">
        <f t="shared" si="17"/>
        <v>Reward</v>
      </c>
      <c r="AA21" s="19" t="str">
        <f t="shared" si="18"/>
        <v>Performance:Excellent. .Feedback:4.9</v>
      </c>
    </row>
    <row r="22" spans="1:27" ht="23.4" customHeight="1" x14ac:dyDescent="0.3">
      <c r="A22" s="7">
        <v>13</v>
      </c>
      <c r="B22" s="7" t="s">
        <v>25</v>
      </c>
      <c r="C22" s="7">
        <v>1750</v>
      </c>
      <c r="D22" s="8">
        <v>0.9</v>
      </c>
      <c r="E22" s="7">
        <v>4.5</v>
      </c>
      <c r="F22" s="7" t="s">
        <v>12</v>
      </c>
      <c r="G22" s="7">
        <v>1800</v>
      </c>
      <c r="H22" s="7" t="str">
        <f t="shared" si="0"/>
        <v>Needs Imrpovement</v>
      </c>
      <c r="I22" s="7" t="str">
        <f t="shared" si="1"/>
        <v>No</v>
      </c>
      <c r="J22" s="7" t="str">
        <f t="shared" si="2"/>
        <v>Very Good</v>
      </c>
      <c r="K22" s="7" t="str">
        <f t="shared" si="3"/>
        <v>Satisfactory</v>
      </c>
      <c r="L22" s="7" t="str">
        <f t="shared" si="4"/>
        <v>Regular</v>
      </c>
      <c r="M22" s="5" t="str">
        <f t="shared" si="5"/>
        <v>Compliant</v>
      </c>
      <c r="N22" s="7" t="str">
        <f t="shared" si="6"/>
        <v>Potential</v>
      </c>
      <c r="O22" s="7" t="str">
        <f t="shared" si="7"/>
        <v>Met Expectations</v>
      </c>
      <c r="P22" s="7" t="str">
        <f t="shared" si="8"/>
        <v>Monitor</v>
      </c>
      <c r="Q22" s="7">
        <f t="shared" si="9"/>
        <v>0</v>
      </c>
      <c r="R22" s="7" t="str">
        <f t="shared" si="10"/>
        <v>Neutral</v>
      </c>
      <c r="S22" s="5"/>
      <c r="T22" s="5" t="str">
        <f t="shared" si="11"/>
        <v>Not Eligible</v>
      </c>
      <c r="U22" s="19" t="str">
        <f t="shared" si="12"/>
        <v>Not Change</v>
      </c>
      <c r="V22" s="20" t="str">
        <f t="shared" si="13"/>
        <v>Poor</v>
      </c>
      <c r="W22" s="20" t="str">
        <f t="shared" si="14"/>
        <v>Regular</v>
      </c>
      <c r="X22" s="20" t="str">
        <f t="shared" si="15"/>
        <v>Needs Improvement</v>
      </c>
      <c r="Y22" s="20" t="str">
        <f t="shared" si="16"/>
        <v>Not achieved</v>
      </c>
      <c r="Z22" s="20" t="str">
        <f t="shared" si="17"/>
        <v>No Reward</v>
      </c>
      <c r="AA22" s="19" t="str">
        <f t="shared" si="18"/>
        <v>Performance:Needs Imrpovement. .Feedback:4.5</v>
      </c>
    </row>
    <row r="23" spans="1:27" ht="23.4" customHeight="1" x14ac:dyDescent="0.3">
      <c r="A23" s="7">
        <v>14</v>
      </c>
      <c r="B23" s="7" t="s">
        <v>26</v>
      </c>
      <c r="C23" s="7">
        <v>1800</v>
      </c>
      <c r="D23" s="8">
        <v>0.87</v>
      </c>
      <c r="E23" s="7">
        <v>4.5999999999999996</v>
      </c>
      <c r="F23" s="7" t="s">
        <v>12</v>
      </c>
      <c r="G23" s="7">
        <v>1800</v>
      </c>
      <c r="H23" s="7" t="str">
        <f t="shared" si="0"/>
        <v>Needs Imrpovement</v>
      </c>
      <c r="I23" s="7" t="str">
        <f t="shared" si="1"/>
        <v>No</v>
      </c>
      <c r="J23" s="7" t="str">
        <f t="shared" si="2"/>
        <v>Very Good</v>
      </c>
      <c r="K23" s="7" t="str">
        <f t="shared" si="3"/>
        <v>Satisfactory</v>
      </c>
      <c r="L23" s="7" t="str">
        <f t="shared" si="4"/>
        <v>Regular</v>
      </c>
      <c r="M23" s="5" t="str">
        <f t="shared" si="5"/>
        <v>Compliant</v>
      </c>
      <c r="N23" s="7" t="str">
        <f t="shared" si="6"/>
        <v>Potential</v>
      </c>
      <c r="O23" s="7" t="str">
        <f t="shared" si="7"/>
        <v>Met Expectations</v>
      </c>
      <c r="P23" s="7" t="str">
        <f t="shared" si="8"/>
        <v>Monitor</v>
      </c>
      <c r="Q23" s="7">
        <f t="shared" si="9"/>
        <v>0</v>
      </c>
      <c r="R23" s="7" t="str">
        <f t="shared" si="10"/>
        <v>Neutral</v>
      </c>
      <c r="S23" s="5"/>
      <c r="T23" s="5" t="str">
        <f t="shared" si="11"/>
        <v>Not Eligible</v>
      </c>
      <c r="U23" s="19" t="str">
        <f t="shared" si="12"/>
        <v>Not Change</v>
      </c>
      <c r="V23" s="20" t="str">
        <f t="shared" si="13"/>
        <v>Poor</v>
      </c>
      <c r="W23" s="20" t="str">
        <f t="shared" si="14"/>
        <v>Regular</v>
      </c>
      <c r="X23" s="20" t="str">
        <f t="shared" si="15"/>
        <v>Improved</v>
      </c>
      <c r="Y23" s="20" t="str">
        <f t="shared" si="16"/>
        <v>Not achieved</v>
      </c>
      <c r="Z23" s="20" t="str">
        <f t="shared" si="17"/>
        <v>No Reward</v>
      </c>
      <c r="AA23" s="19" t="str">
        <f t="shared" si="18"/>
        <v>Performance:Needs Imrpovement. .Feedback:4.6</v>
      </c>
    </row>
    <row r="24" spans="1:27" ht="23.4" customHeight="1" x14ac:dyDescent="0.3">
      <c r="A24" s="7">
        <v>15</v>
      </c>
      <c r="B24" s="7" t="s">
        <v>27</v>
      </c>
      <c r="C24" s="7">
        <v>1500</v>
      </c>
      <c r="D24" s="8">
        <v>0.88</v>
      </c>
      <c r="E24" s="7">
        <v>4.3</v>
      </c>
      <c r="F24" s="7" t="s">
        <v>15</v>
      </c>
      <c r="G24" s="7">
        <v>1800</v>
      </c>
      <c r="H24" s="7" t="str">
        <f t="shared" si="0"/>
        <v>Needs Imrpovement</v>
      </c>
      <c r="I24" s="7" t="str">
        <f t="shared" si="1"/>
        <v>No</v>
      </c>
      <c r="J24" s="7" t="str">
        <f t="shared" si="2"/>
        <v>Average</v>
      </c>
      <c r="K24" s="7" t="str">
        <f t="shared" si="3"/>
        <v>Satisfactory</v>
      </c>
      <c r="L24" s="7" t="str">
        <f t="shared" si="4"/>
        <v>Regular</v>
      </c>
      <c r="M24" s="5" t="str">
        <f t="shared" si="5"/>
        <v>Compliant</v>
      </c>
      <c r="N24" s="7" t="str">
        <f t="shared" si="6"/>
        <v>Low</v>
      </c>
      <c r="O24" s="7" t="str">
        <f t="shared" si="7"/>
        <v>Met Expectations</v>
      </c>
      <c r="P24" s="7" t="str">
        <f t="shared" si="8"/>
        <v>Monitor</v>
      </c>
      <c r="Q24" s="7">
        <f t="shared" si="9"/>
        <v>0</v>
      </c>
      <c r="R24" s="7" t="str">
        <f t="shared" si="10"/>
        <v>Neutral</v>
      </c>
      <c r="S24" s="5"/>
      <c r="T24" s="5" t="str">
        <f t="shared" si="11"/>
        <v>Not Eligible</v>
      </c>
      <c r="U24" s="19" t="str">
        <f t="shared" si="12"/>
        <v>Not Change</v>
      </c>
      <c r="V24" s="20" t="str">
        <f t="shared" si="13"/>
        <v>Poor</v>
      </c>
      <c r="W24" s="20" t="str">
        <f t="shared" si="14"/>
        <v>Regular</v>
      </c>
      <c r="X24" s="20" t="str">
        <f t="shared" si="15"/>
        <v>Needs Improvement</v>
      </c>
      <c r="Y24" s="20" t="str">
        <f t="shared" si="16"/>
        <v>Not achieved</v>
      </c>
      <c r="Z24" s="20" t="str">
        <f t="shared" si="17"/>
        <v>No Reward</v>
      </c>
      <c r="AA24" s="19" t="str">
        <f t="shared" si="18"/>
        <v>Performance:Needs Imrpovement. .Feedback:4.3</v>
      </c>
    </row>
    <row r="25" spans="1:27" ht="23.4" customHeight="1" x14ac:dyDescent="0.3">
      <c r="A25" s="7">
        <v>16</v>
      </c>
      <c r="B25" s="7" t="s">
        <v>28</v>
      </c>
      <c r="C25" s="7">
        <v>2000</v>
      </c>
      <c r="D25" s="8">
        <v>0.92</v>
      </c>
      <c r="E25" s="7">
        <v>4.7</v>
      </c>
      <c r="F25" s="7" t="s">
        <v>12</v>
      </c>
      <c r="G25" s="7">
        <v>1800</v>
      </c>
      <c r="H25" s="7" t="str">
        <f t="shared" si="0"/>
        <v>Excellent</v>
      </c>
      <c r="I25" s="7" t="str">
        <f t="shared" si="1"/>
        <v>Yes</v>
      </c>
      <c r="J25" s="7" t="str">
        <f t="shared" si="2"/>
        <v>Very Good</v>
      </c>
      <c r="K25" s="7" t="str">
        <f t="shared" si="3"/>
        <v>Satisfactory</v>
      </c>
      <c r="L25" s="7" t="str">
        <f t="shared" si="4"/>
        <v>Regular</v>
      </c>
      <c r="M25" s="5" t="str">
        <f t="shared" si="5"/>
        <v>Compliant</v>
      </c>
      <c r="N25" s="7" t="str">
        <f t="shared" si="6"/>
        <v>Low</v>
      </c>
      <c r="O25" s="7" t="str">
        <f t="shared" si="7"/>
        <v>Met Expectations</v>
      </c>
      <c r="P25" s="7" t="str">
        <f t="shared" si="8"/>
        <v>Monitor</v>
      </c>
      <c r="Q25" s="7">
        <f t="shared" si="9"/>
        <v>200</v>
      </c>
      <c r="R25" s="7" t="str">
        <f t="shared" si="10"/>
        <v>Postive</v>
      </c>
      <c r="S25" s="5"/>
      <c r="T25" s="5" t="str">
        <f t="shared" si="11"/>
        <v>Not Eligible</v>
      </c>
      <c r="U25" s="19" t="str">
        <f t="shared" si="12"/>
        <v>Not Change</v>
      </c>
      <c r="V25" s="20" t="str">
        <f t="shared" si="13"/>
        <v>Good</v>
      </c>
      <c r="W25" s="20" t="str">
        <f t="shared" si="14"/>
        <v>Regular</v>
      </c>
      <c r="X25" s="20" t="str">
        <f t="shared" si="15"/>
        <v>Improved</v>
      </c>
      <c r="Y25" s="20" t="str">
        <f t="shared" si="16"/>
        <v>Milestone achieved</v>
      </c>
      <c r="Z25" s="20" t="str">
        <f t="shared" si="17"/>
        <v>Reward</v>
      </c>
      <c r="AA25" s="19" t="str">
        <f t="shared" si="18"/>
        <v>Performance:Excellent. .Feedback:4.7</v>
      </c>
    </row>
    <row r="26" spans="1:27" ht="23.4" customHeight="1" x14ac:dyDescent="0.3">
      <c r="A26" s="7">
        <v>17</v>
      </c>
      <c r="B26" s="7" t="s">
        <v>29</v>
      </c>
      <c r="C26" s="7">
        <v>1600</v>
      </c>
      <c r="D26" s="8">
        <v>0.9</v>
      </c>
      <c r="E26" s="7">
        <v>4.2</v>
      </c>
      <c r="F26" s="7" t="s">
        <v>12</v>
      </c>
      <c r="G26" s="7">
        <v>1800</v>
      </c>
      <c r="H26" s="7" t="str">
        <f t="shared" si="0"/>
        <v>Needs Imrpovement</v>
      </c>
      <c r="I26" s="7" t="str">
        <f t="shared" si="1"/>
        <v>No</v>
      </c>
      <c r="J26" s="7" t="str">
        <f t="shared" si="2"/>
        <v>Average</v>
      </c>
      <c r="K26" s="7" t="str">
        <f t="shared" si="3"/>
        <v>Satisfactory</v>
      </c>
      <c r="L26" s="7" t="str">
        <f t="shared" si="4"/>
        <v>Regular</v>
      </c>
      <c r="M26" s="5" t="str">
        <f t="shared" si="5"/>
        <v>Compliant</v>
      </c>
      <c r="N26" s="7" t="str">
        <f t="shared" si="6"/>
        <v>Low</v>
      </c>
      <c r="O26" s="7" t="str">
        <f t="shared" si="7"/>
        <v>Met Expectations</v>
      </c>
      <c r="P26" s="7" t="str">
        <f t="shared" si="8"/>
        <v>Monitor</v>
      </c>
      <c r="Q26" s="7">
        <f t="shared" si="9"/>
        <v>0</v>
      </c>
      <c r="R26" s="7" t="str">
        <f t="shared" si="10"/>
        <v>Neutral</v>
      </c>
      <c r="S26" s="5"/>
      <c r="T26" s="5" t="str">
        <f t="shared" si="11"/>
        <v>Not Eligible</v>
      </c>
      <c r="U26" s="19" t="str">
        <f t="shared" si="12"/>
        <v>Not Change</v>
      </c>
      <c r="V26" s="20" t="str">
        <f t="shared" si="13"/>
        <v>Poor</v>
      </c>
      <c r="W26" s="20" t="str">
        <f t="shared" si="14"/>
        <v>Regular</v>
      </c>
      <c r="X26" s="20" t="str">
        <f t="shared" si="15"/>
        <v>Needs Improvement</v>
      </c>
      <c r="Y26" s="20" t="str">
        <f t="shared" si="16"/>
        <v>Not achieved</v>
      </c>
      <c r="Z26" s="20" t="str">
        <f t="shared" si="17"/>
        <v>No Reward</v>
      </c>
      <c r="AA26" s="19" t="str">
        <f t="shared" si="18"/>
        <v>Performance:Needs Imrpovement. .Feedback:4.2</v>
      </c>
    </row>
    <row r="27" spans="1:27" ht="23.4" customHeight="1" x14ac:dyDescent="0.3">
      <c r="A27" s="7">
        <v>18</v>
      </c>
      <c r="B27" s="7" t="s">
        <v>30</v>
      </c>
      <c r="C27" s="7">
        <v>1400</v>
      </c>
      <c r="D27" s="8">
        <v>0.85</v>
      </c>
      <c r="E27" s="7">
        <v>4</v>
      </c>
      <c r="F27" s="7" t="s">
        <v>15</v>
      </c>
      <c r="G27" s="7">
        <v>1800</v>
      </c>
      <c r="H27" s="7" t="str">
        <f t="shared" si="0"/>
        <v>Needs Imrpovement</v>
      </c>
      <c r="I27" s="7" t="str">
        <f t="shared" si="1"/>
        <v>No</v>
      </c>
      <c r="J27" s="7" t="str">
        <f t="shared" si="2"/>
        <v>Average</v>
      </c>
      <c r="K27" s="7" t="str">
        <f t="shared" si="3"/>
        <v>Satisfactory</v>
      </c>
      <c r="L27" s="7" t="str">
        <f t="shared" si="4"/>
        <v>Regular</v>
      </c>
      <c r="M27" s="5" t="str">
        <f t="shared" si="5"/>
        <v>Compliant</v>
      </c>
      <c r="N27" s="7" t="str">
        <f t="shared" si="6"/>
        <v>Low</v>
      </c>
      <c r="O27" s="7" t="str">
        <f t="shared" si="7"/>
        <v>Met Expectations</v>
      </c>
      <c r="P27" s="7" t="str">
        <f t="shared" si="8"/>
        <v>Monitor</v>
      </c>
      <c r="Q27" s="7">
        <f t="shared" si="9"/>
        <v>0</v>
      </c>
      <c r="R27" s="7" t="str">
        <f t="shared" si="10"/>
        <v>Neutral</v>
      </c>
      <c r="S27" s="5"/>
      <c r="T27" s="5" t="str">
        <f t="shared" si="11"/>
        <v>Not Eligible</v>
      </c>
      <c r="U27" s="19" t="str">
        <f t="shared" si="12"/>
        <v>Not Change</v>
      </c>
      <c r="V27" s="20" t="str">
        <f t="shared" si="13"/>
        <v>Poor</v>
      </c>
      <c r="W27" s="20" t="str">
        <f t="shared" si="14"/>
        <v>Regular</v>
      </c>
      <c r="X27" s="20" t="str">
        <f t="shared" si="15"/>
        <v>Needs Improvement</v>
      </c>
      <c r="Y27" s="20" t="str">
        <f t="shared" si="16"/>
        <v>Not achieved</v>
      </c>
      <c r="Z27" s="20" t="str">
        <f t="shared" si="17"/>
        <v>No Reward</v>
      </c>
      <c r="AA27" s="19" t="str">
        <f t="shared" si="18"/>
        <v>Performance:Needs Imrpovement. .Feedback:4</v>
      </c>
    </row>
    <row r="28" spans="1:27" ht="23.4" customHeight="1" x14ac:dyDescent="0.3">
      <c r="A28" s="7">
        <v>19</v>
      </c>
      <c r="B28" s="7" t="s">
        <v>31</v>
      </c>
      <c r="C28" s="7">
        <v>2100</v>
      </c>
      <c r="D28" s="8">
        <v>0.93</v>
      </c>
      <c r="E28" s="7">
        <v>4.8</v>
      </c>
      <c r="F28" s="7" t="s">
        <v>12</v>
      </c>
      <c r="G28" s="7">
        <v>1800</v>
      </c>
      <c r="H28" s="7" t="str">
        <f t="shared" si="0"/>
        <v>Excellent</v>
      </c>
      <c r="I28" s="7" t="str">
        <f t="shared" si="1"/>
        <v>Yes</v>
      </c>
      <c r="J28" s="7" t="str">
        <f t="shared" si="2"/>
        <v>Outstanding</v>
      </c>
      <c r="K28" s="7" t="str">
        <f t="shared" si="3"/>
        <v>Satisfactory</v>
      </c>
      <c r="L28" s="7" t="str">
        <f t="shared" si="4"/>
        <v>High Achievers</v>
      </c>
      <c r="M28" s="5" t="str">
        <f t="shared" si="5"/>
        <v>Compliant</v>
      </c>
      <c r="N28" s="7" t="str">
        <f t="shared" si="6"/>
        <v>Low</v>
      </c>
      <c r="O28" s="7" t="str">
        <f t="shared" si="7"/>
        <v>Met Expectations</v>
      </c>
      <c r="P28" s="7" t="str">
        <f t="shared" si="8"/>
        <v>Monitor</v>
      </c>
      <c r="Q28" s="7">
        <f t="shared" si="9"/>
        <v>210</v>
      </c>
      <c r="R28" s="7" t="str">
        <f t="shared" si="10"/>
        <v>Postive</v>
      </c>
      <c r="S28" s="5"/>
      <c r="T28" s="5" t="str">
        <f t="shared" si="11"/>
        <v>Not Eligible</v>
      </c>
      <c r="U28" s="19">
        <f t="shared" si="12"/>
        <v>180</v>
      </c>
      <c r="V28" s="20" t="str">
        <f t="shared" si="13"/>
        <v>Good</v>
      </c>
      <c r="W28" s="20" t="str">
        <f t="shared" si="14"/>
        <v>Outstanding</v>
      </c>
      <c r="X28" s="20" t="str">
        <f t="shared" si="15"/>
        <v>Improved</v>
      </c>
      <c r="Y28" s="20" t="str">
        <f t="shared" si="16"/>
        <v>Milestone achieved</v>
      </c>
      <c r="Z28" s="20" t="str">
        <f t="shared" si="17"/>
        <v>Reward</v>
      </c>
      <c r="AA28" s="19" t="str">
        <f t="shared" si="18"/>
        <v>Performance:Excellent. .Feedback:4.8</v>
      </c>
    </row>
    <row r="29" spans="1:27" ht="23.4" customHeight="1" x14ac:dyDescent="0.3">
      <c r="A29" s="7">
        <v>20</v>
      </c>
      <c r="B29" s="7" t="s">
        <v>32</v>
      </c>
      <c r="C29" s="7">
        <v>1750</v>
      </c>
      <c r="D29" s="8">
        <v>0.88</v>
      </c>
      <c r="E29" s="7">
        <v>4.3</v>
      </c>
      <c r="F29" s="7" t="s">
        <v>12</v>
      </c>
      <c r="G29" s="7">
        <v>1800</v>
      </c>
      <c r="H29" s="7" t="str">
        <f t="shared" si="0"/>
        <v>Needs Imrpovement</v>
      </c>
      <c r="I29" s="7" t="str">
        <f t="shared" si="1"/>
        <v>No</v>
      </c>
      <c r="J29" s="7" t="str">
        <f t="shared" si="2"/>
        <v>Average</v>
      </c>
      <c r="K29" s="7" t="str">
        <f t="shared" si="3"/>
        <v>Satisfactory</v>
      </c>
      <c r="L29" s="7" t="str">
        <f t="shared" si="4"/>
        <v>Regular</v>
      </c>
      <c r="M29" s="5" t="str">
        <f t="shared" si="5"/>
        <v>Compliant</v>
      </c>
      <c r="N29" s="7" t="str">
        <f t="shared" si="6"/>
        <v>Potential</v>
      </c>
      <c r="O29" s="7" t="str">
        <f t="shared" si="7"/>
        <v>Met Expectations</v>
      </c>
      <c r="P29" s="7" t="str">
        <f t="shared" si="8"/>
        <v>Monitor</v>
      </c>
      <c r="Q29" s="7">
        <f t="shared" si="9"/>
        <v>0</v>
      </c>
      <c r="R29" s="7" t="str">
        <f t="shared" si="10"/>
        <v>Neutral</v>
      </c>
      <c r="S29" s="5"/>
      <c r="T29" s="5" t="str">
        <f t="shared" si="11"/>
        <v>Not Eligible</v>
      </c>
      <c r="U29" s="19" t="str">
        <f t="shared" si="12"/>
        <v>Not Change</v>
      </c>
      <c r="V29" s="20" t="str">
        <f t="shared" si="13"/>
        <v>Poor</v>
      </c>
      <c r="W29" s="20" t="str">
        <f t="shared" si="14"/>
        <v>Regular</v>
      </c>
      <c r="X29" s="20" t="str">
        <f t="shared" si="15"/>
        <v>Needs Improvement</v>
      </c>
      <c r="Y29" s="20" t="str">
        <f t="shared" si="16"/>
        <v>Not achieved</v>
      </c>
      <c r="Z29" s="20" t="str">
        <f t="shared" si="17"/>
        <v>No Reward</v>
      </c>
      <c r="AA29" s="19" t="str">
        <f t="shared" si="18"/>
        <v>Performance:Needs Imrpovement. .Feedback:4.3</v>
      </c>
    </row>
    <row r="31" spans="1:27" ht="18" x14ac:dyDescent="0.3">
      <c r="A31" s="2" t="s">
        <v>33</v>
      </c>
    </row>
    <row r="32" spans="1:27" x14ac:dyDescent="0.3">
      <c r="A32" s="3"/>
    </row>
    <row r="33" spans="1:7" ht="50.4" customHeight="1" x14ac:dyDescent="0.3">
      <c r="A33" s="17" t="s">
        <v>34</v>
      </c>
      <c r="B33" s="17"/>
      <c r="C33" s="17"/>
      <c r="D33" s="17"/>
      <c r="E33" s="17"/>
      <c r="F33" s="17"/>
      <c r="G33" s="17"/>
    </row>
    <row r="34" spans="1:7" x14ac:dyDescent="0.3">
      <c r="A34" s="3"/>
    </row>
    <row r="35" spans="1:7" x14ac:dyDescent="0.3">
      <c r="A35" s="3"/>
    </row>
    <row r="36" spans="1:7" x14ac:dyDescent="0.3">
      <c r="A36" s="1"/>
    </row>
    <row r="37" spans="1:7" x14ac:dyDescent="0.3">
      <c r="A37" s="4"/>
    </row>
    <row r="38" spans="1:7" x14ac:dyDescent="0.3">
      <c r="A38" s="4"/>
    </row>
    <row r="39" spans="1:7" x14ac:dyDescent="0.3">
      <c r="A39" s="4"/>
    </row>
    <row r="40" spans="1:7" x14ac:dyDescent="0.3">
      <c r="A40" s="3"/>
    </row>
    <row r="41" spans="1:7" ht="46.2" customHeight="1" x14ac:dyDescent="0.3">
      <c r="A41" s="18" t="s">
        <v>35</v>
      </c>
      <c r="B41" s="18"/>
      <c r="C41" s="18"/>
      <c r="D41" s="18"/>
      <c r="E41" s="18"/>
      <c r="F41" s="18"/>
      <c r="G41" s="18"/>
    </row>
    <row r="42" spans="1:7" x14ac:dyDescent="0.3">
      <c r="A42" s="3"/>
    </row>
    <row r="43" spans="1:7" x14ac:dyDescent="0.3">
      <c r="A43" s="3"/>
    </row>
    <row r="44" spans="1:7" x14ac:dyDescent="0.3">
      <c r="A44" s="1"/>
    </row>
    <row r="45" spans="1:7" x14ac:dyDescent="0.3">
      <c r="A45" s="4"/>
    </row>
    <row r="46" spans="1:7" x14ac:dyDescent="0.3">
      <c r="A46" s="4"/>
    </row>
    <row r="47" spans="1:7" x14ac:dyDescent="0.3">
      <c r="A47" s="4"/>
    </row>
    <row r="48" spans="1:7" x14ac:dyDescent="0.3">
      <c r="A48" s="3"/>
    </row>
    <row r="49" spans="1:7" ht="41.4" customHeight="1" x14ac:dyDescent="0.3">
      <c r="A49" s="12" t="s">
        <v>36</v>
      </c>
      <c r="B49" s="12"/>
      <c r="C49" s="12"/>
      <c r="D49" s="12"/>
      <c r="E49" s="12"/>
      <c r="F49" s="12"/>
      <c r="G49" s="12"/>
    </row>
    <row r="50" spans="1:7" x14ac:dyDescent="0.3">
      <c r="A50" s="3"/>
    </row>
    <row r="51" spans="1:7" x14ac:dyDescent="0.3">
      <c r="A51" s="3"/>
    </row>
    <row r="52" spans="1:7" x14ac:dyDescent="0.3">
      <c r="A52" s="1"/>
    </row>
    <row r="53" spans="1:7" x14ac:dyDescent="0.3">
      <c r="A53" s="4"/>
    </row>
    <row r="54" spans="1:7" x14ac:dyDescent="0.3">
      <c r="A54" s="4"/>
    </row>
    <row r="55" spans="1:7" x14ac:dyDescent="0.3">
      <c r="A55" s="4"/>
    </row>
    <row r="56" spans="1:7" x14ac:dyDescent="0.3">
      <c r="A56" s="3"/>
    </row>
    <row r="57" spans="1:7" x14ac:dyDescent="0.3">
      <c r="A57" s="11" t="s">
        <v>37</v>
      </c>
      <c r="B57" s="11"/>
      <c r="C57" s="11"/>
      <c r="D57" s="11"/>
      <c r="E57" s="11"/>
      <c r="F57" s="11"/>
      <c r="G57" s="11"/>
    </row>
    <row r="58" spans="1:7" x14ac:dyDescent="0.3">
      <c r="A58" s="3"/>
    </row>
    <row r="59" spans="1:7" x14ac:dyDescent="0.3">
      <c r="A59" s="3"/>
    </row>
    <row r="60" spans="1:7" x14ac:dyDescent="0.3">
      <c r="A60" s="1"/>
    </row>
    <row r="61" spans="1:7" x14ac:dyDescent="0.3">
      <c r="A61" s="4"/>
    </row>
    <row r="62" spans="1:7" x14ac:dyDescent="0.3">
      <c r="A62" s="4"/>
    </row>
    <row r="63" spans="1:7" x14ac:dyDescent="0.3">
      <c r="A63" s="4"/>
    </row>
    <row r="64" spans="1:7" x14ac:dyDescent="0.3">
      <c r="A64" s="3"/>
    </row>
    <row r="65" spans="1:7" x14ac:dyDescent="0.3">
      <c r="A65" s="11" t="s">
        <v>38</v>
      </c>
      <c r="B65" s="11"/>
      <c r="C65" s="11"/>
      <c r="D65" s="11"/>
      <c r="E65" s="11"/>
      <c r="F65" s="11"/>
      <c r="G65" s="11"/>
    </row>
    <row r="66" spans="1:7" x14ac:dyDescent="0.3">
      <c r="A66" s="3"/>
    </row>
    <row r="67" spans="1:7" x14ac:dyDescent="0.3">
      <c r="A67" s="3"/>
    </row>
    <row r="68" spans="1:7" x14ac:dyDescent="0.3">
      <c r="A68" s="1"/>
    </row>
    <row r="69" spans="1:7" x14ac:dyDescent="0.3">
      <c r="A69" s="4"/>
    </row>
    <row r="70" spans="1:7" x14ac:dyDescent="0.3">
      <c r="A70" s="4"/>
    </row>
    <row r="71" spans="1:7" x14ac:dyDescent="0.3">
      <c r="A71" s="4"/>
    </row>
    <row r="72" spans="1:7" x14ac:dyDescent="0.3">
      <c r="A72" s="3"/>
    </row>
    <row r="73" spans="1:7" x14ac:dyDescent="0.3">
      <c r="A73" s="11" t="s">
        <v>39</v>
      </c>
      <c r="B73" s="11"/>
      <c r="C73" s="11"/>
      <c r="D73" s="11"/>
      <c r="E73" s="11"/>
      <c r="F73" s="11"/>
      <c r="G73" s="11"/>
    </row>
    <row r="74" spans="1:7" x14ac:dyDescent="0.3">
      <c r="A74" s="3"/>
    </row>
    <row r="75" spans="1:7" x14ac:dyDescent="0.3">
      <c r="A75" s="3"/>
    </row>
    <row r="76" spans="1:7" x14ac:dyDescent="0.3">
      <c r="A76" s="1"/>
    </row>
    <row r="77" spans="1:7" x14ac:dyDescent="0.3">
      <c r="A77" s="4"/>
    </row>
    <row r="78" spans="1:7" x14ac:dyDescent="0.3">
      <c r="A78" s="4"/>
    </row>
    <row r="79" spans="1:7" x14ac:dyDescent="0.3">
      <c r="A79" s="4"/>
    </row>
    <row r="80" spans="1:7" x14ac:dyDescent="0.3">
      <c r="A80" s="3"/>
    </row>
    <row r="81" spans="1:8" x14ac:dyDescent="0.3">
      <c r="A81" s="11" t="s">
        <v>40</v>
      </c>
      <c r="B81" s="11"/>
      <c r="C81" s="11"/>
      <c r="D81" s="11"/>
      <c r="E81" s="11"/>
      <c r="F81" s="11"/>
      <c r="G81" s="11"/>
      <c r="H81" s="11"/>
    </row>
    <row r="82" spans="1:8" x14ac:dyDescent="0.3">
      <c r="A82" s="3"/>
    </row>
    <row r="83" spans="1:8" x14ac:dyDescent="0.3">
      <c r="A83" s="3"/>
    </row>
    <row r="84" spans="1:8" x14ac:dyDescent="0.3">
      <c r="A84" s="1"/>
    </row>
    <row r="85" spans="1:8" x14ac:dyDescent="0.3">
      <c r="A85" s="4"/>
    </row>
    <row r="86" spans="1:8" x14ac:dyDescent="0.3">
      <c r="A86" s="4"/>
    </row>
    <row r="87" spans="1:8" x14ac:dyDescent="0.3">
      <c r="A87" s="4"/>
    </row>
    <row r="88" spans="1:8" x14ac:dyDescent="0.3">
      <c r="A88" s="3"/>
    </row>
    <row r="89" spans="1:8" x14ac:dyDescent="0.3">
      <c r="A89" s="11" t="s">
        <v>41</v>
      </c>
      <c r="B89" s="11"/>
      <c r="C89" s="11"/>
      <c r="D89" s="11"/>
      <c r="E89" s="11"/>
      <c r="F89" s="11"/>
      <c r="G89" s="11"/>
      <c r="H89" s="11"/>
    </row>
    <row r="90" spans="1:8" x14ac:dyDescent="0.3">
      <c r="A90" s="3"/>
    </row>
    <row r="91" spans="1:8" x14ac:dyDescent="0.3">
      <c r="A91" s="3"/>
    </row>
    <row r="92" spans="1:8" x14ac:dyDescent="0.3">
      <c r="A92" s="1"/>
    </row>
    <row r="93" spans="1:8" x14ac:dyDescent="0.3">
      <c r="A93" s="4"/>
    </row>
    <row r="94" spans="1:8" x14ac:dyDescent="0.3">
      <c r="A94" s="4"/>
    </row>
    <row r="95" spans="1:8" x14ac:dyDescent="0.3">
      <c r="A95" s="4"/>
    </row>
    <row r="96" spans="1:8" x14ac:dyDescent="0.3">
      <c r="A96" s="3"/>
    </row>
    <row r="97" spans="1:8" x14ac:dyDescent="0.3">
      <c r="A97" s="11" t="s">
        <v>42</v>
      </c>
      <c r="B97" s="11"/>
      <c r="C97" s="11"/>
      <c r="D97" s="11"/>
      <c r="E97" s="11"/>
      <c r="F97" s="11"/>
      <c r="G97" s="11"/>
      <c r="H97" s="11"/>
    </row>
    <row r="98" spans="1:8" x14ac:dyDescent="0.3">
      <c r="A98" s="3"/>
    </row>
    <row r="99" spans="1:8" x14ac:dyDescent="0.3">
      <c r="A99" s="3"/>
    </row>
    <row r="100" spans="1:8" x14ac:dyDescent="0.3">
      <c r="A100" s="1"/>
    </row>
    <row r="101" spans="1:8" x14ac:dyDescent="0.3">
      <c r="A101" s="4"/>
    </row>
    <row r="102" spans="1:8" x14ac:dyDescent="0.3">
      <c r="A102" s="4"/>
    </row>
    <row r="103" spans="1:8" x14ac:dyDescent="0.3">
      <c r="A103" s="4"/>
    </row>
    <row r="104" spans="1:8" x14ac:dyDescent="0.3">
      <c r="A104" s="3"/>
    </row>
    <row r="105" spans="1:8" x14ac:dyDescent="0.3">
      <c r="A105" s="11" t="s">
        <v>43</v>
      </c>
      <c r="B105" s="11"/>
      <c r="C105" s="11"/>
      <c r="D105" s="11"/>
      <c r="E105" s="11"/>
      <c r="F105" s="11"/>
      <c r="G105" s="11"/>
      <c r="H105" s="11"/>
    </row>
    <row r="106" spans="1:8" ht="15.6" customHeight="1" x14ac:dyDescent="0.3">
      <c r="A106" s="3"/>
    </row>
    <row r="107" spans="1:8" x14ac:dyDescent="0.3">
      <c r="A107" s="3"/>
    </row>
    <row r="108" spans="1:8" x14ac:dyDescent="0.3">
      <c r="A108" s="1"/>
    </row>
    <row r="109" spans="1:8" x14ac:dyDescent="0.3">
      <c r="A109" s="4"/>
    </row>
    <row r="110" spans="1:8" x14ac:dyDescent="0.3">
      <c r="A110" s="4"/>
    </row>
    <row r="111" spans="1:8" x14ac:dyDescent="0.3">
      <c r="A111" s="4"/>
    </row>
    <row r="112" spans="1:8" x14ac:dyDescent="0.3">
      <c r="A112" s="3"/>
    </row>
    <row r="113" spans="1:8" ht="28.8" customHeight="1" x14ac:dyDescent="0.3">
      <c r="A113" s="12" t="s">
        <v>44</v>
      </c>
      <c r="B113" s="12"/>
      <c r="C113" s="12"/>
      <c r="D113" s="12"/>
      <c r="E113" s="12"/>
      <c r="F113" s="12"/>
      <c r="G113" s="12"/>
      <c r="H113" s="12"/>
    </row>
    <row r="114" spans="1:8" x14ac:dyDescent="0.3">
      <c r="A114" s="3"/>
    </row>
    <row r="115" spans="1:8" x14ac:dyDescent="0.3">
      <c r="A115" s="3"/>
    </row>
    <row r="116" spans="1:8" x14ac:dyDescent="0.3">
      <c r="A116" s="1"/>
    </row>
    <row r="117" spans="1:8" x14ac:dyDescent="0.3">
      <c r="A117" s="4"/>
    </row>
    <row r="118" spans="1:8" x14ac:dyDescent="0.3">
      <c r="A118" s="4"/>
    </row>
    <row r="119" spans="1:8" x14ac:dyDescent="0.3">
      <c r="A119" s="4"/>
    </row>
    <row r="120" spans="1:8" x14ac:dyDescent="0.3">
      <c r="A120" s="3"/>
    </row>
    <row r="121" spans="1:8" x14ac:dyDescent="0.3">
      <c r="A121" s="11" t="s">
        <v>45</v>
      </c>
      <c r="B121" s="11"/>
      <c r="C121" s="11"/>
      <c r="D121" s="11"/>
      <c r="E121" s="11"/>
      <c r="F121" s="11"/>
      <c r="G121" s="11"/>
      <c r="H121" s="11"/>
    </row>
    <row r="122" spans="1:8" x14ac:dyDescent="0.3">
      <c r="A122" s="3"/>
    </row>
    <row r="123" spans="1:8" x14ac:dyDescent="0.3">
      <c r="A123" s="3"/>
    </row>
    <row r="124" spans="1:8" x14ac:dyDescent="0.3">
      <c r="A124" s="1"/>
    </row>
    <row r="125" spans="1:8" x14ac:dyDescent="0.3">
      <c r="A125" s="4"/>
    </row>
    <row r="126" spans="1:8" x14ac:dyDescent="0.3">
      <c r="A126" s="4"/>
    </row>
    <row r="127" spans="1:8" x14ac:dyDescent="0.3">
      <c r="A127" s="4"/>
    </row>
    <row r="128" spans="1:8" x14ac:dyDescent="0.3">
      <c r="A128" s="3"/>
    </row>
    <row r="129" spans="1:8" x14ac:dyDescent="0.3">
      <c r="A129" s="11" t="s">
        <v>46</v>
      </c>
      <c r="B129" s="11"/>
      <c r="C129" s="11"/>
      <c r="D129" s="11"/>
      <c r="E129" s="11"/>
      <c r="F129" s="11"/>
      <c r="G129" s="11"/>
      <c r="H129" s="11"/>
    </row>
    <row r="130" spans="1:8" x14ac:dyDescent="0.3">
      <c r="A130" s="3"/>
    </row>
    <row r="131" spans="1:8" x14ac:dyDescent="0.3">
      <c r="A131" s="3"/>
    </row>
    <row r="132" spans="1:8" x14ac:dyDescent="0.3">
      <c r="A132" s="1"/>
    </row>
    <row r="133" spans="1:8" x14ac:dyDescent="0.3">
      <c r="A133" s="4"/>
    </row>
    <row r="134" spans="1:8" x14ac:dyDescent="0.3">
      <c r="A134" s="4"/>
    </row>
    <row r="135" spans="1:8" x14ac:dyDescent="0.3">
      <c r="A135" s="4"/>
    </row>
    <row r="136" spans="1:8" x14ac:dyDescent="0.3">
      <c r="A136" s="3"/>
    </row>
    <row r="137" spans="1:8" x14ac:dyDescent="0.3">
      <c r="A137" s="11" t="s">
        <v>47</v>
      </c>
      <c r="B137" s="11"/>
      <c r="C137" s="11"/>
      <c r="D137" s="11"/>
      <c r="E137" s="11"/>
      <c r="F137" s="11"/>
      <c r="G137" s="11"/>
      <c r="H137" s="11"/>
    </row>
    <row r="138" spans="1:8" x14ac:dyDescent="0.3">
      <c r="A138" s="3"/>
    </row>
    <row r="139" spans="1:8" x14ac:dyDescent="0.3">
      <c r="A139" s="3"/>
    </row>
    <row r="140" spans="1:8" x14ac:dyDescent="0.3">
      <c r="A140" s="1"/>
    </row>
    <row r="141" spans="1:8" x14ac:dyDescent="0.3">
      <c r="A141" s="4"/>
    </row>
    <row r="142" spans="1:8" x14ac:dyDescent="0.3">
      <c r="A142" s="4"/>
    </row>
    <row r="143" spans="1:8" x14ac:dyDescent="0.3">
      <c r="A143" s="4"/>
    </row>
    <row r="144" spans="1:8" x14ac:dyDescent="0.3">
      <c r="A144" s="3"/>
    </row>
    <row r="145" spans="1:8" x14ac:dyDescent="0.3">
      <c r="A145" s="11" t="s">
        <v>48</v>
      </c>
      <c r="B145" s="11"/>
      <c r="C145" s="11"/>
      <c r="D145" s="11"/>
      <c r="E145" s="11"/>
      <c r="F145" s="11"/>
      <c r="G145" s="11"/>
      <c r="H145" s="11"/>
    </row>
    <row r="146" spans="1:8" x14ac:dyDescent="0.3">
      <c r="A146" s="3"/>
    </row>
    <row r="147" spans="1:8" x14ac:dyDescent="0.3">
      <c r="A147" s="3"/>
    </row>
    <row r="148" spans="1:8" x14ac:dyDescent="0.3">
      <c r="A148" s="1"/>
    </row>
    <row r="149" spans="1:8" x14ac:dyDescent="0.3">
      <c r="A149" s="4"/>
    </row>
    <row r="150" spans="1:8" x14ac:dyDescent="0.3">
      <c r="A150" s="4"/>
    </row>
    <row r="151" spans="1:8" x14ac:dyDescent="0.3">
      <c r="A151" s="4"/>
    </row>
    <row r="152" spans="1:8" x14ac:dyDescent="0.3">
      <c r="A152" s="3"/>
    </row>
    <row r="153" spans="1:8" x14ac:dyDescent="0.3">
      <c r="A153" s="11" t="s">
        <v>49</v>
      </c>
      <c r="B153" s="11"/>
      <c r="C153" s="11"/>
      <c r="D153" s="11"/>
      <c r="E153" s="11"/>
      <c r="F153" s="11"/>
      <c r="G153" s="11"/>
      <c r="H153" s="11"/>
    </row>
    <row r="154" spans="1:8" x14ac:dyDescent="0.3">
      <c r="A154" s="3"/>
    </row>
    <row r="155" spans="1:8" x14ac:dyDescent="0.3">
      <c r="A155" s="3"/>
    </row>
    <row r="156" spans="1:8" x14ac:dyDescent="0.3">
      <c r="A156" s="1"/>
    </row>
    <row r="157" spans="1:8" x14ac:dyDescent="0.3">
      <c r="A157" s="4"/>
    </row>
    <row r="158" spans="1:8" x14ac:dyDescent="0.3">
      <c r="A158" s="4"/>
    </row>
    <row r="159" spans="1:8" x14ac:dyDescent="0.3">
      <c r="A159" s="4"/>
    </row>
    <row r="160" spans="1:8" x14ac:dyDescent="0.3">
      <c r="A160" s="3"/>
    </row>
    <row r="161" spans="1:8" x14ac:dyDescent="0.3">
      <c r="A161" s="10" t="s">
        <v>50</v>
      </c>
      <c r="B161" s="10"/>
      <c r="C161" s="10"/>
      <c r="D161" s="10"/>
      <c r="E161" s="10"/>
      <c r="F161" s="10"/>
      <c r="G161" s="10"/>
      <c r="H161" s="10"/>
    </row>
    <row r="162" spans="1:8" x14ac:dyDescent="0.3">
      <c r="A162" s="3"/>
    </row>
    <row r="163" spans="1:8" x14ac:dyDescent="0.3">
      <c r="A163" s="3"/>
    </row>
    <row r="164" spans="1:8" x14ac:dyDescent="0.3">
      <c r="A164" s="1"/>
    </row>
    <row r="165" spans="1:8" x14ac:dyDescent="0.3">
      <c r="A165" s="4"/>
    </row>
    <row r="166" spans="1:8" x14ac:dyDescent="0.3">
      <c r="A166" s="4"/>
    </row>
    <row r="167" spans="1:8" x14ac:dyDescent="0.3">
      <c r="A167" s="4"/>
    </row>
    <row r="168" spans="1:8" x14ac:dyDescent="0.3">
      <c r="A168" s="3"/>
    </row>
    <row r="169" spans="1:8" x14ac:dyDescent="0.3">
      <c r="A169" s="11" t="s">
        <v>51</v>
      </c>
      <c r="B169" s="11"/>
      <c r="C169" s="11"/>
      <c r="D169" s="11"/>
      <c r="E169" s="11"/>
      <c r="F169" s="11"/>
      <c r="G169" s="11"/>
      <c r="H169" s="11"/>
    </row>
    <row r="170" spans="1:8" x14ac:dyDescent="0.3">
      <c r="A170" s="3"/>
    </row>
    <row r="171" spans="1:8" x14ac:dyDescent="0.3">
      <c r="A171" s="3"/>
    </row>
    <row r="172" spans="1:8" x14ac:dyDescent="0.3">
      <c r="A172" s="1"/>
    </row>
    <row r="173" spans="1:8" x14ac:dyDescent="0.3">
      <c r="A173" s="4"/>
    </row>
    <row r="174" spans="1:8" x14ac:dyDescent="0.3">
      <c r="A174" s="4"/>
    </row>
    <row r="175" spans="1:8" x14ac:dyDescent="0.3">
      <c r="A175" s="4"/>
    </row>
    <row r="176" spans="1:8" x14ac:dyDescent="0.3">
      <c r="A176" s="3"/>
    </row>
    <row r="177" spans="1:8" x14ac:dyDescent="0.3">
      <c r="A177" s="11" t="s">
        <v>52</v>
      </c>
      <c r="B177" s="11"/>
      <c r="C177" s="11"/>
      <c r="D177" s="11"/>
      <c r="E177" s="11"/>
      <c r="F177" s="11"/>
      <c r="G177" s="11"/>
      <c r="H177" s="11"/>
    </row>
    <row r="178" spans="1:8" x14ac:dyDescent="0.3">
      <c r="A178" s="3"/>
    </row>
    <row r="179" spans="1:8" x14ac:dyDescent="0.3">
      <c r="A179" s="3"/>
    </row>
    <row r="180" spans="1:8" x14ac:dyDescent="0.3">
      <c r="A180" s="1"/>
    </row>
    <row r="181" spans="1:8" x14ac:dyDescent="0.3">
      <c r="A181" s="4"/>
    </row>
    <row r="182" spans="1:8" x14ac:dyDescent="0.3">
      <c r="A182" s="4"/>
    </row>
    <row r="183" spans="1:8" x14ac:dyDescent="0.3">
      <c r="A183" s="4"/>
    </row>
    <row r="184" spans="1:8" x14ac:dyDescent="0.3">
      <c r="A184" s="3"/>
    </row>
    <row r="185" spans="1:8" x14ac:dyDescent="0.3">
      <c r="A185" s="11" t="s">
        <v>53</v>
      </c>
      <c r="B185" s="11"/>
      <c r="C185" s="11"/>
      <c r="D185" s="11"/>
      <c r="E185" s="11"/>
      <c r="F185" s="11"/>
      <c r="G185" s="11"/>
    </row>
    <row r="186" spans="1:8" x14ac:dyDescent="0.3">
      <c r="A186" s="3"/>
    </row>
    <row r="187" spans="1:8" x14ac:dyDescent="0.3">
      <c r="A187" s="3"/>
    </row>
    <row r="188" spans="1:8" x14ac:dyDescent="0.3">
      <c r="A188" s="1"/>
    </row>
    <row r="189" spans="1:8" x14ac:dyDescent="0.3">
      <c r="A189" s="4"/>
    </row>
    <row r="190" spans="1:8" x14ac:dyDescent="0.3">
      <c r="A190" s="4"/>
    </row>
    <row r="191" spans="1:8" x14ac:dyDescent="0.3">
      <c r="A191" s="4"/>
    </row>
  </sheetData>
  <mergeCells count="24">
    <mergeCell ref="A1:I1"/>
    <mergeCell ref="A3:I3"/>
    <mergeCell ref="A7:I7"/>
    <mergeCell ref="A33:G33"/>
    <mergeCell ref="A41:G41"/>
    <mergeCell ref="A49:G49"/>
    <mergeCell ref="A57:G57"/>
    <mergeCell ref="A65:G65"/>
    <mergeCell ref="A5:I5"/>
    <mergeCell ref="A73:G73"/>
    <mergeCell ref="A81:H81"/>
    <mergeCell ref="A89:H89"/>
    <mergeCell ref="A97:H97"/>
    <mergeCell ref="A105:H105"/>
    <mergeCell ref="A113:H113"/>
    <mergeCell ref="A161:H161"/>
    <mergeCell ref="A169:H169"/>
    <mergeCell ref="A177:H177"/>
    <mergeCell ref="A185:G185"/>
    <mergeCell ref="A121:H121"/>
    <mergeCell ref="A129:H129"/>
    <mergeCell ref="A137:H137"/>
    <mergeCell ref="A145:H145"/>
    <mergeCell ref="A153:H15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 Performace Evalution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ExcelR Mumbai</dc:creator>
  <cp:lastModifiedBy>akhilesh nishad</cp:lastModifiedBy>
  <dcterms:created xsi:type="dcterms:W3CDTF">2024-07-22T08:54:28Z</dcterms:created>
  <dcterms:modified xsi:type="dcterms:W3CDTF">2025-05-09T11:49:46Z</dcterms:modified>
</cp:coreProperties>
</file>