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\Documents\sw-dev\simple-neural-network\workedexample\"/>
    </mc:Choice>
  </mc:AlternateContent>
  <xr:revisionPtr revIDLastSave="0" documentId="8_{56C92510-B02C-443F-BF67-3B3304434CD3}" xr6:coauthVersionLast="46" xr6:coauthVersionMax="46" xr10:uidLastSave="{00000000-0000-0000-0000-000000000000}"/>
  <bookViews>
    <workbookView xWindow="990" yWindow="1575" windowWidth="22860" windowHeight="13980" xr2:uid="{A2271C3C-57FA-4F44-BB9E-6D440CBB85AF}"/>
  </bookViews>
  <sheets>
    <sheet name="Worked Example" sheetId="2" r:id="rId1"/>
    <sheet name="Sigmo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C35" i="2"/>
  <c r="F11" i="2"/>
  <c r="G11" i="2" s="1"/>
  <c r="E28" i="2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2" i="1"/>
  <c r="C2" i="1" s="1"/>
  <c r="F9" i="2"/>
  <c r="G9" i="2" s="1"/>
  <c r="E26" i="2" s="1"/>
  <c r="F41" i="2" l="1"/>
  <c r="F39" i="2"/>
  <c r="F35" i="2"/>
  <c r="F37" i="2"/>
  <c r="E24" i="2"/>
  <c r="K9" i="2"/>
  <c r="L9" i="2" s="1"/>
  <c r="E22" i="2"/>
  <c r="K11" i="2"/>
  <c r="L11" i="2" s="1"/>
  <c r="C24" i="2" l="1"/>
  <c r="C22" i="2"/>
  <c r="D24" i="2"/>
  <c r="D26" i="2"/>
  <c r="C26" i="2"/>
  <c r="C28" i="2"/>
  <c r="D28" i="2"/>
  <c r="N11" i="2"/>
  <c r="D22" i="2"/>
  <c r="N9" i="2"/>
  <c r="F26" i="2" l="1"/>
  <c r="G26" i="2" s="1"/>
  <c r="D41" i="2"/>
  <c r="D39" i="2"/>
  <c r="D37" i="2"/>
  <c r="C41" i="2"/>
  <c r="C39" i="2"/>
  <c r="E39" i="2" s="1"/>
  <c r="G39" i="2" s="1"/>
  <c r="H39" i="2" s="1"/>
  <c r="C37" i="2"/>
  <c r="F28" i="2"/>
  <c r="G28" i="2" s="1"/>
  <c r="F24" i="2"/>
  <c r="G24" i="2" s="1"/>
  <c r="F22" i="2"/>
  <c r="G22" i="2" s="1"/>
  <c r="N13" i="2"/>
  <c r="E41" i="2" l="1"/>
  <c r="G41" i="2" s="1"/>
  <c r="H41" i="2" s="1"/>
  <c r="E35" i="2"/>
  <c r="G35" i="2" s="1"/>
  <c r="H35" i="2" s="1"/>
  <c r="E37" i="2"/>
  <c r="G37" i="2" s="1"/>
  <c r="H37" i="2" s="1"/>
</calcChain>
</file>

<file path=xl/sharedStrings.xml><?xml version="1.0" encoding="utf-8"?>
<sst xmlns="http://schemas.openxmlformats.org/spreadsheetml/2006/main" count="87" uniqueCount="72">
  <si>
    <t>h</t>
  </si>
  <si>
    <t>i</t>
  </si>
  <si>
    <t>o</t>
  </si>
  <si>
    <t>sigmoid(o)</t>
  </si>
  <si>
    <t>Error</t>
  </si>
  <si>
    <t>w</t>
  </si>
  <si>
    <t>Bias 1</t>
  </si>
  <si>
    <t>Bias 2</t>
  </si>
  <si>
    <t>Forward Pass</t>
  </si>
  <si>
    <t>Back Pass</t>
  </si>
  <si>
    <t>δEtotal/δw5</t>
  </si>
  <si>
    <t>δEtotal/δw1</t>
  </si>
  <si>
    <t>input(i)</t>
  </si>
  <si>
    <t>weight(w)</t>
  </si>
  <si>
    <t>hidden(h)</t>
  </si>
  <si>
    <t>sigmoid(hidden(h))</t>
  </si>
  <si>
    <t>output(o)</t>
  </si>
  <si>
    <t>target_output(o)</t>
  </si>
  <si>
    <t>Etotal:</t>
  </si>
  <si>
    <t>δEtotal/δw5 = δEtotal/δouto1 * δouto1/δneto1 * δneto1/δw5</t>
  </si>
  <si>
    <t>δEtotal/δouto1</t>
  </si>
  <si>
    <t>δouto1/δneto1</t>
  </si>
  <si>
    <t>δneto1/δw5</t>
  </si>
  <si>
    <t>New w(5)</t>
  </si>
  <si>
    <t>Weight</t>
  </si>
  <si>
    <t>New w(6)</t>
  </si>
  <si>
    <t>New w(7)</t>
  </si>
  <si>
    <t>New w(8)</t>
  </si>
  <si>
    <t>δneto1/δw6</t>
  </si>
  <si>
    <t>δEtotal/δw6</t>
  </si>
  <si>
    <t>δEtotal/δouto2</t>
  </si>
  <si>
    <t>δouto2/δneto2</t>
  </si>
  <si>
    <t>δEtotal/δw7</t>
  </si>
  <si>
    <t>δneto2/δw7</t>
  </si>
  <si>
    <t>δneto2/δw8</t>
  </si>
  <si>
    <t>δEtotal/δw8</t>
  </si>
  <si>
    <t>Learning Rate,  η =</t>
  </si>
  <si>
    <t>Hidden to output</t>
  </si>
  <si>
    <t>Input to hidden</t>
  </si>
  <si>
    <t>x</t>
  </si>
  <si>
    <t>where η is the learning rate (cell C3)</t>
  </si>
  <si>
    <t>Backpropagation Example</t>
  </si>
  <si>
    <t>2 inputs, 2 hidden nodes, 2 outputs</t>
  </si>
  <si>
    <t>Impact of each hidden-layer weight on the total error in the output layer.</t>
  </si>
  <si>
    <t>Impact of each input-layer weight on the total error in the output layer.</t>
  </si>
  <si>
    <t>δEtotal/δw1 = δEtotal/δouth1 * δouth1/δneth1 * δneth1/δw1</t>
  </si>
  <si>
    <r>
      <t xml:space="preserve">new_w(5) = w(5)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δEtotal/δw5</t>
    </r>
  </si>
  <si>
    <r>
      <t xml:space="preserve">new_w(1) = w(1)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δEtotal/δw1</t>
    </r>
  </si>
  <si>
    <r>
      <rPr>
        <i/>
        <sz val="11"/>
        <color theme="1"/>
        <rFont val="Calibri"/>
        <family val="2"/>
        <scheme val="minor"/>
      </rPr>
      <t>where:</t>
    </r>
    <r>
      <rPr>
        <sz val="11"/>
        <color theme="1"/>
        <rFont val="Calibri"/>
        <family val="2"/>
        <scheme val="minor"/>
      </rPr>
      <t xml:space="preserve"> δEtotal/δouth1 = δEo1/δouth1 + δEo2/δouth1</t>
    </r>
  </si>
  <si>
    <t>New w(1)</t>
  </si>
  <si>
    <t>New w(2)</t>
  </si>
  <si>
    <t>New w(3)</t>
  </si>
  <si>
    <t>New w(4)</t>
  </si>
  <si>
    <t>δEo1/δouth1</t>
  </si>
  <si>
    <t>δEo2/δouth1</t>
  </si>
  <si>
    <t>δEtotal/δouth1</t>
  </si>
  <si>
    <t>δouth1/δneth1</t>
  </si>
  <si>
    <t>δEo1/δouth2</t>
  </si>
  <si>
    <t>δEo2/δouth2</t>
  </si>
  <si>
    <t>δEtotal/δouth2</t>
  </si>
  <si>
    <t>δouth1/δneth2</t>
  </si>
  <si>
    <t>δEtotal/δw2</t>
  </si>
  <si>
    <t>δEtotal/δw3</t>
  </si>
  <si>
    <t>δEtotal/δw4</t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</si>
  <si>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δEo1/δouth1 = δEo1/δneto1 * δneto1/δouth1,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δneto1/δouth1 = w(5)</t>
    </r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</si>
  <si>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δEo2/δouth1 = δEo2/δneto2 * δneto2/δouth2,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δneto2/δouth1 = w(7)</t>
    </r>
  </si>
  <si>
    <r>
      <rPr>
        <i/>
        <sz val="11"/>
        <color theme="1"/>
        <rFont val="Calibri"/>
        <family val="2"/>
      </rPr>
      <t>and:</t>
    </r>
    <r>
      <rPr>
        <sz val="11"/>
        <color theme="1"/>
        <rFont val="Calibri"/>
        <family val="2"/>
      </rPr>
      <t xml:space="preserve"> δneth1/δw1 = i(1)</t>
    </r>
  </si>
  <si>
    <t>For i(1) = 0.05 and i(2) = 0.1 we expect o(1) = 0.01 and o(2) = 0.99</t>
  </si>
  <si>
    <t>Logistic Function(x)</t>
  </si>
  <si>
    <t>Derivative(x)</t>
  </si>
  <si>
    <t>Standard logistic function:</t>
  </si>
  <si>
    <t>Derivative: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</si>
</sst>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2" xfId="0" applyNumberFormat="1" applyBorder="1"/>
    <xf numFmtId="167" fontId="0" fillId="0" borderId="2" xfId="0" applyNumberFormat="1" applyBorder="1"/>
    <xf numFmtId="0" fontId="0" fillId="0" borderId="2" xfId="0" applyBorder="1"/>
    <xf numFmtId="0" fontId="4" fillId="3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8" xfId="0" applyFill="1" applyBorder="1"/>
    <xf numFmtId="0" fontId="1" fillId="3" borderId="6" xfId="0" applyFont="1" applyFill="1" applyBorder="1" applyAlignment="1">
      <alignment horizontal="center"/>
    </xf>
    <xf numFmtId="164" fontId="0" fillId="3" borderId="8" xfId="0" applyNumberFormat="1" applyFill="1" applyBorder="1"/>
    <xf numFmtId="0" fontId="3" fillId="0" borderId="0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Squashing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Logistic Function(x)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Sigmoid!$B$2:$B$42</c:f>
              <c:numCache>
                <c:formatCode>General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8C7-B73A-4F81522E220E}"/>
            </c:ext>
          </c:extLst>
        </c:ser>
        <c:ser>
          <c:idx val="1"/>
          <c:order val="1"/>
          <c:tx>
            <c:strRef>
              <c:f>Sigmoid!$C$1</c:f>
              <c:strCache>
                <c:ptCount val="1"/>
                <c:pt idx="0">
                  <c:v>Derivative(x)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Sigmoid!$C$2:$C$42</c:f>
              <c:numCache>
                <c:formatCode>General</c:formatCode>
                <c:ptCount val="41"/>
                <c:pt idx="0">
                  <c:v>4.5395807735951673E-5</c:v>
                </c:pt>
                <c:pt idx="1">
                  <c:v>7.4840625552838663E-5</c:v>
                </c:pt>
                <c:pt idx="2">
                  <c:v>1.2337934976484891E-4</c:v>
                </c:pt>
                <c:pt idx="3">
                  <c:v>2.0338559551980585E-4</c:v>
                </c:pt>
                <c:pt idx="4">
                  <c:v>3.3523767075647424E-4</c:v>
                </c:pt>
                <c:pt idx="5">
                  <c:v>5.5247307270216042E-4</c:v>
                </c:pt>
                <c:pt idx="6">
                  <c:v>9.1022118012182654E-4</c:v>
                </c:pt>
                <c:pt idx="7">
                  <c:v>1.4989287085690496E-3</c:v>
                </c:pt>
                <c:pt idx="8">
                  <c:v>2.466509291360048E-3</c:v>
                </c:pt>
                <c:pt idx="9">
                  <c:v>4.0535716948697674E-3</c:v>
                </c:pt>
                <c:pt idx="10">
                  <c:v>6.6480566707901546E-3</c:v>
                </c:pt>
                <c:pt idx="11">
                  <c:v>1.0866229722225234E-2</c:v>
                </c:pt>
                <c:pt idx="12">
                  <c:v>1.7662706213291118E-2</c:v>
                </c:pt>
                <c:pt idx="13">
                  <c:v>2.845302387973556E-2</c:v>
                </c:pt>
                <c:pt idx="14">
                  <c:v>4.5176659730912137E-2</c:v>
                </c:pt>
                <c:pt idx="15">
                  <c:v>7.010371654510815E-2</c:v>
                </c:pt>
                <c:pt idx="16">
                  <c:v>0.10499358540350651</c:v>
                </c:pt>
                <c:pt idx="17">
                  <c:v>0.14914645207033286</c:v>
                </c:pt>
                <c:pt idx="18">
                  <c:v>0.19661193324148185</c:v>
                </c:pt>
                <c:pt idx="19">
                  <c:v>0.23500371220159449</c:v>
                </c:pt>
                <c:pt idx="20">
                  <c:v>0.25</c:v>
                </c:pt>
                <c:pt idx="21">
                  <c:v>0.23500371220159449</c:v>
                </c:pt>
                <c:pt idx="22">
                  <c:v>0.19661193324148185</c:v>
                </c:pt>
                <c:pt idx="23">
                  <c:v>0.14914645207033286</c:v>
                </c:pt>
                <c:pt idx="24">
                  <c:v>0.10499358540350662</c:v>
                </c:pt>
                <c:pt idx="25">
                  <c:v>7.0103716545108066E-2</c:v>
                </c:pt>
                <c:pt idx="26">
                  <c:v>4.5176659730911999E-2</c:v>
                </c:pt>
                <c:pt idx="27">
                  <c:v>2.8453023879735598E-2</c:v>
                </c:pt>
                <c:pt idx="28">
                  <c:v>1.7662706213291107E-2</c:v>
                </c:pt>
                <c:pt idx="29">
                  <c:v>1.0866229722225243E-2</c:v>
                </c:pt>
                <c:pt idx="30">
                  <c:v>6.6480566707900332E-3</c:v>
                </c:pt>
                <c:pt idx="31">
                  <c:v>4.0535716948696789E-3</c:v>
                </c:pt>
                <c:pt idx="32">
                  <c:v>2.4665092913599309E-3</c:v>
                </c:pt>
                <c:pt idx="33">
                  <c:v>1.4989287085690683E-3</c:v>
                </c:pt>
                <c:pt idx="34">
                  <c:v>9.1022118012178404E-4</c:v>
                </c:pt>
                <c:pt idx="35">
                  <c:v>5.5247307270216183E-4</c:v>
                </c:pt>
                <c:pt idx="36">
                  <c:v>3.3523767075636815E-4</c:v>
                </c:pt>
                <c:pt idx="37">
                  <c:v>2.0338559551979826E-4</c:v>
                </c:pt>
                <c:pt idx="38">
                  <c:v>1.2337934976493025E-4</c:v>
                </c:pt>
                <c:pt idx="39">
                  <c:v>7.4840625552755166E-5</c:v>
                </c:pt>
                <c:pt idx="40">
                  <c:v>4.5395807735907655E-5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8C7-B73A-4F81522E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93519"/>
        <c:axId val="424191855"/>
      </c:lineChart>
      <c:catAx>
        <c:axId val="4241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1855"/>
        <c:crosses val="autoZero"/>
        <c:auto val="1"/>
        <c:lblAlgn val="ctr"/>
        <c:lblOffset val="100"/>
        <c:tickMarkSkip val="2"/>
        <c:noMultiLvlLbl val="0"/>
      </c:catAx>
      <c:valAx>
        <c:axId val="424191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18</xdr:row>
      <xdr:rowOff>66675</xdr:rowOff>
    </xdr:from>
    <xdr:to>
      <xdr:col>8</xdr:col>
      <xdr:colOff>361950</xdr:colOff>
      <xdr:row>21</xdr:row>
      <xdr:rowOff>123825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2FA5AFF2-BD7A-442E-84C9-229D69EF7421}"/>
            </a:ext>
          </a:extLst>
        </xdr:cNvPr>
        <xdr:cNvSpPr/>
      </xdr:nvSpPr>
      <xdr:spPr>
        <a:xfrm rot="286467">
          <a:off x="4524375" y="2828925"/>
          <a:ext cx="2266950" cy="628650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917089</xdr:colOff>
      <xdr:row>19</xdr:row>
      <xdr:rowOff>110226</xdr:rowOff>
    </xdr:from>
    <xdr:to>
      <xdr:col>8</xdr:col>
      <xdr:colOff>365156</xdr:colOff>
      <xdr:row>22</xdr:row>
      <xdr:rowOff>178819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C3410C86-7017-4EC9-99F5-46FBA4A0B5F7}"/>
            </a:ext>
          </a:extLst>
        </xdr:cNvPr>
        <xdr:cNvSpPr/>
      </xdr:nvSpPr>
      <xdr:spPr>
        <a:xfrm rot="21313533" flipV="1">
          <a:off x="5803414" y="3062976"/>
          <a:ext cx="991117" cy="640093"/>
        </a:xfrm>
        <a:prstGeom prst="arc">
          <a:avLst>
            <a:gd name="adj1" fmla="val 10800000"/>
            <a:gd name="adj2" fmla="val 19977107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419100</xdr:colOff>
      <xdr:row>31</xdr:row>
      <xdr:rowOff>66674</xdr:rowOff>
    </xdr:from>
    <xdr:to>
      <xdr:col>9</xdr:col>
      <xdr:colOff>409575</xdr:colOff>
      <xdr:row>34</xdr:row>
      <xdr:rowOff>171449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9AD09828-72D6-40F4-9E7E-571536CBDE3F}"/>
            </a:ext>
          </a:extLst>
        </xdr:cNvPr>
        <xdr:cNvSpPr/>
      </xdr:nvSpPr>
      <xdr:spPr>
        <a:xfrm rot="286467">
          <a:off x="5572125" y="6048374"/>
          <a:ext cx="2609850" cy="676275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68312</xdr:colOff>
      <xdr:row>31</xdr:row>
      <xdr:rowOff>99154</xdr:rowOff>
    </xdr:from>
    <xdr:to>
      <xdr:col>9</xdr:col>
      <xdr:colOff>497454</xdr:colOff>
      <xdr:row>39</xdr:row>
      <xdr:rowOff>105531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7F932F4D-CEA2-4C22-BC6D-72393B431F63}"/>
            </a:ext>
          </a:extLst>
        </xdr:cNvPr>
        <xdr:cNvSpPr/>
      </xdr:nvSpPr>
      <xdr:spPr>
        <a:xfrm rot="21313533" flipV="1">
          <a:off x="7021562" y="6080854"/>
          <a:ext cx="1248292" cy="1530377"/>
        </a:xfrm>
        <a:prstGeom prst="arc">
          <a:avLst>
            <a:gd name="adj1" fmla="val 9835048"/>
            <a:gd name="adj2" fmla="val 17257928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CCFFB-167A-4D6D-A1EA-65EDC8A89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4762</xdr:colOff>
      <xdr:row>18</xdr:row>
      <xdr:rowOff>157162</xdr:rowOff>
    </xdr:from>
    <xdr:ext cx="1861728" cy="583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DE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DE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</a:t>
              </a:r>
              <a:r>
                <a:rPr lang="en-DE" sz="200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en-DE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1/(1+ 𝑒^(−𝑥) )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DE" sz="1100"/>
            </a:p>
          </xdr:txBody>
        </xdr:sp>
      </mc:Fallback>
    </mc:AlternateContent>
    <xdr:clientData/>
  </xdr:oneCellAnchor>
  <xdr:oneCellAnchor>
    <xdr:from>
      <xdr:col>8</xdr:col>
      <xdr:colOff>604837</xdr:colOff>
      <xdr:row>24</xdr:row>
      <xdr:rowOff>14287</xdr:rowOff>
    </xdr:from>
    <xdr:ext cx="2922723" cy="5843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𝑑/𝑑𝑥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𝑓(𝑥)=𝑓(𝑥)(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1−𝑓(𝑥))</a:t>
              </a:r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F84-8569-4304-A9EF-BD1D3F4E345B}">
  <dimension ref="A1:N41"/>
  <sheetViews>
    <sheetView tabSelected="1" topLeftCell="A14" workbookViewId="0">
      <selection activeCell="M18" sqref="M18"/>
    </sheetView>
  </sheetViews>
  <sheetFormatPr defaultRowHeight="15" x14ac:dyDescent="0.25"/>
  <cols>
    <col min="3" max="3" width="14.7109375" customWidth="1"/>
    <col min="4" max="4" width="14.5703125" customWidth="1"/>
    <col min="5" max="5" width="15" customWidth="1"/>
    <col min="6" max="6" width="14.7109375" customWidth="1"/>
    <col min="7" max="7" width="14" customWidth="1"/>
    <col min="8" max="8" width="13" customWidth="1"/>
    <col min="9" max="9" width="12.28515625" bestFit="1" customWidth="1"/>
    <col min="10" max="10" width="13.42578125" customWidth="1"/>
    <col min="11" max="11" width="13.5703125" customWidth="1"/>
    <col min="12" max="12" width="13.42578125" customWidth="1"/>
    <col min="13" max="13" width="18" customWidth="1"/>
    <col min="14" max="14" width="13.5703125" customWidth="1"/>
  </cols>
  <sheetData>
    <row r="1" spans="1:14" ht="21" x14ac:dyDescent="0.35">
      <c r="A1" s="24" t="s">
        <v>41</v>
      </c>
    </row>
    <row r="3" spans="1:14" x14ac:dyDescent="0.25">
      <c r="A3" t="s">
        <v>36</v>
      </c>
      <c r="C3" s="1">
        <v>0.5</v>
      </c>
    </row>
    <row r="4" spans="1:14" x14ac:dyDescent="0.25">
      <c r="A4" t="s">
        <v>42</v>
      </c>
    </row>
    <row r="5" spans="1:14" x14ac:dyDescent="0.25">
      <c r="A5" t="s">
        <v>67</v>
      </c>
    </row>
    <row r="7" spans="1:14" ht="18.75" x14ac:dyDescent="0.3">
      <c r="A7" s="10" t="s">
        <v>8</v>
      </c>
    </row>
    <row r="8" spans="1:14" s="1" customFormat="1" ht="30" x14ac:dyDescent="0.25">
      <c r="A8" s="1" t="s">
        <v>1</v>
      </c>
      <c r="B8" s="1" t="s">
        <v>12</v>
      </c>
      <c r="C8" s="2" t="s">
        <v>5</v>
      </c>
      <c r="D8" s="2" t="s">
        <v>13</v>
      </c>
      <c r="E8" s="2" t="s">
        <v>0</v>
      </c>
      <c r="F8" s="1" t="s">
        <v>14</v>
      </c>
      <c r="G8" s="2" t="s">
        <v>15</v>
      </c>
      <c r="H8" s="2" t="s">
        <v>5</v>
      </c>
      <c r="I8" s="2" t="s">
        <v>13</v>
      </c>
      <c r="J8" s="2" t="s">
        <v>2</v>
      </c>
      <c r="K8" s="1" t="s">
        <v>16</v>
      </c>
      <c r="L8" s="1" t="s">
        <v>3</v>
      </c>
      <c r="M8" s="1" t="s">
        <v>17</v>
      </c>
      <c r="N8" s="1" t="s">
        <v>4</v>
      </c>
    </row>
    <row r="9" spans="1:14" s="1" customFormat="1" x14ac:dyDescent="0.25">
      <c r="A9" s="7">
        <v>1</v>
      </c>
      <c r="B9" s="8">
        <v>0.05</v>
      </c>
      <c r="C9" s="9">
        <v>1</v>
      </c>
      <c r="D9" s="4">
        <v>0.15</v>
      </c>
      <c r="E9" s="7">
        <v>1</v>
      </c>
      <c r="F9" s="8">
        <f>(D9*B9) + (D10*B11) + (F13 * 1)</f>
        <v>0.3775</v>
      </c>
      <c r="G9" s="13">
        <f>1/(1 + EXP(-F9))</f>
        <v>0.59326999210718723</v>
      </c>
      <c r="H9" s="9">
        <v>5</v>
      </c>
      <c r="I9" s="4">
        <v>0.4</v>
      </c>
      <c r="J9" s="7">
        <v>1</v>
      </c>
      <c r="K9" s="8">
        <f>(I9*G9)+(I10*G11)+(K13*1)</f>
        <v>1.10590596705977</v>
      </c>
      <c r="L9" s="38">
        <f>1/(1 + EXP(-K9))</f>
        <v>0.75136506955231575</v>
      </c>
      <c r="M9" s="39">
        <v>0.01</v>
      </c>
      <c r="N9" s="8">
        <f>0.5*(M9-L9)*(M9-L9)</f>
        <v>0.27481108317615499</v>
      </c>
    </row>
    <row r="10" spans="1:14" s="1" customFormat="1" x14ac:dyDescent="0.25">
      <c r="A10" s="7"/>
      <c r="B10" s="8"/>
      <c r="C10" s="9">
        <v>2</v>
      </c>
      <c r="D10" s="4">
        <v>0.2</v>
      </c>
      <c r="E10" s="7"/>
      <c r="F10" s="8"/>
      <c r="G10" s="13"/>
      <c r="H10" s="9">
        <v>6</v>
      </c>
      <c r="I10" s="4">
        <v>0.45</v>
      </c>
      <c r="J10" s="7"/>
      <c r="K10" s="8"/>
      <c r="L10" s="38"/>
      <c r="M10" s="39"/>
      <c r="N10" s="8"/>
    </row>
    <row r="11" spans="1:14" s="1" customFormat="1" x14ac:dyDescent="0.25">
      <c r="A11" s="7">
        <v>2</v>
      </c>
      <c r="B11" s="8">
        <v>0.1</v>
      </c>
      <c r="C11" s="9">
        <v>3</v>
      </c>
      <c r="D11" s="4">
        <v>0.25</v>
      </c>
      <c r="E11" s="7">
        <v>2</v>
      </c>
      <c r="F11" s="8">
        <f>(D11*B9) + (D12*B11) + (F13 * 1)</f>
        <v>0.39249999999999996</v>
      </c>
      <c r="G11" s="13">
        <f>1/(1 + EXP(-F11))</f>
        <v>0.59688437825976703</v>
      </c>
      <c r="H11" s="9">
        <v>7</v>
      </c>
      <c r="I11" s="4">
        <v>0.5</v>
      </c>
      <c r="J11" s="7">
        <v>2</v>
      </c>
      <c r="K11" s="8">
        <f>(I11*G9)+(I12*G11)+(K13*1)</f>
        <v>1.2249214040964653</v>
      </c>
      <c r="L11" s="38">
        <f>1/(1 + EXP(-K11))</f>
        <v>0.77292846532146253</v>
      </c>
      <c r="M11" s="39">
        <v>0.99</v>
      </c>
      <c r="N11" s="8">
        <f>0.5*(M11-L11)*(M11-L11)</f>
        <v>2.3560025583847746E-2</v>
      </c>
    </row>
    <row r="12" spans="1:14" s="1" customFormat="1" x14ac:dyDescent="0.25">
      <c r="A12" s="7"/>
      <c r="B12" s="8"/>
      <c r="C12" s="9">
        <v>4</v>
      </c>
      <c r="D12" s="4">
        <v>0.3</v>
      </c>
      <c r="E12" s="7"/>
      <c r="F12" s="8"/>
      <c r="G12" s="13"/>
      <c r="H12" s="9">
        <v>8</v>
      </c>
      <c r="I12" s="4">
        <v>0.55000000000000004</v>
      </c>
      <c r="J12" s="7"/>
      <c r="K12" s="8"/>
      <c r="L12" s="38"/>
      <c r="M12" s="39"/>
      <c r="N12" s="8"/>
    </row>
    <row r="13" spans="1:14" s="3" customFormat="1" x14ac:dyDescent="0.25">
      <c r="E13" s="1" t="s">
        <v>6</v>
      </c>
      <c r="F13" s="6">
        <v>0.35</v>
      </c>
      <c r="G13" s="1"/>
      <c r="H13" s="1"/>
      <c r="I13" s="1"/>
      <c r="J13" s="1" t="s">
        <v>7</v>
      </c>
      <c r="K13" s="6">
        <v>0.6</v>
      </c>
      <c r="M13" s="12" t="s">
        <v>18</v>
      </c>
      <c r="N13" s="4">
        <f>SUM(N9,N11)</f>
        <v>0.29837110876000272</v>
      </c>
    </row>
    <row r="16" spans="1:14" ht="18.75" x14ac:dyDescent="0.3">
      <c r="A16" s="10" t="s">
        <v>9</v>
      </c>
    </row>
    <row r="17" spans="2:13" ht="18.75" x14ac:dyDescent="0.3">
      <c r="B17" s="10" t="s">
        <v>37</v>
      </c>
    </row>
    <row r="18" spans="2:13" x14ac:dyDescent="0.25">
      <c r="B18" s="23" t="s">
        <v>43</v>
      </c>
    </row>
    <row r="19" spans="2:13" x14ac:dyDescent="0.25">
      <c r="H19" s="2"/>
      <c r="I19" s="2"/>
      <c r="J19" s="2"/>
      <c r="K19" s="2"/>
      <c r="L19" s="1"/>
      <c r="M19" s="2"/>
    </row>
    <row r="20" spans="2:13" x14ac:dyDescent="0.25">
      <c r="B20" s="14" t="s">
        <v>24</v>
      </c>
    </row>
    <row r="21" spans="2:13" x14ac:dyDescent="0.25">
      <c r="B21" s="15">
        <v>5</v>
      </c>
      <c r="C21" s="16" t="s">
        <v>20</v>
      </c>
      <c r="D21" s="16" t="s">
        <v>21</v>
      </c>
      <c r="E21" s="16" t="s">
        <v>22</v>
      </c>
      <c r="F21" s="16" t="s">
        <v>10</v>
      </c>
      <c r="G21" s="30" t="s">
        <v>23</v>
      </c>
      <c r="I21" s="11" t="s">
        <v>19</v>
      </c>
    </row>
    <row r="22" spans="2:13" x14ac:dyDescent="0.25">
      <c r="B22" s="17"/>
      <c r="C22" s="18">
        <f>-(M9-L9)</f>
        <v>0.74136506955231574</v>
      </c>
      <c r="D22" s="5">
        <f>L9*(1-L9)</f>
        <v>0.18681560180895948</v>
      </c>
      <c r="E22" s="18">
        <f>G9</f>
        <v>0.59326999210718723</v>
      </c>
      <c r="F22" s="5">
        <f>C22*D22*E22</f>
        <v>8.2167040564230784E-2</v>
      </c>
      <c r="G22" s="31">
        <f>I9-(C3*F22)</f>
        <v>0.35891647971788465</v>
      </c>
      <c r="I22" t="s">
        <v>46</v>
      </c>
    </row>
    <row r="23" spans="2:13" x14ac:dyDescent="0.25">
      <c r="B23" s="15">
        <v>6</v>
      </c>
      <c r="C23" s="16" t="s">
        <v>20</v>
      </c>
      <c r="D23" s="16" t="s">
        <v>21</v>
      </c>
      <c r="E23" s="16" t="s">
        <v>28</v>
      </c>
      <c r="F23" s="16" t="s">
        <v>29</v>
      </c>
      <c r="G23" s="30" t="s">
        <v>25</v>
      </c>
      <c r="J23" s="19" t="s">
        <v>40</v>
      </c>
    </row>
    <row r="24" spans="2:13" x14ac:dyDescent="0.25">
      <c r="B24" s="17"/>
      <c r="C24" s="18">
        <f>-(M9-L9)</f>
        <v>0.74136506955231574</v>
      </c>
      <c r="D24" s="5">
        <f>L9*(1-L9)</f>
        <v>0.18681560180895948</v>
      </c>
      <c r="E24" s="18">
        <f>G11</f>
        <v>0.59688437825976703</v>
      </c>
      <c r="F24" s="5">
        <f>C24*D24*E24</f>
        <v>8.2667627847533259E-2</v>
      </c>
      <c r="G24" s="31">
        <f>I10-(C3*F24)</f>
        <v>0.4086661860762334</v>
      </c>
    </row>
    <row r="25" spans="2:13" x14ac:dyDescent="0.25">
      <c r="B25" s="15">
        <v>7</v>
      </c>
      <c r="C25" s="16" t="s">
        <v>30</v>
      </c>
      <c r="D25" s="16" t="s">
        <v>31</v>
      </c>
      <c r="E25" s="16" t="s">
        <v>33</v>
      </c>
      <c r="F25" s="16" t="s">
        <v>32</v>
      </c>
      <c r="G25" s="30" t="s">
        <v>26</v>
      </c>
    </row>
    <row r="26" spans="2:13" x14ac:dyDescent="0.25">
      <c r="B26" s="17"/>
      <c r="C26" s="18">
        <f>-(M11-L11)</f>
        <v>-0.21707153467853746</v>
      </c>
      <c r="D26" s="5">
        <f>L11*(1-L11)</f>
        <v>0.17551005281727122</v>
      </c>
      <c r="E26" s="18">
        <f>G9</f>
        <v>0.59326999210718723</v>
      </c>
      <c r="F26" s="5">
        <f>C26*D26*E26</f>
        <v>-2.2602540477475067E-2</v>
      </c>
      <c r="G26" s="32">
        <f>I11-(C3*F26)</f>
        <v>0.5113012702387375</v>
      </c>
    </row>
    <row r="27" spans="2:13" x14ac:dyDescent="0.25">
      <c r="B27" s="15">
        <v>8</v>
      </c>
      <c r="C27" s="16" t="s">
        <v>30</v>
      </c>
      <c r="D27" s="16" t="s">
        <v>31</v>
      </c>
      <c r="E27" s="16" t="s">
        <v>34</v>
      </c>
      <c r="F27" s="16" t="s">
        <v>35</v>
      </c>
      <c r="G27" s="30" t="s">
        <v>27</v>
      </c>
    </row>
    <row r="28" spans="2:13" x14ac:dyDescent="0.25">
      <c r="B28" s="17"/>
      <c r="C28" s="18">
        <f>-(M11-L11)</f>
        <v>-0.21707153467853746</v>
      </c>
      <c r="D28" s="5">
        <f>L11*(1-L11)</f>
        <v>0.17551005281727122</v>
      </c>
      <c r="E28" s="18">
        <f>G11</f>
        <v>0.59688437825976703</v>
      </c>
      <c r="F28" s="5">
        <f>C28*D28*E28</f>
        <v>-2.2740242215978219E-2</v>
      </c>
      <c r="G28" s="31">
        <f>I12-(C3*F28)</f>
        <v>0.56137012110798912</v>
      </c>
    </row>
    <row r="30" spans="2:13" ht="18.75" x14ac:dyDescent="0.3">
      <c r="B30" s="10" t="s">
        <v>38</v>
      </c>
      <c r="I30" s="11"/>
    </row>
    <row r="31" spans="2:13" x14ac:dyDescent="0.25">
      <c r="B31" s="23" t="s">
        <v>44</v>
      </c>
    </row>
    <row r="33" spans="2:10" x14ac:dyDescent="0.25">
      <c r="B33" s="14" t="s">
        <v>24</v>
      </c>
    </row>
    <row r="34" spans="2:10" x14ac:dyDescent="0.25">
      <c r="B34" s="15">
        <v>1</v>
      </c>
      <c r="C34" s="25" t="s">
        <v>53</v>
      </c>
      <c r="D34" s="25" t="s">
        <v>54</v>
      </c>
      <c r="E34" s="25" t="s">
        <v>55</v>
      </c>
      <c r="F34" s="25" t="s">
        <v>56</v>
      </c>
      <c r="G34" s="26" t="s">
        <v>11</v>
      </c>
      <c r="H34" s="33" t="s">
        <v>49</v>
      </c>
      <c r="J34" s="11" t="s">
        <v>45</v>
      </c>
    </row>
    <row r="35" spans="2:10" x14ac:dyDescent="0.25">
      <c r="B35" s="17"/>
      <c r="C35" s="27">
        <f>C22*D22*I9</f>
        <v>5.5399424651422793E-2</v>
      </c>
      <c r="D35" s="28">
        <f>C26*D26*I11</f>
        <v>-1.9049118258278114E-2</v>
      </c>
      <c r="E35" s="27">
        <f>SUM(C35,D35)</f>
        <v>3.6350306393144682E-2</v>
      </c>
      <c r="F35" s="27">
        <f>G9*(1-G9)</f>
        <v>0.24130070857232525</v>
      </c>
      <c r="G35" s="29">
        <f>E35*F35*B9</f>
        <v>4.3856773447434685E-4</v>
      </c>
      <c r="H35" s="34">
        <f>D9-(C3*G35)</f>
        <v>0.14978071613276281</v>
      </c>
      <c r="J35" t="s">
        <v>48</v>
      </c>
    </row>
    <row r="36" spans="2:10" x14ac:dyDescent="0.25">
      <c r="B36" s="15">
        <v>2</v>
      </c>
      <c r="C36" s="25" t="s">
        <v>53</v>
      </c>
      <c r="D36" s="25" t="s">
        <v>54</v>
      </c>
      <c r="E36" s="25" t="s">
        <v>55</v>
      </c>
      <c r="F36" s="25" t="s">
        <v>56</v>
      </c>
      <c r="G36" s="26" t="s">
        <v>61</v>
      </c>
      <c r="H36" s="35" t="s">
        <v>50</v>
      </c>
      <c r="J36" t="s">
        <v>64</v>
      </c>
    </row>
    <row r="37" spans="2:10" x14ac:dyDescent="0.25">
      <c r="B37" s="17"/>
      <c r="C37" s="27">
        <f>C22*D22*I9</f>
        <v>5.5399424651422793E-2</v>
      </c>
      <c r="D37" s="28">
        <f>C26*D26*I11</f>
        <v>-1.9049118258278114E-2</v>
      </c>
      <c r="E37" s="27">
        <f>SUM(C37,D37)</f>
        <v>3.6350306393144682E-2</v>
      </c>
      <c r="F37" s="27">
        <f>G9*(1-G9)</f>
        <v>0.24130070857232525</v>
      </c>
      <c r="G37" s="29">
        <f>E37*F37*B11</f>
        <v>8.771354689486937E-4</v>
      </c>
      <c r="H37" s="34">
        <f>D10-(C3*G37)</f>
        <v>0.19956143226552567</v>
      </c>
      <c r="J37" t="s">
        <v>65</v>
      </c>
    </row>
    <row r="38" spans="2:10" x14ac:dyDescent="0.25">
      <c r="B38" s="15">
        <v>3</v>
      </c>
      <c r="C38" s="25" t="s">
        <v>57</v>
      </c>
      <c r="D38" s="25" t="s">
        <v>58</v>
      </c>
      <c r="E38" s="25" t="s">
        <v>59</v>
      </c>
      <c r="F38" s="25" t="s">
        <v>60</v>
      </c>
      <c r="G38" s="26" t="s">
        <v>62</v>
      </c>
      <c r="H38" s="35" t="s">
        <v>51</v>
      </c>
      <c r="J38" s="37" t="s">
        <v>66</v>
      </c>
    </row>
    <row r="39" spans="2:10" x14ac:dyDescent="0.25">
      <c r="B39" s="17"/>
      <c r="C39" s="27">
        <f>C22*D22*I10</f>
        <v>6.2324352732850641E-2</v>
      </c>
      <c r="D39" s="28">
        <f>C26*D26*I12</f>
        <v>-2.0954030084105929E-2</v>
      </c>
      <c r="E39" s="27">
        <f>SUM(C39,D39)</f>
        <v>4.1370322648744712E-2</v>
      </c>
      <c r="F39" s="27">
        <f>G11*(1-G11)</f>
        <v>0.24061341724921839</v>
      </c>
      <c r="G39" s="29">
        <f>E39*F39*B9</f>
        <v>4.977127352608601E-4</v>
      </c>
      <c r="H39" s="36">
        <f>D11-(C3*G39)</f>
        <v>0.24975114363236958</v>
      </c>
      <c r="J39" t="s">
        <v>47</v>
      </c>
    </row>
    <row r="40" spans="2:10" x14ac:dyDescent="0.25">
      <c r="B40" s="15">
        <v>4</v>
      </c>
      <c r="C40" s="25" t="s">
        <v>57</v>
      </c>
      <c r="D40" s="25" t="s">
        <v>58</v>
      </c>
      <c r="E40" s="25" t="s">
        <v>59</v>
      </c>
      <c r="F40" s="25" t="s">
        <v>60</v>
      </c>
      <c r="G40" s="26" t="s">
        <v>63</v>
      </c>
      <c r="H40" s="35" t="s">
        <v>52</v>
      </c>
    </row>
    <row r="41" spans="2:10" x14ac:dyDescent="0.25">
      <c r="B41" s="17"/>
      <c r="C41" s="27">
        <f>C22*D22*I10</f>
        <v>6.2324352732850641E-2</v>
      </c>
      <c r="D41" s="28">
        <f>C26*D26*I12</f>
        <v>-2.0954030084105929E-2</v>
      </c>
      <c r="E41" s="27">
        <f>SUM(C41,D41)</f>
        <v>4.1370322648744712E-2</v>
      </c>
      <c r="F41" s="27">
        <f>G11*(1-G11)</f>
        <v>0.24061341724921839</v>
      </c>
      <c r="G41" s="29">
        <f>E41*F41*B11</f>
        <v>9.954254705217202E-4</v>
      </c>
      <c r="H41" s="34">
        <f>D12-(C3*G41)</f>
        <v>0.29950228726473915</v>
      </c>
    </row>
  </sheetData>
  <mergeCells count="28">
    <mergeCell ref="B36:B37"/>
    <mergeCell ref="B38:B39"/>
    <mergeCell ref="B40:B41"/>
    <mergeCell ref="B21:B22"/>
    <mergeCell ref="B23:B24"/>
    <mergeCell ref="B25:B26"/>
    <mergeCell ref="B27:B28"/>
    <mergeCell ref="B34:B35"/>
    <mergeCell ref="K9:K10"/>
    <mergeCell ref="J11:J12"/>
    <mergeCell ref="K11:K12"/>
    <mergeCell ref="A9:A10"/>
    <mergeCell ref="B9:B10"/>
    <mergeCell ref="A11:A12"/>
    <mergeCell ref="B11:B12"/>
    <mergeCell ref="E9:E10"/>
    <mergeCell ref="E11:E12"/>
    <mergeCell ref="F9:F10"/>
    <mergeCell ref="G9:G10"/>
    <mergeCell ref="F11:F12"/>
    <mergeCell ref="G11:G12"/>
    <mergeCell ref="J9:J10"/>
    <mergeCell ref="L9:L10"/>
    <mergeCell ref="L11:L12"/>
    <mergeCell ref="M9:M10"/>
    <mergeCell ref="M11:M12"/>
    <mergeCell ref="N9:N10"/>
    <mergeCell ref="N11:N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FB2-30D1-4CB6-B104-50F5AFB2BB19}">
  <dimension ref="A1:G42"/>
  <sheetViews>
    <sheetView workbookViewId="0">
      <selection activeCell="D9" sqref="D9"/>
    </sheetView>
  </sheetViews>
  <sheetFormatPr defaultRowHeight="15" x14ac:dyDescent="0.25"/>
  <cols>
    <col min="1" max="1" width="9.140625" style="22"/>
    <col min="2" max="2" width="20.28515625" customWidth="1"/>
    <col min="3" max="3" width="20.42578125" bestFit="1" customWidth="1"/>
  </cols>
  <sheetData>
    <row r="1" spans="1:3" x14ac:dyDescent="0.25">
      <c r="A1" s="21" t="s">
        <v>39</v>
      </c>
      <c r="B1" s="20" t="s">
        <v>68</v>
      </c>
      <c r="C1" s="20" t="s">
        <v>69</v>
      </c>
    </row>
    <row r="2" spans="1:3" x14ac:dyDescent="0.25">
      <c r="A2" s="22">
        <v>-10</v>
      </c>
      <c r="B2">
        <f>1 / (1 + EXP(-A2))</f>
        <v>4.5397868702434395E-5</v>
      </c>
      <c r="C2">
        <f>B2*(1-B2)</f>
        <v>4.5395807735951673E-5</v>
      </c>
    </row>
    <row r="3" spans="1:3" x14ac:dyDescent="0.25">
      <c r="A3" s="22">
        <v>-9.5</v>
      </c>
      <c r="B3">
        <f t="shared" ref="B3:B42" si="0">1 / (1 + EXP(-A3))</f>
        <v>7.4846227510611229E-5</v>
      </c>
      <c r="C3">
        <f t="shared" ref="C3:C42" si="1">B3*(1-B3)</f>
        <v>7.4840625552838663E-5</v>
      </c>
    </row>
    <row r="4" spans="1:3" x14ac:dyDescent="0.25">
      <c r="A4" s="22">
        <v>-9</v>
      </c>
      <c r="B4">
        <f t="shared" si="0"/>
        <v>1.2339457598623172E-4</v>
      </c>
      <c r="C4">
        <f t="shared" si="1"/>
        <v>1.2337934976484891E-4</v>
      </c>
    </row>
    <row r="5" spans="1:3" x14ac:dyDescent="0.25">
      <c r="A5" s="22">
        <v>-8.5</v>
      </c>
      <c r="B5">
        <f t="shared" si="0"/>
        <v>2.0342697805520653E-4</v>
      </c>
      <c r="C5">
        <f t="shared" si="1"/>
        <v>2.0338559551980585E-4</v>
      </c>
    </row>
    <row r="6" spans="1:3" x14ac:dyDescent="0.25">
      <c r="A6" s="22">
        <v>-8</v>
      </c>
      <c r="B6">
        <f t="shared" si="0"/>
        <v>3.3535013046647811E-4</v>
      </c>
      <c r="C6">
        <f t="shared" si="1"/>
        <v>3.3523767075647424E-4</v>
      </c>
    </row>
    <row r="7" spans="1:3" x14ac:dyDescent="0.25">
      <c r="A7" s="22">
        <v>-7.5</v>
      </c>
      <c r="B7">
        <f t="shared" si="0"/>
        <v>5.5277863692359955E-4</v>
      </c>
      <c r="C7">
        <f t="shared" si="1"/>
        <v>5.5247307270216042E-4</v>
      </c>
    </row>
    <row r="8" spans="1:3" x14ac:dyDescent="0.25">
      <c r="A8" s="22">
        <v>-7</v>
      </c>
      <c r="B8">
        <f t="shared" si="0"/>
        <v>9.1105119440064539E-4</v>
      </c>
      <c r="C8">
        <f t="shared" si="1"/>
        <v>9.1022118012182654E-4</v>
      </c>
    </row>
    <row r="9" spans="1:3" x14ac:dyDescent="0.25">
      <c r="A9" s="22">
        <v>-6.5</v>
      </c>
      <c r="B9">
        <f t="shared" si="0"/>
        <v>1.5011822567369917E-3</v>
      </c>
      <c r="C9">
        <f t="shared" si="1"/>
        <v>1.4989287085690496E-3</v>
      </c>
    </row>
    <row r="10" spans="1:3" x14ac:dyDescent="0.25">
      <c r="A10" s="22">
        <v>-6</v>
      </c>
      <c r="B10">
        <f t="shared" si="0"/>
        <v>2.4726231566347743E-3</v>
      </c>
      <c r="C10">
        <f t="shared" si="1"/>
        <v>2.466509291360048E-3</v>
      </c>
    </row>
    <row r="11" spans="1:3" x14ac:dyDescent="0.25">
      <c r="A11" s="22">
        <v>-5.5</v>
      </c>
      <c r="B11">
        <f t="shared" si="0"/>
        <v>4.0701377158961277E-3</v>
      </c>
      <c r="C11">
        <f t="shared" si="1"/>
        <v>4.0535716948697674E-3</v>
      </c>
    </row>
    <row r="12" spans="1:3" x14ac:dyDescent="0.25">
      <c r="A12" s="22">
        <v>-5</v>
      </c>
      <c r="B12">
        <f t="shared" si="0"/>
        <v>6.6928509242848554E-3</v>
      </c>
      <c r="C12">
        <f t="shared" si="1"/>
        <v>6.6480566707901546E-3</v>
      </c>
    </row>
    <row r="13" spans="1:3" x14ac:dyDescent="0.25">
      <c r="A13" s="22">
        <v>-4.5</v>
      </c>
      <c r="B13">
        <f t="shared" si="0"/>
        <v>1.098694263059318E-2</v>
      </c>
      <c r="C13">
        <f t="shared" si="1"/>
        <v>1.0866229722225234E-2</v>
      </c>
    </row>
    <row r="14" spans="1:3" x14ac:dyDescent="0.25">
      <c r="A14" s="22">
        <v>-4</v>
      </c>
      <c r="B14">
        <f t="shared" si="0"/>
        <v>1.7986209962091559E-2</v>
      </c>
      <c r="C14">
        <f t="shared" si="1"/>
        <v>1.7662706213291118E-2</v>
      </c>
    </row>
    <row r="15" spans="1:3" x14ac:dyDescent="0.25">
      <c r="A15" s="22">
        <v>-3.5</v>
      </c>
      <c r="B15">
        <f t="shared" si="0"/>
        <v>2.9312230751356319E-2</v>
      </c>
      <c r="C15">
        <f t="shared" si="1"/>
        <v>2.845302387973556E-2</v>
      </c>
    </row>
    <row r="16" spans="1:3" x14ac:dyDescent="0.25">
      <c r="A16" s="22">
        <v>-3</v>
      </c>
      <c r="B16">
        <f t="shared" si="0"/>
        <v>4.7425873177566781E-2</v>
      </c>
      <c r="C16">
        <f t="shared" si="1"/>
        <v>4.5176659730912137E-2</v>
      </c>
    </row>
    <row r="17" spans="1:7" x14ac:dyDescent="0.25">
      <c r="A17" s="22">
        <v>-2.5</v>
      </c>
      <c r="B17">
        <f t="shared" si="0"/>
        <v>7.5858180021243546E-2</v>
      </c>
      <c r="C17">
        <f t="shared" si="1"/>
        <v>7.010371654510815E-2</v>
      </c>
    </row>
    <row r="18" spans="1:7" x14ac:dyDescent="0.25">
      <c r="A18" s="22">
        <v>-2</v>
      </c>
      <c r="B18">
        <f t="shared" si="0"/>
        <v>0.11920292202211755</v>
      </c>
      <c r="C18">
        <f t="shared" si="1"/>
        <v>0.10499358540350651</v>
      </c>
    </row>
    <row r="19" spans="1:7" x14ac:dyDescent="0.25">
      <c r="A19" s="22">
        <v>-1.5</v>
      </c>
      <c r="B19">
        <f t="shared" si="0"/>
        <v>0.18242552380635635</v>
      </c>
      <c r="C19">
        <f t="shared" si="1"/>
        <v>0.14914645207033286</v>
      </c>
    </row>
    <row r="20" spans="1:7" x14ac:dyDescent="0.25">
      <c r="A20" s="22">
        <v>-1</v>
      </c>
      <c r="B20">
        <f t="shared" si="0"/>
        <v>0.2689414213699951</v>
      </c>
      <c r="C20">
        <f t="shared" si="1"/>
        <v>0.19661193324148185</v>
      </c>
    </row>
    <row r="21" spans="1:7" x14ac:dyDescent="0.25">
      <c r="A21" s="22">
        <v>-0.5</v>
      </c>
      <c r="B21">
        <f t="shared" si="0"/>
        <v>0.37754066879814541</v>
      </c>
      <c r="C21">
        <f t="shared" si="1"/>
        <v>0.23500371220159449</v>
      </c>
      <c r="G21" t="s">
        <v>70</v>
      </c>
    </row>
    <row r="22" spans="1:7" x14ac:dyDescent="0.25">
      <c r="A22" s="22">
        <v>0</v>
      </c>
      <c r="B22">
        <f t="shared" si="0"/>
        <v>0.5</v>
      </c>
      <c r="C22">
        <f t="shared" si="1"/>
        <v>0.25</v>
      </c>
    </row>
    <row r="23" spans="1:7" x14ac:dyDescent="0.25">
      <c r="A23" s="22">
        <v>0.5</v>
      </c>
      <c r="B23">
        <f t="shared" si="0"/>
        <v>0.62245933120185459</v>
      </c>
      <c r="C23">
        <f t="shared" si="1"/>
        <v>0.23500371220159449</v>
      </c>
    </row>
    <row r="24" spans="1:7" x14ac:dyDescent="0.25">
      <c r="A24" s="22">
        <v>1</v>
      </c>
      <c r="B24">
        <f t="shared" si="0"/>
        <v>0.7310585786300049</v>
      </c>
      <c r="C24">
        <f t="shared" si="1"/>
        <v>0.19661193324148185</v>
      </c>
    </row>
    <row r="25" spans="1:7" x14ac:dyDescent="0.25">
      <c r="A25" s="22">
        <v>1.5</v>
      </c>
      <c r="B25">
        <f t="shared" si="0"/>
        <v>0.81757447619364365</v>
      </c>
      <c r="C25">
        <f t="shared" si="1"/>
        <v>0.14914645207033286</v>
      </c>
    </row>
    <row r="26" spans="1:7" x14ac:dyDescent="0.25">
      <c r="A26" s="22">
        <v>2</v>
      </c>
      <c r="B26">
        <f t="shared" si="0"/>
        <v>0.88079707797788231</v>
      </c>
      <c r="C26">
        <f t="shared" si="1"/>
        <v>0.10499358540350662</v>
      </c>
      <c r="G26" t="s">
        <v>71</v>
      </c>
    </row>
    <row r="27" spans="1:7" x14ac:dyDescent="0.25">
      <c r="A27" s="22">
        <v>2.5</v>
      </c>
      <c r="B27">
        <f t="shared" si="0"/>
        <v>0.92414181997875655</v>
      </c>
      <c r="C27">
        <f t="shared" si="1"/>
        <v>7.0103716545108066E-2</v>
      </c>
    </row>
    <row r="28" spans="1:7" x14ac:dyDescent="0.25">
      <c r="A28" s="22">
        <v>3</v>
      </c>
      <c r="B28">
        <f t="shared" si="0"/>
        <v>0.95257412682243336</v>
      </c>
      <c r="C28">
        <f t="shared" si="1"/>
        <v>4.5176659730911999E-2</v>
      </c>
    </row>
    <row r="29" spans="1:7" x14ac:dyDescent="0.25">
      <c r="A29" s="22">
        <v>3.5</v>
      </c>
      <c r="B29">
        <f t="shared" si="0"/>
        <v>0.97068776924864364</v>
      </c>
      <c r="C29">
        <f t="shared" si="1"/>
        <v>2.8453023879735598E-2</v>
      </c>
    </row>
    <row r="30" spans="1:7" x14ac:dyDescent="0.25">
      <c r="A30" s="22">
        <v>4</v>
      </c>
      <c r="B30">
        <f t="shared" si="0"/>
        <v>0.98201379003790845</v>
      </c>
      <c r="C30">
        <f t="shared" si="1"/>
        <v>1.7662706213291107E-2</v>
      </c>
    </row>
    <row r="31" spans="1:7" x14ac:dyDescent="0.25">
      <c r="A31" s="22">
        <v>4.5</v>
      </c>
      <c r="B31">
        <f t="shared" si="0"/>
        <v>0.98901305736940681</v>
      </c>
      <c r="C31">
        <f t="shared" si="1"/>
        <v>1.0866229722225243E-2</v>
      </c>
    </row>
    <row r="32" spans="1:7" x14ac:dyDescent="0.25">
      <c r="A32" s="22">
        <v>5</v>
      </c>
      <c r="B32">
        <f t="shared" si="0"/>
        <v>0.99330714907571527</v>
      </c>
      <c r="C32">
        <f t="shared" si="1"/>
        <v>6.6480566707900332E-3</v>
      </c>
    </row>
    <row r="33" spans="1:3" x14ac:dyDescent="0.25">
      <c r="A33" s="22">
        <v>5.5</v>
      </c>
      <c r="B33">
        <f t="shared" si="0"/>
        <v>0.99592986228410396</v>
      </c>
      <c r="C33">
        <f t="shared" si="1"/>
        <v>4.0535716948696789E-3</v>
      </c>
    </row>
    <row r="34" spans="1:3" x14ac:dyDescent="0.25">
      <c r="A34" s="22">
        <v>6</v>
      </c>
      <c r="B34">
        <f t="shared" si="0"/>
        <v>0.99752737684336534</v>
      </c>
      <c r="C34">
        <f t="shared" si="1"/>
        <v>2.4665092913599309E-3</v>
      </c>
    </row>
    <row r="35" spans="1:3" x14ac:dyDescent="0.25">
      <c r="A35" s="22">
        <v>6.5</v>
      </c>
      <c r="B35">
        <f t="shared" si="0"/>
        <v>0.99849881774326299</v>
      </c>
      <c r="C35">
        <f t="shared" si="1"/>
        <v>1.4989287085690683E-3</v>
      </c>
    </row>
    <row r="36" spans="1:3" x14ac:dyDescent="0.25">
      <c r="A36" s="22">
        <v>7</v>
      </c>
      <c r="B36">
        <f t="shared" si="0"/>
        <v>0.9990889488055994</v>
      </c>
      <c r="C36">
        <f t="shared" si="1"/>
        <v>9.1022118012178404E-4</v>
      </c>
    </row>
    <row r="37" spans="1:3" x14ac:dyDescent="0.25">
      <c r="A37" s="22">
        <v>7.5</v>
      </c>
      <c r="B37">
        <f t="shared" si="0"/>
        <v>0.9994472213630764</v>
      </c>
      <c r="C37">
        <f t="shared" si="1"/>
        <v>5.5247307270216183E-4</v>
      </c>
    </row>
    <row r="38" spans="1:3" x14ac:dyDescent="0.25">
      <c r="A38" s="22">
        <v>8</v>
      </c>
      <c r="B38">
        <f t="shared" si="0"/>
        <v>0.99966464986953363</v>
      </c>
      <c r="C38">
        <f t="shared" si="1"/>
        <v>3.3523767075636815E-4</v>
      </c>
    </row>
    <row r="39" spans="1:3" x14ac:dyDescent="0.25">
      <c r="A39" s="22">
        <v>8.5</v>
      </c>
      <c r="B39">
        <f t="shared" si="0"/>
        <v>0.9997965730219448</v>
      </c>
      <c r="C39">
        <f t="shared" si="1"/>
        <v>2.0338559551979826E-4</v>
      </c>
    </row>
    <row r="40" spans="1:3" x14ac:dyDescent="0.25">
      <c r="A40" s="22">
        <v>9</v>
      </c>
      <c r="B40">
        <f t="shared" si="0"/>
        <v>0.99987660542401369</v>
      </c>
      <c r="C40">
        <f t="shared" si="1"/>
        <v>1.2337934976493025E-4</v>
      </c>
    </row>
    <row r="41" spans="1:3" x14ac:dyDescent="0.25">
      <c r="A41" s="22">
        <v>9.5</v>
      </c>
      <c r="B41">
        <f t="shared" si="0"/>
        <v>0.99992515377248947</v>
      </c>
      <c r="C41">
        <f t="shared" si="1"/>
        <v>7.4840625552755166E-5</v>
      </c>
    </row>
    <row r="42" spans="1:3" x14ac:dyDescent="0.25">
      <c r="A42" s="22">
        <v>10</v>
      </c>
      <c r="B42">
        <f t="shared" si="0"/>
        <v>0.99995460213129761</v>
      </c>
      <c r="C42">
        <f t="shared" si="1"/>
        <v>4.5395807735907655E-5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Cording</dc:creator>
  <cp:lastModifiedBy>Stuart Cording</cp:lastModifiedBy>
  <dcterms:created xsi:type="dcterms:W3CDTF">2021-01-27T20:14:09Z</dcterms:created>
  <dcterms:modified xsi:type="dcterms:W3CDTF">2021-02-09T09:45:14Z</dcterms:modified>
</cp:coreProperties>
</file>