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ElifnurÖztürk\Desktop\"/>
    </mc:Choice>
  </mc:AlternateContent>
  <xr:revisionPtr revIDLastSave="0" documentId="13_ncr:1_{BC970E06-17B8-49BF-B0E4-F485485B5892}" xr6:coauthVersionLast="47" xr6:coauthVersionMax="47" xr10:uidLastSave="{00000000-0000-0000-0000-000000000000}"/>
  <bookViews>
    <workbookView xWindow="11424" yWindow="0" windowWidth="11712" windowHeight="12336" firstSheet="4" activeTab="4" xr2:uid="{527F13F2-A00A-4FA2-8CE6-FFB5E98FA290}"/>
    <workbookView xWindow="-108" yWindow="-108" windowWidth="23256" windowHeight="12456" xr2:uid="{35A2BBC6-B652-4593-86B0-94492E98A7E9}"/>
  </bookViews>
  <sheets>
    <sheet name="Info Sheet" sheetId="16" r:id="rId1"/>
    <sheet name="Data Reliability" sheetId="17" r:id="rId2"/>
    <sheet name="New Product Assumptions" sheetId="1" r:id="rId3"/>
    <sheet name="Sales Prices" sheetId="12" r:id="rId4"/>
    <sheet name="VAT Rates" sheetId="7" r:id="rId5"/>
    <sheet name="DUTY Rates" sheetId="6" r:id="rId6"/>
    <sheet name="Amazon Storage Fees" sheetId="8" r:id="rId7"/>
    <sheet name="Shipment Costs Info" sheetId="3" r:id="rId8"/>
    <sheet name="Shipment Scenarios" sheetId="2" r:id="rId9"/>
    <sheet name="Amazon Referral Fees" sheetId="9" r:id="rId10"/>
    <sheet name="Master Data" sheetId="10" r:id="rId11"/>
  </sheets>
  <definedNames>
    <definedName name="_xlnm._FilterDatabase" localSheetId="5" hidden="1">'DUTY Rates'!$A$1:$G$7</definedName>
    <definedName name="_xlnm._FilterDatabase" localSheetId="3" hidden="1">'Sales Prices'!$A$1:$K$5</definedName>
    <definedName name="_xlnm._FilterDatabase" localSheetId="7" hidden="1">'Shipment Costs Info'!$A$1:$K$57</definedName>
    <definedName name="_xlnm._FilterDatabase" localSheetId="8" hidden="1">'Shipment Scenarios'!$A$1:$N$39</definedName>
    <definedName name="_xlnm._FilterDatabase" localSheetId="4" hidden="1">'VAT Rates'!$A$1:$M$6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 i="17" l="1"/>
  <c r="M25" i="17"/>
  <c r="M26" i="17"/>
  <c r="M27" i="17"/>
  <c r="M28" i="17"/>
  <c r="L9" i="17"/>
  <c r="L10" i="17"/>
  <c r="L11" i="17"/>
  <c r="L12" i="17"/>
  <c r="L13" i="17"/>
  <c r="L14" i="17"/>
  <c r="L15" i="17"/>
  <c r="L16" i="17"/>
  <c r="L17" i="17"/>
  <c r="L18" i="17"/>
  <c r="L19" i="17"/>
  <c r="L20" i="17"/>
  <c r="L21" i="17"/>
  <c r="L22" i="17"/>
  <c r="L23" i="17"/>
  <c r="L24" i="17"/>
  <c r="L25" i="17"/>
  <c r="L26" i="17"/>
  <c r="L27" i="17"/>
  <c r="L28" i="17"/>
  <c r="L29" i="17"/>
  <c r="L30" i="17"/>
  <c r="L8" i="17"/>
  <c r="J9" i="17"/>
  <c r="K9" i="17" s="1"/>
  <c r="M9" i="17" s="1"/>
  <c r="J10" i="17"/>
  <c r="K10" i="17" s="1"/>
  <c r="M10" i="17" s="1"/>
  <c r="J11" i="17"/>
  <c r="K11" i="17" s="1"/>
  <c r="M11" i="17" s="1"/>
  <c r="J12" i="17"/>
  <c r="J13" i="17"/>
  <c r="J14" i="17"/>
  <c r="J15" i="17"/>
  <c r="K15" i="17" s="1"/>
  <c r="M15" i="17" s="1"/>
  <c r="J16" i="17"/>
  <c r="K16" i="17" s="1"/>
  <c r="M16" i="17" s="1"/>
  <c r="J17" i="17"/>
  <c r="K17" i="17" s="1"/>
  <c r="M17" i="17" s="1"/>
  <c r="J18" i="17"/>
  <c r="K18" i="17" s="1"/>
  <c r="M18" i="17" s="1"/>
  <c r="J19" i="17"/>
  <c r="K19" i="17" s="1"/>
  <c r="M19" i="17" s="1"/>
  <c r="J20" i="17"/>
  <c r="K20" i="17" s="1"/>
  <c r="M20" i="17" s="1"/>
  <c r="J21" i="17"/>
  <c r="K21" i="17" s="1"/>
  <c r="M21" i="17" s="1"/>
  <c r="J22" i="17"/>
  <c r="K22" i="17" s="1"/>
  <c r="M22" i="17" s="1"/>
  <c r="J23" i="17"/>
  <c r="K23" i="17" s="1"/>
  <c r="M23" i="17" s="1"/>
  <c r="J8" i="17"/>
  <c r="K8" i="17" s="1"/>
  <c r="M8" i="17" s="1"/>
  <c r="K12" i="17"/>
  <c r="M12" i="17" s="1"/>
  <c r="K13" i="17"/>
  <c r="M13" i="17" s="1"/>
  <c r="K14" i="17"/>
  <c r="M14" i="17" s="1"/>
  <c r="J26" i="17"/>
  <c r="J27" i="17"/>
  <c r="J28" i="17"/>
  <c r="J29" i="17"/>
  <c r="J30" i="17"/>
  <c r="F9" i="17"/>
  <c r="G9" i="17" s="1"/>
  <c r="H9" i="17"/>
  <c r="I9" i="17" s="1"/>
  <c r="F10" i="17"/>
  <c r="G10" i="17"/>
  <c r="H10" i="17"/>
  <c r="I10" i="17"/>
  <c r="F11" i="17"/>
  <c r="G11" i="17"/>
  <c r="H11" i="17"/>
  <c r="I11" i="17" s="1"/>
  <c r="F12" i="17"/>
  <c r="G12" i="17" s="1"/>
  <c r="H12" i="17"/>
  <c r="I12" i="17" s="1"/>
  <c r="F13" i="17"/>
  <c r="G13" i="17"/>
  <c r="H13" i="17"/>
  <c r="I13" i="17"/>
  <c r="F14" i="17"/>
  <c r="G14" i="17"/>
  <c r="H14" i="17"/>
  <c r="I14" i="17" s="1"/>
  <c r="F15" i="17"/>
  <c r="G15" i="17" s="1"/>
  <c r="H15" i="17"/>
  <c r="I15" i="17" s="1"/>
  <c r="F16" i="17"/>
  <c r="G16" i="17"/>
  <c r="H16" i="17"/>
  <c r="I16" i="17" s="1"/>
  <c r="F17" i="17"/>
  <c r="G17" i="17"/>
  <c r="H17" i="17"/>
  <c r="I17" i="17" s="1"/>
  <c r="F18" i="17"/>
  <c r="G18" i="17" s="1"/>
  <c r="H18" i="17"/>
  <c r="I18" i="17" s="1"/>
  <c r="F19" i="17"/>
  <c r="G19" i="17" s="1"/>
  <c r="H19" i="17"/>
  <c r="I19" i="17" s="1"/>
  <c r="F20" i="17"/>
  <c r="G20" i="17"/>
  <c r="H20" i="17"/>
  <c r="I20" i="17"/>
  <c r="F21" i="17"/>
  <c r="G21" i="17" s="1"/>
  <c r="H21" i="17"/>
  <c r="I21" i="17" s="1"/>
  <c r="F22" i="17"/>
  <c r="G22" i="17"/>
  <c r="H22" i="17"/>
  <c r="I22" i="17" s="1"/>
  <c r="F23" i="17"/>
  <c r="G23" i="17"/>
  <c r="H23" i="17"/>
  <c r="I23" i="17" s="1"/>
  <c r="F24" i="17"/>
  <c r="G24" i="17" s="1"/>
  <c r="H24" i="17"/>
  <c r="I24" i="17" s="1"/>
  <c r="F25" i="17"/>
  <c r="G25" i="17"/>
  <c r="H25" i="17"/>
  <c r="I25" i="17"/>
  <c r="F26" i="17"/>
  <c r="G26" i="17" s="1"/>
  <c r="H26" i="17"/>
  <c r="I26" i="17"/>
  <c r="I27" i="17"/>
  <c r="H8" i="17"/>
  <c r="I8" i="17" s="1"/>
  <c r="F8" i="17"/>
  <c r="G8" i="17" s="1"/>
  <c r="C21" i="16"/>
  <c r="B8" i="17" l="1" a="1"/>
  <c r="B8" i="17" l="1"/>
  <c r="C8" i="17" s="1"/>
  <c r="C9" i="17"/>
  <c r="C10" i="17"/>
  <c r="C11" i="17"/>
  <c r="C12" i="17"/>
  <c r="C13" i="17"/>
  <c r="C14"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H1" authorId="0" shapeId="0" xr:uid="{EB8E07CF-F380-43FB-A095-4C21EE874296}">
      <text>
        <r>
          <rPr>
            <b/>
            <sz val="9"/>
            <color rgb="FF000000"/>
            <rFont val="Tahoma"/>
            <family val="2"/>
            <charset val="162"/>
          </rPr>
          <t>User:</t>
        </r>
        <r>
          <rPr>
            <sz val="9"/>
            <color rgb="FF000000"/>
            <rFont val="Tahoma"/>
            <family val="2"/>
            <charset val="162"/>
          </rPr>
          <t xml:space="preserve">
</t>
        </r>
        <r>
          <rPr>
            <sz val="9"/>
            <color rgb="FF000000"/>
            <rFont val="Tahoma"/>
            <family val="2"/>
            <charset val="162"/>
          </rPr>
          <t xml:space="preserve">Diğer navlun masrafları, örnek YDG , AWB, ...
</t>
        </r>
      </text>
    </comment>
    <comment ref="I1" authorId="0" shapeId="0" xr:uid="{44A0DE9E-AB93-4005-957C-066938983069}">
      <text>
        <r>
          <rPr>
            <b/>
            <sz val="9"/>
            <color rgb="FF000000"/>
            <rFont val="Tahoma"/>
            <family val="2"/>
            <charset val="162"/>
          </rPr>
          <t>User:</t>
        </r>
        <r>
          <rPr>
            <sz val="9"/>
            <color rgb="FF000000"/>
            <rFont val="Tahoma"/>
            <family val="2"/>
            <charset val="162"/>
          </rPr>
          <t xml:space="preserve">
</t>
        </r>
        <r>
          <rPr>
            <sz val="9"/>
            <color rgb="FF000000"/>
            <rFont val="Tahoma"/>
            <family val="2"/>
            <charset val="162"/>
          </rPr>
          <t xml:space="preserve">Ara depo teslimat + Amazon teslimat navlunları toplamı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<sst xmlns="http://schemas.openxmlformats.org/spreadsheetml/2006/main" count="1278" uniqueCount="292">
  <si>
    <t>Alternative</t>
  </si>
  <si>
    <t>Supplier</t>
  </si>
  <si>
    <t>New Products</t>
  </si>
  <si>
    <t>Landed Cost</t>
  </si>
  <si>
    <t>Package Length (cm)</t>
  </si>
  <si>
    <t>Package Width (cm)</t>
  </si>
  <si>
    <t>Package Height (cm)</t>
  </si>
  <si>
    <t>Weight (gr)</t>
  </si>
  <si>
    <t>Silicone Pacifier Holder</t>
  </si>
  <si>
    <t>Cotton Swabs</t>
  </si>
  <si>
    <t>Silicone Nibble Tray</t>
  </si>
  <si>
    <t>Trilaminate Silver Nursing Cup Regular</t>
  </si>
  <si>
    <t>Trilaminate Silver Nursing Cup XL</t>
  </si>
  <si>
    <t>-</t>
  </si>
  <si>
    <t>ASIN</t>
  </si>
  <si>
    <t>Product Name</t>
  </si>
  <si>
    <t>Shipment Method</t>
  </si>
  <si>
    <t>Origin</t>
  </si>
  <si>
    <t>Destination</t>
  </si>
  <si>
    <t>Loading Type</t>
  </si>
  <si>
    <t>Master Carton Dimensions</t>
  </si>
  <si>
    <t>Items per Master Carton</t>
  </si>
  <si>
    <t>Master Carton per Pallet</t>
  </si>
  <si>
    <t>Master Carton Weight (kg)</t>
  </si>
  <si>
    <t>Pallet Weight (kg)</t>
  </si>
  <si>
    <t>Bulk Shipment Quantity</t>
  </si>
  <si>
    <t>Average Shipping Cost/Pallet (USD)</t>
  </si>
  <si>
    <t>Estimated Shipment Cost per unit (USD)</t>
  </si>
  <si>
    <t>B0BQC7TCFH</t>
  </si>
  <si>
    <t>Zest Mini 454</t>
  </si>
  <si>
    <t>Air</t>
  </si>
  <si>
    <t>TR</t>
  </si>
  <si>
    <t>US</t>
  </si>
  <si>
    <t>Pallet</t>
  </si>
  <si>
    <t>Sea</t>
  </si>
  <si>
    <t>FTL - 40HC</t>
  </si>
  <si>
    <t>UK</t>
  </si>
  <si>
    <t>Ground</t>
  </si>
  <si>
    <t>B0BMQVMPGT</t>
  </si>
  <si>
    <t>Zest Mini 250</t>
  </si>
  <si>
    <t>B0B3F3HV66</t>
  </si>
  <si>
    <t>Zest 454</t>
  </si>
  <si>
    <t>CA</t>
  </si>
  <si>
    <t>JAP</t>
  </si>
  <si>
    <t>B0B3S39DPR</t>
  </si>
  <si>
    <t>Zest 250</t>
  </si>
  <si>
    <t>Not Available</t>
  </si>
  <si>
    <t>CN</t>
  </si>
  <si>
    <t>B0B721S629</t>
  </si>
  <si>
    <t>Training Toothbrush</t>
  </si>
  <si>
    <t>B0B2RN8YYF</t>
  </si>
  <si>
    <t>Teether</t>
  </si>
  <si>
    <t>LTL</t>
  </si>
  <si>
    <t>B08HQDKB1D</t>
  </si>
  <si>
    <t>Tarbust Slim 600</t>
  </si>
  <si>
    <t>B08HQ1D7GN</t>
  </si>
  <si>
    <t>Tarbust Slim 300</t>
  </si>
  <si>
    <t>B093T87RHZ</t>
  </si>
  <si>
    <t>Tarbust Slender 300</t>
  </si>
  <si>
    <t>B09493W9WT</t>
  </si>
  <si>
    <t>Tarbust Slender 1200</t>
  </si>
  <si>
    <t>B07G9NBPPV</t>
  </si>
  <si>
    <t>Tarbust 720</t>
  </si>
  <si>
    <t>B07G3K9DYT</t>
  </si>
  <si>
    <t>Tarbust 600</t>
  </si>
  <si>
    <t>B0968C5HRL</t>
  </si>
  <si>
    <t>Tarbust 450</t>
  </si>
  <si>
    <t>B07G9QVY7X</t>
  </si>
  <si>
    <t>Tarbust 360</t>
  </si>
  <si>
    <t>B07G3LCS4J</t>
  </si>
  <si>
    <t>Tarbust 300</t>
  </si>
  <si>
    <t>B09T7WGWC4</t>
  </si>
  <si>
    <t>Tarbust 200</t>
  </si>
  <si>
    <t>B07G9M5S8X</t>
  </si>
  <si>
    <t>Tarbust 144</t>
  </si>
  <si>
    <t>B07G3K2LQV</t>
  </si>
  <si>
    <t>Tarbust 1200</t>
  </si>
  <si>
    <t>US - Main</t>
  </si>
  <si>
    <t>B0B722V381</t>
  </si>
  <si>
    <t>Silver Nursing Cup XL</t>
  </si>
  <si>
    <t>B0B725LW5K</t>
  </si>
  <si>
    <t>Silver Nursing Cup Regular</t>
  </si>
  <si>
    <t>B0BNJ5RV5N</t>
  </si>
  <si>
    <t>B08MLHZTDM</t>
  </si>
  <si>
    <t>Paffright 600</t>
  </si>
  <si>
    <t>B08MKW31HQ</t>
  </si>
  <si>
    <t>Paffright 540</t>
  </si>
  <si>
    <t>B08ML8B7Y9</t>
  </si>
  <si>
    <t>Paffright 300</t>
  </si>
  <si>
    <t>B08MLFNT1N</t>
  </si>
  <si>
    <t>Paffright 270</t>
  </si>
  <si>
    <t>B08MLQ428J</t>
  </si>
  <si>
    <t>Paffright 1200</t>
  </si>
  <si>
    <t>B0BMGMSGYH</t>
  </si>
  <si>
    <t>Pacifier Starter Kit - Yellow</t>
  </si>
  <si>
    <t>B0BMGPG3HC</t>
  </si>
  <si>
    <t>Pacifier Starter Kit - Pink</t>
  </si>
  <si>
    <t>B0B2RMJMH8</t>
  </si>
  <si>
    <t>Nose Cleaner</t>
  </si>
  <si>
    <t>EU - Main</t>
  </si>
  <si>
    <t>FR</t>
  </si>
  <si>
    <t>IT</t>
  </si>
  <si>
    <t>ES</t>
  </si>
  <si>
    <t>B0B7245WMW</t>
  </si>
  <si>
    <t>Head to Toe Brush</t>
  </si>
  <si>
    <t>B0BKLVJV3N</t>
  </si>
  <si>
    <t>Fruit Leather 36 Variety Pack</t>
  </si>
  <si>
    <t>B0BKLSY1G9</t>
  </si>
  <si>
    <t>Fruit Leather 10 Strawberry/Blackberry Pack</t>
  </si>
  <si>
    <t>B0BKMGL3CC</t>
  </si>
  <si>
    <t>Fruit Leather 10 Plum/Peach Pack</t>
  </si>
  <si>
    <t>B0B2RMQZSZ</t>
  </si>
  <si>
    <t>Fruit Feeder</t>
  </si>
  <si>
    <t>B0BDG7BSNG</t>
  </si>
  <si>
    <t>Cotton Pad</t>
  </si>
  <si>
    <t>B0BQN7B4NC</t>
  </si>
  <si>
    <t>Carbon Filter - 50 pack</t>
  </si>
  <si>
    <t>B0BHHSKWQV</t>
  </si>
  <si>
    <t>All Seasons Blanket</t>
  </si>
  <si>
    <t>FTL - 20FT</t>
  </si>
  <si>
    <t>EU</t>
  </si>
  <si>
    <t>B0C4PQTJH9</t>
  </si>
  <si>
    <t>Fruit &amp; Nut Leather - Hazelnut 8</t>
  </si>
  <si>
    <t>B0C4PNM792</t>
  </si>
  <si>
    <t>Fruit &amp; Nut Leather - Peanut 8</t>
  </si>
  <si>
    <t>B0C4PS669F</t>
  </si>
  <si>
    <t>Fruit &amp; Nut Leather - Variety 28</t>
  </si>
  <si>
    <t>B0C52PGJPD</t>
  </si>
  <si>
    <t>Manual Breast Pump</t>
  </si>
  <si>
    <t>B0C5419Q6S</t>
  </si>
  <si>
    <t>Breast Milk Bag 200 pcs</t>
  </si>
  <si>
    <t>B0C7QR2KB8</t>
  </si>
  <si>
    <t>Lactation Snack - Cranberry</t>
  </si>
  <si>
    <t>B0C7QS7MCJ</t>
  </si>
  <si>
    <t>Lactation Snack - Raisin</t>
  </si>
  <si>
    <t>B0C9F5N2Z9</t>
  </si>
  <si>
    <t>Bomb Snack - Hazelnut</t>
  </si>
  <si>
    <t>B0C9F1QLKD</t>
  </si>
  <si>
    <t>Bomb Snack - Peanut</t>
  </si>
  <si>
    <t>B0C9DZ9V4K</t>
  </si>
  <si>
    <t>Bomb Snack - Hazelnut&amp;Peanut</t>
  </si>
  <si>
    <t>Green Tea</t>
  </si>
  <si>
    <t>Jasmine Green Tea</t>
  </si>
  <si>
    <t>B0C6V21GF7</t>
  </si>
  <si>
    <t>Full-Silicone Pacifier</t>
  </si>
  <si>
    <t>B0C6V1Z2KP</t>
  </si>
  <si>
    <t>Symmetrical Pacifier</t>
  </si>
  <si>
    <t>B0C6V3HC6R</t>
  </si>
  <si>
    <t>Orthodontic Pacifier</t>
  </si>
  <si>
    <t>B0C6V2WFV4</t>
  </si>
  <si>
    <t>Natural Rubber Pacifier</t>
  </si>
  <si>
    <t>B0C6YDVJ24</t>
  </si>
  <si>
    <t>Single Cotton Pad</t>
  </si>
  <si>
    <t>B0CF593XQ2</t>
  </si>
  <si>
    <t>Cotton Buds</t>
  </si>
  <si>
    <t>UAE</t>
  </si>
  <si>
    <t>Shipping Method</t>
  </si>
  <si>
    <t>Dimensional Weight
(kg)</t>
  </si>
  <si>
    <t>Shipment Cost per kg (USD)</t>
  </si>
  <si>
    <t>Other Shipment Expenses (USD)</t>
  </si>
  <si>
    <t>Last Mile Delivery (USD)</t>
  </si>
  <si>
    <t>Shipping Cost/Pallet (USD)</t>
  </si>
  <si>
    <t>No of Pallets</t>
  </si>
  <si>
    <t>0.21</t>
  </si>
  <si>
    <t>0.2</t>
  </si>
  <si>
    <t>0.1</t>
  </si>
  <si>
    <t>0.12</t>
  </si>
  <si>
    <t>0.03</t>
  </si>
  <si>
    <t>0.05</t>
  </si>
  <si>
    <t>Paffright 720</t>
  </si>
  <si>
    <t>49 39 48</t>
  </si>
  <si>
    <t>47.4 26 19.2</t>
  </si>
  <si>
    <t>DE</t>
  </si>
  <si>
    <t>NL</t>
  </si>
  <si>
    <t>SE</t>
  </si>
  <si>
    <t>PL</t>
  </si>
  <si>
    <t>AU</t>
  </si>
  <si>
    <t>BE</t>
  </si>
  <si>
    <t>US-DUTY</t>
  </si>
  <si>
    <t>US-MPF</t>
  </si>
  <si>
    <t>CA-DUTY</t>
  </si>
  <si>
    <t>CA-GST</t>
  </si>
  <si>
    <t>Baby Food Freezer Tray</t>
  </si>
  <si>
    <t>Standard Size</t>
  </si>
  <si>
    <t>MX</t>
  </si>
  <si>
    <t>Country</t>
  </si>
  <si>
    <t>Size</t>
  </si>
  <si>
    <t>JAN-SEP</t>
  </si>
  <si>
    <t>OCT-DEC</t>
  </si>
  <si>
    <t>Marketplace</t>
  </si>
  <si>
    <t>Category</t>
  </si>
  <si>
    <t>Threshold (orginal currency)</t>
  </si>
  <si>
    <t>Below Threshold</t>
  </si>
  <si>
    <t>Above Threshold</t>
  </si>
  <si>
    <t>Baby Products</t>
  </si>
  <si>
    <t xml:space="preserve"> AU </t>
  </si>
  <si>
    <t>Grocery and Gourmet</t>
  </si>
  <si>
    <t>Health and Personal Care</t>
  </si>
  <si>
    <t>Pet</t>
  </si>
  <si>
    <t>Baby ProductsW</t>
  </si>
  <si>
    <t>Gourmet FoodW</t>
  </si>
  <si>
    <t>Health &amp; Personal CareW</t>
  </si>
  <si>
    <t>Home and Kitchen</t>
  </si>
  <si>
    <t>Clothing, Shoes &amp; Jewelry</t>
  </si>
  <si>
    <t>Fruit Feeder_old</t>
  </si>
  <si>
    <t>Tarbust 1200_old</t>
  </si>
  <si>
    <t>Tarbust 300_old</t>
  </si>
  <si>
    <t>Tarbust 600_old</t>
  </si>
  <si>
    <t>Teether_old</t>
  </si>
  <si>
    <t>Training Toothbrush_old</t>
  </si>
  <si>
    <t>0.19</t>
  </si>
  <si>
    <t>0.22</t>
  </si>
  <si>
    <t>0.25</t>
  </si>
  <si>
    <t>0.23</t>
  </si>
  <si>
    <t>0.06</t>
  </si>
  <si>
    <t>0.003464</t>
  </si>
  <si>
    <t>0.036</t>
  </si>
  <si>
    <t>Average</t>
  </si>
  <si>
    <t>Status</t>
  </si>
  <si>
    <t>Pricing (in market currency)</t>
  </si>
  <si>
    <t>19.99</t>
  </si>
  <si>
    <t>25.99</t>
  </si>
  <si>
    <t>34.99</t>
  </si>
  <si>
    <t>24.99</t>
  </si>
  <si>
    <t>26.99</t>
  </si>
  <si>
    <t>28.99</t>
  </si>
  <si>
    <t>14.99</t>
  </si>
  <si>
    <t>32.99</t>
  </si>
  <si>
    <t>22.99</t>
  </si>
  <si>
    <t>27.99</t>
  </si>
  <si>
    <t>23.99</t>
  </si>
  <si>
    <t>9.99</t>
  </si>
  <si>
    <t>Product</t>
  </si>
  <si>
    <t>Size Tier</t>
  </si>
  <si>
    <t>B0BYF42GJH</t>
  </si>
  <si>
    <t>B0CFLQSC26</t>
  </si>
  <si>
    <t>Live</t>
  </si>
  <si>
    <t>Depleting</t>
  </si>
  <si>
    <t>In Progress</t>
  </si>
  <si>
    <t>Hold</t>
  </si>
  <si>
    <t>Pomegranate Molases</t>
  </si>
  <si>
    <t>Fruit Leather 50</t>
  </si>
  <si>
    <t>DE-DUTY</t>
  </si>
  <si>
    <t>UK-DUTY</t>
  </si>
  <si>
    <t>CA - Main</t>
  </si>
  <si>
    <t>Oversize</t>
  </si>
  <si>
    <t>Standard-size</t>
  </si>
  <si>
    <t>25 25 30</t>
  </si>
  <si>
    <t>40 40 20</t>
  </si>
  <si>
    <t>26.5 24.7 38.5</t>
  </si>
  <si>
    <t>50 26.8 23.5</t>
  </si>
  <si>
    <t>Other Costs</t>
  </si>
  <si>
    <t>COGS</t>
  </si>
  <si>
    <t>USD</t>
  </si>
  <si>
    <t>New Product Feasibility - Database System</t>
  </si>
  <si>
    <r>
      <t xml:space="preserve">This Excel file is the main database system that feeds the Feasibility applicaiton. In order to make sure that system works accordingly, please </t>
    </r>
    <r>
      <rPr>
        <sz val="11"/>
        <color rgb="FF7030A0"/>
        <rFont val="Calibri"/>
        <family val="2"/>
        <charset val="162"/>
        <scheme val="minor"/>
      </rPr>
      <t>read this info sheet before changing/adding anything to the database</t>
    </r>
    <r>
      <rPr>
        <sz val="11"/>
        <color theme="1"/>
        <rFont val="Calibri"/>
        <family val="2"/>
        <scheme val="minor"/>
      </rPr>
      <t>.</t>
    </r>
  </si>
  <si>
    <t>Sub-data</t>
  </si>
  <si>
    <t>New Product Assumptions</t>
  </si>
  <si>
    <t>Sales Prices</t>
  </si>
  <si>
    <t>Shipment Scenarios</t>
  </si>
  <si>
    <t>VAT Rates</t>
  </si>
  <si>
    <t>DUTY Rates</t>
  </si>
  <si>
    <t>Amazon Storage Fees</t>
  </si>
  <si>
    <t>Shipment Costs Info</t>
  </si>
  <si>
    <t>Amazon Referral Fees</t>
  </si>
  <si>
    <t>Last Update</t>
  </si>
  <si>
    <t>The sheets on this file contains the following sub-data on the left-hand side. Each sheet has a ruleset when it comes to data adding/editing. Follow these rules on the right-hand side of the page. If datasets are modified, the update dates on these sheets need to be updated. Regular checks and updates are a must.</t>
  </si>
  <si>
    <t>Today:</t>
  </si>
  <si>
    <t>Package Length</t>
  </si>
  <si>
    <t>cm</t>
  </si>
  <si>
    <t>Package Width</t>
  </si>
  <si>
    <t>Package Height</t>
  </si>
  <si>
    <t>Weight</t>
  </si>
  <si>
    <t>gr</t>
  </si>
  <si>
    <t>COGS = Landed Cost + Other Costs</t>
  </si>
  <si>
    <t xml:space="preserve">COGS </t>
  </si>
  <si>
    <t>Obligated Areas</t>
  </si>
  <si>
    <t>Units</t>
  </si>
  <si>
    <t>Might be empty, but COGS must be filled</t>
  </si>
  <si>
    <t>You can leave the "Alternative" column empty. If you want to work on another alternative of the product, just write the same name of the product and the system will assign it an alternative number.</t>
  </si>
  <si>
    <t>The name of the product needs to be exactly the same with the one on New Product Assumptions</t>
  </si>
  <si>
    <t>Countries</t>
  </si>
  <si>
    <t xml:space="preserve">Do not add a new country to the table. If we want to expand the countries, contact me (Elif). </t>
  </si>
  <si>
    <t>Prices</t>
  </si>
  <si>
    <t>Insert each price in the currency of the country. If you do not want to enter a price, put "-".</t>
  </si>
  <si>
    <t>Shipment Cost Info</t>
  </si>
  <si>
    <t>For each product that is added to the "New Product Assumptions" database, all possible scenarios will be filled by itself. But, if there is a fixed master carton dimension, that and it's scenairo should be inserted.</t>
  </si>
  <si>
    <t>Load Type</t>
  </si>
  <si>
    <t>Chickpea</t>
  </si>
  <si>
    <t>When you add a new product, make sure you cheked this</t>
  </si>
  <si>
    <t>Obligatory Fields</t>
  </si>
  <si>
    <t>Exists in All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</si>
</sst>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
      <b/>
      <sz val="11"/>
      <color rgb="FF000000"/>
      <name val="Calibri"/>
      <family val="2"/>
      <charset val="162"/>
    </font>
    <font>
      <b/>
      <sz val="11"/>
      <color rgb="FFFFFFFF"/>
      <name val="Calibri"/>
      <family val="2"/>
    </font>
    <font>
      <sz val="11"/>
      <color theme="1"/>
      <name val="Calibri"/>
      <family val="2"/>
    </font>
    <font>
      <sz val="11"/>
      <color rgb="FF000000"/>
      <name val="Calibri"/>
      <family val="2"/>
    </font>
    <font>
      <b/>
      <sz val="9"/>
      <color rgb="FF000000"/>
      <name val="Tahoma"/>
      <family val="2"/>
      <charset val="162"/>
    </font>
    <font>
      <sz val="9"/>
      <color rgb="FF000000"/>
      <name val="Tahoma"/>
      <family val="2"/>
      <charset val="162"/>
    </font>
    <font>
      <sz val="11"/>
      <color theme="1"/>
      <name val="Calibri"/>
      <family val="2"/>
      <scheme val="minor"/>
    </font>
    <font>
      <b/>
      <i/>
      <sz val="11"/>
      <color rgb="FF000000"/>
      <name val="Calibri"/>
      <family val="2"/>
      <charset val="162"/>
    </font>
    <font>
      <b/>
      <sz val="11"/>
      <color theme="0"/>
      <name val="Calibri"/>
      <family val="2"/>
      <charset val="162"/>
      <scheme val="minor"/>
    </font>
    <font>
      <b/>
      <i/>
      <sz val="11"/>
      <color theme="0"/>
      <name val="Calibri"/>
      <family val="2"/>
    </font>
    <font>
      <b/>
      <sz val="11"/>
      <color theme="0"/>
      <name val="Calibri"/>
      <family val="2"/>
    </font>
    <font>
      <b/>
      <sz val="16"/>
      <color theme="1"/>
      <name val="Calibri"/>
      <family val="2"/>
      <charset val="162"/>
      <scheme val="minor"/>
    </font>
    <font>
      <sz val="11"/>
      <color rgb="FF7030A0"/>
      <name val="Calibri"/>
      <family val="2"/>
      <charset val="162"/>
      <scheme val="minor"/>
    </font>
    <font>
      <i/>
      <sz val="11"/>
      <color theme="1"/>
      <name val="Calibri"/>
      <family val="2"/>
      <charset val="162"/>
      <scheme val="minor"/>
    </font>
    <font>
      <b/>
      <sz val="9"/>
      <color theme="1"/>
      <name val="Calibri"/>
      <family val="2"/>
      <scheme val="minor"/>
    </font>
    <font>
      <sz val="9"/>
      <color theme="1"/>
      <name val="Calibri"/>
      <family val="2"/>
      <scheme val="minor"/>
    </font>
    <font>
      <b/>
      <sz val="14"/>
      <color theme="0"/>
      <name val="Calibri"/>
      <family val="2"/>
      <charset val="162"/>
      <scheme val="minor"/>
    </font>
    <font>
      <b/>
      <sz val="14"/>
      <name val="Calibri"/>
      <family val="2"/>
      <charset val="162"/>
      <scheme val="minor"/>
    </font>
    <font>
      <sz val="8"/>
      <name val="Calibri"/>
      <family val="2"/>
      <scheme val="minor"/>
    </font>
  </fonts>
  <fills count="13">
    <fill>
      <patternFill patternType="none"/>
    </fill>
    <fill>
      <patternFill patternType="gray125"/>
    </fill>
    <fill>
      <patternFill patternType="solid">
        <fgColor rgb="FFD6DCE4"/>
        <bgColor rgb="FF000000"/>
      </patternFill>
    </fill>
    <fill>
      <patternFill patternType="solid">
        <fgColor rgb="FF002060"/>
        <bgColor rgb="FF000000"/>
      </patternFill>
    </fill>
    <fill>
      <patternFill patternType="solid">
        <fgColor rgb="FF00B0F0"/>
        <bgColor indexed="64"/>
      </patternFill>
    </fill>
    <fill>
      <patternFill patternType="solid">
        <fgColor rgb="FF002060"/>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7030A0"/>
        <bgColor indexed="64"/>
      </patternFill>
    </fill>
    <fill>
      <patternFill patternType="solid">
        <fgColor theme="7"/>
        <bgColor indexed="64"/>
      </patternFill>
    </fill>
    <fill>
      <patternFill patternType="solid">
        <fgColor theme="5"/>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rgb="FF7030A0"/>
      </left>
      <right style="medium">
        <color rgb="FF7030A0"/>
      </right>
      <top style="medium">
        <color rgb="FF7030A0"/>
      </top>
      <bottom style="medium">
        <color rgb="FF7030A0"/>
      </bottom>
      <diagonal/>
    </border>
    <border>
      <left style="medium">
        <color rgb="FFFFC000"/>
      </left>
      <right style="medium">
        <color rgb="FFFFC000"/>
      </right>
      <top style="medium">
        <color rgb="FFFFC000"/>
      </top>
      <bottom style="medium">
        <color rgb="FFFFC000"/>
      </bottom>
      <diagonal/>
    </border>
    <border>
      <left style="medium">
        <color rgb="FFFFC000"/>
      </left>
      <right style="medium">
        <color rgb="FF7030A0"/>
      </right>
      <top style="medium">
        <color rgb="FFFFC000"/>
      </top>
      <bottom style="medium">
        <color rgb="FF7030A0"/>
      </bottom>
      <diagonal/>
    </border>
    <border>
      <left style="medium">
        <color rgb="FF7030A0"/>
      </left>
      <right style="medium">
        <color rgb="FF7030A0"/>
      </right>
      <top style="medium">
        <color rgb="FFFFC000"/>
      </top>
      <bottom style="medium">
        <color rgb="FF7030A0"/>
      </bottom>
      <diagonal/>
    </border>
    <border>
      <left style="medium">
        <color rgb="FF7030A0"/>
      </left>
      <right style="medium">
        <color rgb="FFFFC000"/>
      </right>
      <top style="medium">
        <color rgb="FFFFC000"/>
      </top>
      <bottom style="medium">
        <color rgb="FF7030A0"/>
      </bottom>
      <diagonal/>
    </border>
    <border>
      <left style="medium">
        <color rgb="FFFFC000"/>
      </left>
      <right style="medium">
        <color rgb="FF7030A0"/>
      </right>
      <top style="medium">
        <color rgb="FF7030A0"/>
      </top>
      <bottom style="medium">
        <color rgb="FFFFC000"/>
      </bottom>
      <diagonal/>
    </border>
    <border>
      <left style="medium">
        <color rgb="FF7030A0"/>
      </left>
      <right style="medium">
        <color rgb="FF7030A0"/>
      </right>
      <top style="medium">
        <color rgb="FF7030A0"/>
      </top>
      <bottom style="medium">
        <color rgb="FFFFC000"/>
      </bottom>
      <diagonal/>
    </border>
    <border>
      <left style="medium">
        <color rgb="FF7030A0"/>
      </left>
      <right style="medium">
        <color rgb="FFFFC000"/>
      </right>
      <top style="medium">
        <color rgb="FF7030A0"/>
      </top>
      <bottom style="medium">
        <color rgb="FFFFC000"/>
      </bottom>
      <diagonal/>
    </border>
    <border>
      <left style="medium">
        <color rgb="FFFFC000"/>
      </left>
      <right style="medium">
        <color rgb="FFFFC000"/>
      </right>
      <top style="medium">
        <color rgb="FFFFC000"/>
      </top>
      <bottom style="medium">
        <color rgb="FF7030A0"/>
      </bottom>
      <diagonal/>
    </border>
    <border>
      <left style="medium">
        <color rgb="FFFFC000"/>
      </left>
      <right style="medium">
        <color rgb="FFFFC000"/>
      </right>
      <top style="medium">
        <color rgb="FF7030A0"/>
      </top>
      <bottom style="medium">
        <color rgb="FFFFC000"/>
      </bottom>
      <diagonal/>
    </border>
    <border>
      <left style="medium">
        <color rgb="FFFFC000"/>
      </left>
      <right style="medium">
        <color rgb="FFFFC000"/>
      </right>
      <top style="medium">
        <color rgb="FFFFC000"/>
      </top>
      <bottom/>
      <diagonal/>
    </border>
    <border>
      <left style="medium">
        <color rgb="FFFFC000"/>
      </left>
      <right style="medium">
        <color rgb="FFFFC000"/>
      </right>
      <top/>
      <bottom/>
      <diagonal/>
    </border>
    <border>
      <left style="medium">
        <color theme="1"/>
      </left>
      <right style="medium">
        <color theme="1"/>
      </right>
      <top style="medium">
        <color theme="1"/>
      </top>
      <bottom style="medium">
        <color theme="1"/>
      </bottom>
      <diagonal/>
    </border>
  </borders>
  <cellStyleXfs count="2">
    <xf numFmtId="0" fontId="0" fillId="0" borderId="0"/>
    <xf numFmtId="9" fontId="10" fillId="0" borderId="0" applyFont="0" applyFill="0" applyBorder="0" applyAlignment="0" applyProtection="0"/>
  </cellStyleXfs>
  <cellXfs count="88">
    <xf numFmtId="0" fontId="0" fillId="0" borderId="0" xfId="0"/>
    <xf numFmtId="0" fontId="3" fillId="0" borderId="0" xfId="0" applyFont="1"/>
    <xf numFmtId="0" fontId="0" fillId="0" borderId="0" xfId="0" applyAlignment="1">
      <alignment wrapText="1"/>
    </xf>
    <xf numFmtId="0" fontId="5"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1" fontId="6" fillId="0" borderId="1" xfId="0" applyNumberFormat="1" applyFont="1" applyBorder="1" applyAlignment="1">
      <alignment horizontal="center" vertical="center"/>
    </xf>
    <xf numFmtId="1" fontId="6" fillId="2" borderId="1" xfId="0" applyNumberFormat="1" applyFont="1" applyFill="1" applyBorder="1" applyAlignment="1">
      <alignment horizontal="center" vertical="center"/>
    </xf>
    <xf numFmtId="10" fontId="0" fillId="0" borderId="0" xfId="1" applyNumberFormat="1" applyFont="1" applyFill="1" applyBorder="1" applyAlignment="1">
      <alignment horizontal="center"/>
    </xf>
    <xf numFmtId="0" fontId="3" fillId="0" borderId="0" xfId="0" applyFont="1" applyAlignment="1">
      <alignment horizontal="center"/>
    </xf>
    <xf numFmtId="0" fontId="0" fillId="0" borderId="0" xfId="0" applyAlignment="1">
      <alignment horizontal="left"/>
    </xf>
    <xf numFmtId="0" fontId="0" fillId="0" borderId="0" xfId="0" applyAlignment="1">
      <alignment horizontal="center"/>
    </xf>
    <xf numFmtId="1" fontId="7" fillId="2" borderId="1" xfId="0" applyNumberFormat="1" applyFont="1" applyFill="1" applyBorder="1" applyAlignment="1">
      <alignment horizontal="center" vertical="center"/>
    </xf>
    <xf numFmtId="14" fontId="0" fillId="0" borderId="0" xfId="0" applyNumberFormat="1"/>
    <xf numFmtId="0" fontId="4" fillId="0" borderId="2" xfId="0" applyFont="1" applyBorder="1" applyAlignment="1" applyProtection="1">
      <alignment horizontal="center"/>
      <protection locked="0"/>
    </xf>
    <xf numFmtId="0" fontId="4" fillId="0" borderId="2" xfId="0" applyFont="1" applyBorder="1" applyAlignment="1" applyProtection="1">
      <alignment horizontal="center" wrapText="1"/>
      <protection locked="0"/>
    </xf>
    <xf numFmtId="0" fontId="0" fillId="0" borderId="2" xfId="0" applyBorder="1"/>
    <xf numFmtId="1" fontId="0" fillId="0" borderId="2" xfId="0" applyNumberFormat="1" applyBorder="1" applyAlignment="1">
      <alignment horizontal="left"/>
    </xf>
    <xf numFmtId="0" fontId="4" fillId="0" borderId="2" xfId="0" applyFont="1" applyBorder="1" applyAlignment="1" applyProtection="1">
      <alignment horizontal="center" vertical="center"/>
      <protection locked="0"/>
    </xf>
    <xf numFmtId="0" fontId="3" fillId="4" borderId="2" xfId="0" applyFont="1" applyFill="1" applyBorder="1"/>
    <xf numFmtId="1" fontId="3" fillId="4" borderId="2" xfId="0" applyNumberFormat="1" applyFont="1" applyFill="1" applyBorder="1" applyAlignment="1">
      <alignment horizontal="left"/>
    </xf>
    <xf numFmtId="49" fontId="0" fillId="0" borderId="2" xfId="0" applyNumberFormat="1" applyBorder="1"/>
    <xf numFmtId="1" fontId="4" fillId="0" borderId="2" xfId="0" applyNumberFormat="1" applyFont="1" applyBorder="1" applyAlignment="1" applyProtection="1">
      <alignment horizontal="center" vertical="center"/>
      <protection locked="0"/>
    </xf>
    <xf numFmtId="0" fontId="11" fillId="0" borderId="2" xfId="0" applyFont="1" applyBorder="1" applyAlignment="1" applyProtection="1">
      <alignment horizontal="center"/>
      <protection locked="0"/>
    </xf>
    <xf numFmtId="0" fontId="3" fillId="0" borderId="2" xfId="0" applyFont="1" applyBorder="1" applyAlignment="1">
      <alignment horizontal="center"/>
    </xf>
    <xf numFmtId="0" fontId="0" fillId="0" borderId="2" xfId="0" applyBorder="1" applyAlignment="1">
      <alignment horizontal="center"/>
    </xf>
    <xf numFmtId="0" fontId="3" fillId="0" borderId="2" xfId="0" applyFont="1" applyBorder="1" applyAlignment="1">
      <alignment horizontal="left"/>
    </xf>
    <xf numFmtId="0" fontId="0" fillId="0" borderId="2" xfId="0" applyBorder="1" applyAlignment="1">
      <alignment horizontal="left"/>
    </xf>
    <xf numFmtId="0" fontId="3" fillId="0" borderId="2" xfId="0" applyFont="1" applyBorder="1"/>
    <xf numFmtId="10" fontId="0" fillId="0" borderId="0" xfId="0" applyNumberFormat="1"/>
    <xf numFmtId="2" fontId="0" fillId="0" borderId="0" xfId="0" applyNumberFormat="1"/>
    <xf numFmtId="10" fontId="0" fillId="0" borderId="2" xfId="1" applyNumberFormat="1" applyFont="1" applyFill="1" applyBorder="1" applyAlignment="1">
      <alignment horizontal="center"/>
    </xf>
    <xf numFmtId="10" fontId="0" fillId="0" borderId="2" xfId="0" applyNumberFormat="1" applyBorder="1" applyAlignment="1">
      <alignment horizontal="center"/>
    </xf>
    <xf numFmtId="164" fontId="0" fillId="0" borderId="2" xfId="0" applyNumberFormat="1" applyBorder="1" applyAlignment="1">
      <alignment horizontal="left"/>
    </xf>
    <xf numFmtId="0" fontId="2" fillId="0" borderId="2" xfId="0" applyFont="1" applyBorder="1" applyAlignment="1">
      <alignment horizontal="center"/>
    </xf>
    <xf numFmtId="0" fontId="2" fillId="0" borderId="2" xfId="0" applyFont="1" applyBorder="1"/>
    <xf numFmtId="2" fontId="0" fillId="0" borderId="2" xfId="0" applyNumberFormat="1" applyBorder="1" applyAlignment="1">
      <alignment horizontal="left"/>
    </xf>
    <xf numFmtId="0" fontId="13" fillId="5" borderId="2"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49" fontId="14" fillId="5" borderId="2" xfId="0" applyNumberFormat="1" applyFont="1" applyFill="1" applyBorder="1" applyAlignment="1" applyProtection="1">
      <alignment horizontal="center"/>
      <protection locked="0"/>
    </xf>
    <xf numFmtId="0" fontId="0" fillId="6" borderId="0" xfId="0" applyFill="1" applyAlignment="1">
      <alignment horizontal="center"/>
    </xf>
    <xf numFmtId="0" fontId="0" fillId="6" borderId="0" xfId="0" applyFill="1"/>
    <xf numFmtId="0" fontId="12" fillId="7" borderId="0" xfId="0" applyFont="1" applyFill="1" applyAlignment="1">
      <alignment horizontal="center"/>
    </xf>
    <xf numFmtId="0" fontId="0" fillId="8"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18" fillId="8" borderId="3" xfId="0" applyFont="1" applyFill="1" applyBorder="1" applyAlignment="1">
      <alignment horizontal="right"/>
    </xf>
    <xf numFmtId="14" fontId="19" fillId="8" borderId="4" xfId="0" applyNumberFormat="1" applyFont="1" applyFill="1" applyBorder="1"/>
    <xf numFmtId="14" fontId="19" fillId="9" borderId="4" xfId="0" applyNumberFormat="1" applyFont="1" applyFill="1" applyBorder="1" applyAlignment="1">
      <alignment horizontal="left"/>
    </xf>
    <xf numFmtId="0" fontId="17" fillId="8" borderId="0" xfId="0" applyFont="1" applyFill="1"/>
    <xf numFmtId="0" fontId="3" fillId="8" borderId="5" xfId="0" applyFont="1" applyFill="1" applyBorder="1"/>
    <xf numFmtId="0" fontId="0" fillId="8" borderId="5" xfId="0" applyFill="1" applyBorder="1"/>
    <xf numFmtId="0" fontId="17" fillId="8" borderId="5" xfId="0" applyFont="1" applyFill="1" applyBorder="1" applyAlignment="1">
      <alignment horizontal="center"/>
    </xf>
    <xf numFmtId="0" fontId="17" fillId="8" borderId="5" xfId="0" applyFont="1" applyFill="1" applyBorder="1" applyAlignment="1">
      <alignment horizontal="right"/>
    </xf>
    <xf numFmtId="0" fontId="0" fillId="8" borderId="5" xfId="0" applyFill="1" applyBorder="1" applyAlignment="1">
      <alignment horizontal="center"/>
    </xf>
    <xf numFmtId="0" fontId="12" fillId="12" borderId="0" xfId="0" applyFont="1" applyFill="1"/>
    <xf numFmtId="0" fontId="0" fillId="8" borderId="15" xfId="0" applyFill="1" applyBorder="1" applyAlignment="1">
      <alignment horizontal="center"/>
    </xf>
    <xf numFmtId="0" fontId="0" fillId="8" borderId="16" xfId="0" applyFill="1" applyBorder="1" applyAlignment="1">
      <alignment horizontal="center"/>
    </xf>
    <xf numFmtId="0" fontId="0" fillId="8" borderId="6" xfId="0" applyFill="1" applyBorder="1" applyAlignment="1">
      <alignment horizontal="center"/>
    </xf>
    <xf numFmtId="0" fontId="3" fillId="8" borderId="6" xfId="0" applyFont="1" applyFill="1" applyBorder="1" applyAlignment="1">
      <alignment horizontal="center"/>
    </xf>
    <xf numFmtId="0" fontId="2" fillId="12" borderId="2" xfId="0" applyFont="1" applyFill="1" applyBorder="1" applyAlignment="1">
      <alignment horizontal="left"/>
    </xf>
    <xf numFmtId="0" fontId="0" fillId="12" borderId="2" xfId="0" applyFill="1" applyBorder="1" applyAlignment="1">
      <alignment horizontal="left"/>
    </xf>
    <xf numFmtId="0" fontId="3" fillId="0" borderId="17" xfId="0" applyFont="1" applyBorder="1" applyAlignment="1">
      <alignment horizontal="center"/>
    </xf>
    <xf numFmtId="0" fontId="0" fillId="0" borderId="17" xfId="0" applyBorder="1" applyAlignment="1">
      <alignment horizontal="center"/>
    </xf>
    <xf numFmtId="2" fontId="0" fillId="0" borderId="17" xfId="0" applyNumberFormat="1" applyBorder="1" applyAlignment="1">
      <alignment horizontal="center"/>
    </xf>
    <xf numFmtId="0" fontId="0" fillId="8" borderId="0" xfId="0" applyFill="1" applyAlignment="1">
      <alignment horizontal="center" wrapText="1"/>
    </xf>
    <xf numFmtId="0" fontId="20" fillId="10" borderId="0" xfId="0" applyFont="1" applyFill="1" applyAlignment="1">
      <alignment horizontal="center" wrapText="1"/>
    </xf>
    <xf numFmtId="0" fontId="1" fillId="8" borderId="0" xfId="0" applyFont="1" applyFill="1" applyAlignment="1">
      <alignment horizontal="center" vertical="center" wrapText="1"/>
    </xf>
    <xf numFmtId="0" fontId="3" fillId="8" borderId="0" xfId="0" applyFont="1" applyFill="1" applyAlignment="1">
      <alignment horizontal="center" vertical="center" wrapText="1"/>
    </xf>
    <xf numFmtId="0" fontId="15" fillId="8" borderId="0" xfId="0" applyFont="1" applyFill="1" applyAlignment="1">
      <alignment horizontal="center" vertical="center"/>
    </xf>
    <xf numFmtId="0" fontId="0" fillId="8" borderId="0" xfId="0" applyFill="1" applyAlignment="1">
      <alignment horizontal="center" vertical="center" wrapText="1"/>
    </xf>
    <xf numFmtId="0" fontId="20" fillId="7" borderId="0" xfId="0" applyFont="1" applyFill="1" applyAlignment="1">
      <alignment horizontal="center" wrapText="1"/>
    </xf>
    <xf numFmtId="0" fontId="21" fillId="11" borderId="0" xfId="0" applyFont="1" applyFill="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0" fillId="8" borderId="10" xfId="0" applyFill="1" applyBorder="1" applyAlignment="1">
      <alignment horizontal="center" wrapText="1"/>
    </xf>
    <xf numFmtId="0" fontId="0" fillId="8" borderId="11" xfId="0" applyFill="1" applyBorder="1" applyAlignment="1">
      <alignment horizontal="center" wrapText="1"/>
    </xf>
    <xf numFmtId="0" fontId="0" fillId="8" borderId="12" xfId="0" applyFill="1" applyBorder="1" applyAlignment="1">
      <alignment horizontal="center" wrapText="1"/>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20" fillId="12" borderId="0" xfId="0" applyFont="1" applyFill="1" applyAlignment="1">
      <alignment horizontal="center" wrapText="1"/>
    </xf>
    <xf numFmtId="0" fontId="0" fillId="0" borderId="0" xfId="0" applyAlignment="1">
      <alignment horizontal="center"/>
    </xf>
    <xf numFmtId="0" fontId="3" fillId="0" borderId="2" xfId="0" applyFont="1" applyFill="1" applyBorder="1" applyAlignment="1">
      <alignment horizontal="center"/>
    </xf>
    <xf numFmtId="0" fontId="3" fillId="0" borderId="2" xfId="0" applyFont="1" applyFill="1" applyBorder="1"/>
    <xf numFmtId="49" fontId="3" fillId="0" borderId="2" xfId="0" applyNumberFormat="1" applyFont="1" applyBorder="1"/>
    <xf numFmtId="0" fontId="0" fillId="0" borderId="0" xfId="0" quotePrefix="1"/>
    <xf numFmtId="0" fontId="3" fillId="0" borderId="0"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3601A-36C9-4357-A9B2-48838359CE73}">
  <dimension ref="B2:AD23"/>
  <sheetViews>
    <sheetView zoomScale="69" workbookViewId="0">
      <selection activeCell="C12" sqref="C12:E19"/>
    </sheetView>
    <sheetView tabSelected="1" workbookViewId="1">
      <selection activeCell="G21" sqref="G21"/>
    </sheetView>
  </sheetViews>
  <sheetFormatPr defaultRowHeight="14.4" x14ac:dyDescent="0.3"/>
  <cols>
    <col min="1" max="1" width="8.88671875" style="43"/>
    <col min="2" max="2" width="8.88671875" style="43" bestFit="1" customWidth="1"/>
    <col min="3" max="3" width="10.109375" style="43" bestFit="1" customWidth="1"/>
    <col min="4" max="10" width="8.88671875" style="43"/>
    <col min="11" max="11" width="15.21875" style="43" bestFit="1" customWidth="1"/>
    <col min="12" max="12" width="5.6640625" style="43" bestFit="1" customWidth="1"/>
    <col min="13" max="13" width="14.77734375" style="43" customWidth="1"/>
    <col min="14" max="15" width="8.88671875" style="43" customWidth="1"/>
    <col min="16" max="17" width="8.88671875" style="43"/>
    <col min="18" max="18" width="12.6640625" style="43" bestFit="1" customWidth="1"/>
    <col min="19" max="24" width="8.88671875" style="43"/>
    <col min="25" max="25" width="22.88671875" style="43" bestFit="1" customWidth="1"/>
    <col min="26" max="26" width="5.33203125" style="43" bestFit="1" customWidth="1"/>
    <col min="27" max="29" width="8.88671875" style="43"/>
    <col min="30" max="30" width="14.44140625" style="43" customWidth="1"/>
    <col min="31" max="16384" width="8.88671875" style="43"/>
  </cols>
  <sheetData>
    <row r="2" spans="2:30" ht="14.4" customHeight="1" x14ac:dyDescent="0.3">
      <c r="B2" s="69" t="s">
        <v>254</v>
      </c>
      <c r="C2" s="69"/>
      <c r="D2" s="69"/>
      <c r="E2" s="69"/>
      <c r="F2" s="69"/>
      <c r="G2" s="69"/>
    </row>
    <row r="3" spans="2:30" ht="18" customHeight="1" x14ac:dyDescent="0.35">
      <c r="B3" s="69"/>
      <c r="C3" s="69"/>
      <c r="D3" s="69"/>
      <c r="E3" s="69"/>
      <c r="F3" s="69"/>
      <c r="G3" s="69"/>
      <c r="K3" s="66" t="s">
        <v>257</v>
      </c>
      <c r="L3" s="66"/>
      <c r="M3" s="66"/>
      <c r="N3" s="66"/>
      <c r="O3" s="66"/>
      <c r="P3" s="66"/>
      <c r="R3" s="72" t="s">
        <v>258</v>
      </c>
      <c r="S3" s="72"/>
      <c r="T3" s="72"/>
      <c r="U3" s="72"/>
      <c r="V3" s="72"/>
      <c r="W3" s="72"/>
      <c r="Y3" s="81" t="s">
        <v>259</v>
      </c>
      <c r="Z3" s="81"/>
      <c r="AA3" s="81"/>
      <c r="AB3" s="81"/>
      <c r="AC3" s="81"/>
      <c r="AD3" s="81"/>
    </row>
    <row r="4" spans="2:30" ht="14.4" customHeight="1" thickBot="1" x14ac:dyDescent="0.35">
      <c r="B4" s="69"/>
      <c r="C4" s="69"/>
      <c r="D4" s="69"/>
      <c r="E4" s="69"/>
      <c r="F4" s="69"/>
      <c r="G4" s="69"/>
    </row>
    <row r="5" spans="2:30" ht="14.4" customHeight="1" thickBot="1" x14ac:dyDescent="0.35">
      <c r="B5" s="69"/>
      <c r="C5" s="69"/>
      <c r="D5" s="69"/>
      <c r="E5" s="69"/>
      <c r="F5" s="69"/>
      <c r="G5" s="69"/>
      <c r="K5" s="65" t="s">
        <v>279</v>
      </c>
      <c r="L5" s="65"/>
      <c r="M5" s="65"/>
      <c r="N5" s="65"/>
      <c r="O5" s="65"/>
      <c r="P5" s="65"/>
      <c r="R5" s="79" t="s">
        <v>15</v>
      </c>
      <c r="S5" s="73" t="s">
        <v>280</v>
      </c>
      <c r="T5" s="74"/>
      <c r="U5" s="74"/>
      <c r="V5" s="74"/>
      <c r="W5" s="75"/>
      <c r="Y5" s="65" t="s">
        <v>286</v>
      </c>
      <c r="Z5" s="65"/>
      <c r="AA5" s="65"/>
      <c r="AB5" s="65"/>
      <c r="AC5" s="65"/>
      <c r="AD5" s="65"/>
    </row>
    <row r="6" spans="2:30" ht="14.4" customHeight="1" thickBot="1" x14ac:dyDescent="0.35">
      <c r="B6" s="70" t="s">
        <v>255</v>
      </c>
      <c r="C6" s="70"/>
      <c r="D6" s="70"/>
      <c r="E6" s="70"/>
      <c r="F6" s="70"/>
      <c r="G6" s="70"/>
      <c r="K6" s="65"/>
      <c r="L6" s="65"/>
      <c r="M6" s="65"/>
      <c r="N6" s="65"/>
      <c r="O6" s="65"/>
      <c r="P6" s="65"/>
      <c r="R6" s="80"/>
      <c r="S6" s="76"/>
      <c r="T6" s="77"/>
      <c r="U6" s="77"/>
      <c r="V6" s="77"/>
      <c r="W6" s="78"/>
      <c r="Y6" s="65"/>
      <c r="Z6" s="65"/>
      <c r="AA6" s="65"/>
      <c r="AB6" s="65"/>
      <c r="AC6" s="65"/>
      <c r="AD6" s="65"/>
    </row>
    <row r="7" spans="2:30" ht="15" thickBot="1" x14ac:dyDescent="0.35">
      <c r="B7" s="70"/>
      <c r="C7" s="70"/>
      <c r="D7" s="70"/>
      <c r="E7" s="70"/>
      <c r="F7" s="70"/>
      <c r="G7" s="70"/>
      <c r="K7" s="65"/>
      <c r="L7" s="65"/>
      <c r="M7" s="65"/>
      <c r="N7" s="65"/>
      <c r="O7" s="65"/>
      <c r="P7" s="65"/>
      <c r="R7" s="79" t="s">
        <v>281</v>
      </c>
      <c r="S7" s="73" t="s">
        <v>282</v>
      </c>
      <c r="T7" s="74"/>
      <c r="U7" s="74"/>
      <c r="V7" s="74"/>
      <c r="W7" s="75"/>
      <c r="Y7" s="65"/>
      <c r="Z7" s="65"/>
      <c r="AA7" s="65"/>
      <c r="AB7" s="65"/>
      <c r="AC7" s="65"/>
      <c r="AD7" s="65"/>
    </row>
    <row r="8" spans="2:30" ht="24.6" customHeight="1" thickBot="1" x14ac:dyDescent="0.35">
      <c r="B8" s="70"/>
      <c r="C8" s="70"/>
      <c r="D8" s="70"/>
      <c r="E8" s="70"/>
      <c r="F8" s="70"/>
      <c r="G8" s="70"/>
      <c r="R8" s="80"/>
      <c r="S8" s="76"/>
      <c r="T8" s="77"/>
      <c r="U8" s="77"/>
      <c r="V8" s="77"/>
      <c r="W8" s="78"/>
    </row>
    <row r="9" spans="2:30" ht="15" thickBot="1" x14ac:dyDescent="0.35">
      <c r="B9" s="44"/>
      <c r="C9" s="44"/>
      <c r="D9" s="44"/>
      <c r="E9" s="44"/>
      <c r="F9" s="44"/>
      <c r="G9" s="44"/>
      <c r="K9" s="50" t="s">
        <v>276</v>
      </c>
      <c r="L9" s="50" t="s">
        <v>277</v>
      </c>
      <c r="R9" s="79" t="s">
        <v>283</v>
      </c>
      <c r="S9" s="73" t="s">
        <v>284</v>
      </c>
      <c r="T9" s="74"/>
      <c r="U9" s="74"/>
      <c r="V9" s="74"/>
      <c r="W9" s="75"/>
      <c r="Y9" s="59" t="s">
        <v>276</v>
      </c>
      <c r="Z9" s="59" t="s">
        <v>277</v>
      </c>
    </row>
    <row r="10" spans="2:30" ht="15" thickBot="1" x14ac:dyDescent="0.35">
      <c r="C10" s="45"/>
      <c r="D10" s="45"/>
      <c r="E10" s="45"/>
      <c r="F10" s="45"/>
      <c r="G10" s="45"/>
      <c r="H10" s="45"/>
      <c r="K10" s="51" t="s">
        <v>1</v>
      </c>
      <c r="L10" s="54" t="s">
        <v>13</v>
      </c>
      <c r="R10" s="80"/>
      <c r="S10" s="76"/>
      <c r="T10" s="77"/>
      <c r="U10" s="77"/>
      <c r="V10" s="77"/>
      <c r="W10" s="78"/>
      <c r="Y10" s="58" t="s">
        <v>15</v>
      </c>
      <c r="Z10" s="56" t="s">
        <v>13</v>
      </c>
    </row>
    <row r="11" spans="2:30" ht="14.4" customHeight="1" thickBot="1" x14ac:dyDescent="0.35">
      <c r="B11" s="46" t="s">
        <v>265</v>
      </c>
      <c r="C11" s="68" t="s">
        <v>256</v>
      </c>
      <c r="D11" s="68"/>
      <c r="E11" s="68"/>
      <c r="F11" s="70" t="s">
        <v>266</v>
      </c>
      <c r="G11" s="70"/>
      <c r="H11" s="70"/>
      <c r="I11" s="70"/>
      <c r="J11" s="45"/>
      <c r="K11" s="51" t="s">
        <v>2</v>
      </c>
      <c r="L11" s="54" t="s">
        <v>13</v>
      </c>
      <c r="Y11" s="58" t="s">
        <v>16</v>
      </c>
      <c r="Z11" s="56" t="s">
        <v>13</v>
      </c>
    </row>
    <row r="12" spans="2:30" ht="14.4" customHeight="1" thickBot="1" x14ac:dyDescent="0.35">
      <c r="B12" s="47">
        <v>45194</v>
      </c>
      <c r="C12" s="67" t="s">
        <v>257</v>
      </c>
      <c r="D12" s="67"/>
      <c r="E12" s="67"/>
      <c r="F12" s="70"/>
      <c r="G12" s="70"/>
      <c r="H12" s="70"/>
      <c r="I12" s="70"/>
      <c r="J12" s="45"/>
      <c r="K12" s="51" t="s">
        <v>190</v>
      </c>
      <c r="L12" s="54" t="s">
        <v>13</v>
      </c>
      <c r="Y12" s="56" t="s">
        <v>17</v>
      </c>
      <c r="Z12" s="56" t="s">
        <v>13</v>
      </c>
    </row>
    <row r="13" spans="2:30" ht="15" thickBot="1" x14ac:dyDescent="0.35">
      <c r="B13" s="47">
        <v>45194</v>
      </c>
      <c r="C13" s="67" t="s">
        <v>258</v>
      </c>
      <c r="D13" s="67"/>
      <c r="E13" s="67"/>
      <c r="F13" s="70"/>
      <c r="G13" s="70"/>
      <c r="H13" s="70"/>
      <c r="I13" s="70"/>
      <c r="J13" s="45"/>
      <c r="K13" s="51" t="s">
        <v>268</v>
      </c>
      <c r="L13" s="54" t="s">
        <v>269</v>
      </c>
      <c r="Y13" s="58" t="s">
        <v>18</v>
      </c>
      <c r="Z13" s="58" t="s">
        <v>269</v>
      </c>
    </row>
    <row r="14" spans="2:30" ht="15" thickBot="1" x14ac:dyDescent="0.35">
      <c r="B14" s="47">
        <v>45194</v>
      </c>
      <c r="C14" s="67" t="s">
        <v>259</v>
      </c>
      <c r="D14" s="67"/>
      <c r="E14" s="67"/>
      <c r="F14" s="70"/>
      <c r="G14" s="70"/>
      <c r="H14" s="70"/>
      <c r="I14" s="70"/>
      <c r="J14" s="45"/>
      <c r="K14" s="51" t="s">
        <v>270</v>
      </c>
      <c r="L14" s="54" t="s">
        <v>269</v>
      </c>
      <c r="Y14" s="56" t="s">
        <v>270</v>
      </c>
      <c r="Z14" s="57" t="s">
        <v>269</v>
      </c>
    </row>
    <row r="15" spans="2:30" ht="18.600000000000001" thickBot="1" x14ac:dyDescent="0.4">
      <c r="B15" s="47">
        <v>45194</v>
      </c>
      <c r="C15" s="67" t="s">
        <v>260</v>
      </c>
      <c r="D15" s="67"/>
      <c r="E15" s="67"/>
      <c r="F15" s="70"/>
      <c r="G15" s="70"/>
      <c r="H15" s="70"/>
      <c r="I15" s="70"/>
      <c r="J15" s="45"/>
      <c r="K15" s="51" t="s">
        <v>271</v>
      </c>
      <c r="L15" s="54" t="s">
        <v>269</v>
      </c>
      <c r="R15" s="71" t="s">
        <v>260</v>
      </c>
      <c r="S15" s="71"/>
      <c r="T15" s="71"/>
      <c r="U15" s="71"/>
      <c r="V15" s="71"/>
      <c r="W15" s="71"/>
      <c r="Y15" s="56" t="s">
        <v>287</v>
      </c>
      <c r="Z15" s="58" t="s">
        <v>269</v>
      </c>
    </row>
    <row r="16" spans="2:30" ht="15" thickBot="1" x14ac:dyDescent="0.35">
      <c r="B16" s="47">
        <v>45194</v>
      </c>
      <c r="C16" s="67" t="s">
        <v>261</v>
      </c>
      <c r="D16" s="67"/>
      <c r="E16" s="67"/>
      <c r="F16" s="70"/>
      <c r="G16" s="70"/>
      <c r="H16" s="70"/>
      <c r="I16" s="70"/>
      <c r="J16" s="45"/>
      <c r="K16" s="51" t="s">
        <v>272</v>
      </c>
      <c r="L16" s="54" t="s">
        <v>273</v>
      </c>
      <c r="Y16" s="58" t="s">
        <v>20</v>
      </c>
      <c r="Z16" s="58" t="s">
        <v>273</v>
      </c>
    </row>
    <row r="17" spans="2:28" ht="14.4" customHeight="1" thickBot="1" x14ac:dyDescent="0.4">
      <c r="B17" s="47">
        <v>45194</v>
      </c>
      <c r="C17" s="67" t="s">
        <v>262</v>
      </c>
      <c r="D17" s="67"/>
      <c r="E17" s="67"/>
      <c r="F17" s="70"/>
      <c r="G17" s="70"/>
      <c r="H17" s="70"/>
      <c r="I17" s="70"/>
      <c r="J17" s="45"/>
      <c r="K17" s="51" t="s">
        <v>275</v>
      </c>
      <c r="L17" s="54" t="s">
        <v>253</v>
      </c>
      <c r="M17" s="49" t="s">
        <v>274</v>
      </c>
      <c r="R17" s="71" t="s">
        <v>261</v>
      </c>
      <c r="S17" s="71"/>
      <c r="T17" s="71"/>
      <c r="U17" s="71"/>
      <c r="V17" s="71"/>
      <c r="W17" s="71"/>
      <c r="AB17"/>
    </row>
    <row r="18" spans="2:28" ht="15" thickBot="1" x14ac:dyDescent="0.35">
      <c r="B18" s="47">
        <v>45194</v>
      </c>
      <c r="C18" s="67" t="s">
        <v>263</v>
      </c>
      <c r="D18" s="67"/>
      <c r="E18" s="67"/>
      <c r="F18" s="70"/>
      <c r="G18" s="70"/>
      <c r="H18" s="70"/>
      <c r="I18" s="70"/>
      <c r="J18" s="45"/>
      <c r="K18" s="53" t="s">
        <v>3</v>
      </c>
      <c r="L18" s="52" t="s">
        <v>253</v>
      </c>
      <c r="M18" s="43" t="s">
        <v>278</v>
      </c>
    </row>
    <row r="19" spans="2:28" ht="18.600000000000001" thickBot="1" x14ac:dyDescent="0.4">
      <c r="B19" s="47">
        <v>45194</v>
      </c>
      <c r="C19" s="67" t="s">
        <v>264</v>
      </c>
      <c r="D19" s="67"/>
      <c r="E19" s="67"/>
      <c r="F19" s="70"/>
      <c r="G19" s="70"/>
      <c r="H19" s="70"/>
      <c r="I19" s="70"/>
      <c r="J19" s="45"/>
      <c r="K19" s="53" t="s">
        <v>251</v>
      </c>
      <c r="L19" s="52" t="s">
        <v>253</v>
      </c>
      <c r="M19" s="43" t="s">
        <v>278</v>
      </c>
      <c r="R19" s="71" t="s">
        <v>262</v>
      </c>
      <c r="S19" s="71"/>
      <c r="T19" s="71"/>
      <c r="U19" s="71"/>
      <c r="V19" s="71"/>
      <c r="W19" s="71"/>
    </row>
    <row r="21" spans="2:28" ht="18" x14ac:dyDescent="0.35">
      <c r="B21" s="48" t="s">
        <v>267</v>
      </c>
      <c r="C21" s="48">
        <f ca="1">TODAY()</f>
        <v>45195</v>
      </c>
      <c r="R21" s="71" t="s">
        <v>285</v>
      </c>
      <c r="S21" s="71"/>
      <c r="T21" s="71"/>
      <c r="U21" s="71"/>
      <c r="V21" s="71"/>
      <c r="W21" s="71"/>
    </row>
    <row r="23" spans="2:28" ht="18" x14ac:dyDescent="0.35">
      <c r="R23" s="71" t="s">
        <v>264</v>
      </c>
      <c r="S23" s="71"/>
      <c r="T23" s="71"/>
      <c r="U23" s="71"/>
      <c r="V23" s="71"/>
      <c r="W23" s="71"/>
    </row>
  </sheetData>
  <mergeCells count="28">
    <mergeCell ref="R23:W23"/>
    <mergeCell ref="Y5:AD7"/>
    <mergeCell ref="R3:W3"/>
    <mergeCell ref="S5:W6"/>
    <mergeCell ref="R5:R6"/>
    <mergeCell ref="R7:R8"/>
    <mergeCell ref="S7:W8"/>
    <mergeCell ref="R9:R10"/>
    <mergeCell ref="S9:W10"/>
    <mergeCell ref="Y3:AD3"/>
    <mergeCell ref="R15:W15"/>
    <mergeCell ref="R17:W17"/>
    <mergeCell ref="R19:W19"/>
    <mergeCell ref="R21:W21"/>
    <mergeCell ref="K5:P7"/>
    <mergeCell ref="K3:P3"/>
    <mergeCell ref="C19:E19"/>
    <mergeCell ref="C11:E11"/>
    <mergeCell ref="B2:G5"/>
    <mergeCell ref="B6:G8"/>
    <mergeCell ref="F11:I19"/>
    <mergeCell ref="C13:E13"/>
    <mergeCell ref="C14:E14"/>
    <mergeCell ref="C15:E15"/>
    <mergeCell ref="C16:E16"/>
    <mergeCell ref="C17:E17"/>
    <mergeCell ref="C18:E18"/>
    <mergeCell ref="C12: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BFB7-CE79-492C-9917-B342DD6E4581}">
  <dimension ref="B2:P30"/>
  <sheetViews>
    <sheetView workbookViewId="0">
      <selection activeCell="F21" sqref="F21"/>
    </sheetView>
    <sheetView topLeftCell="G1" zoomScaleNormal="100" workbookViewId="1">
      <selection activeCell="N6" sqref="N6"/>
    </sheetView>
  </sheetViews>
  <sheetFormatPr defaultRowHeight="14.4" x14ac:dyDescent="0.3"/>
  <cols>
    <col min="2" max="2" width="32.21875" bestFit="1" customWidth="1"/>
    <col min="3" max="3" width="16.21875" bestFit="1" customWidth="1"/>
    <col min="6" max="6" width="32.21875" bestFit="1" customWidth="1"/>
    <col min="7" max="7" width="15" bestFit="1" customWidth="1"/>
    <col min="8" max="8" width="32.21875" bestFit="1" customWidth="1"/>
    <col min="9" max="9" width="15" bestFit="1" customWidth="1"/>
    <col min="10" max="10" width="32.21875" customWidth="1"/>
    <col min="11" max="11" width="15" customWidth="1"/>
    <col min="12" max="12" width="7.6640625" bestFit="1" customWidth="1"/>
    <col min="13" max="13" width="12.109375" customWidth="1"/>
    <col min="14" max="14" width="15" customWidth="1"/>
    <col min="15" max="15" width="32.21875" bestFit="1" customWidth="1"/>
    <col min="16" max="16" width="16.21875" bestFit="1" customWidth="1"/>
    <col min="27" max="27" width="8.77734375" customWidth="1"/>
  </cols>
  <sheetData>
    <row r="2" spans="2:14" ht="18" customHeight="1" x14ac:dyDescent="0.3">
      <c r="F2" s="82" t="s">
        <v>289</v>
      </c>
      <c r="G2" s="82"/>
      <c r="H2" s="82"/>
      <c r="I2" s="82"/>
      <c r="J2" s="82"/>
      <c r="K2" s="11"/>
    </row>
    <row r="6" spans="2:14" x14ac:dyDescent="0.3">
      <c r="F6" s="83" t="s">
        <v>257</v>
      </c>
      <c r="G6" s="83"/>
      <c r="H6" s="83" t="s">
        <v>258</v>
      </c>
      <c r="I6" s="83"/>
      <c r="J6" s="83" t="s">
        <v>260</v>
      </c>
      <c r="K6" s="83"/>
      <c r="L6" s="83" t="s">
        <v>261</v>
      </c>
      <c r="M6" s="83"/>
      <c r="N6" s="87"/>
    </row>
    <row r="7" spans="2:14" x14ac:dyDescent="0.3">
      <c r="B7" s="84" t="s">
        <v>232</v>
      </c>
      <c r="C7" s="84" t="s">
        <v>291</v>
      </c>
      <c r="F7" s="84" t="s">
        <v>232</v>
      </c>
      <c r="G7" s="84" t="s">
        <v>290</v>
      </c>
      <c r="H7" s="84" t="s">
        <v>232</v>
      </c>
      <c r="I7" s="84" t="s">
        <v>290</v>
      </c>
      <c r="J7" s="84" t="s">
        <v>232</v>
      </c>
      <c r="K7" s="84" t="s">
        <v>290</v>
      </c>
      <c r="L7" s="84" t="s">
        <v>232</v>
      </c>
      <c r="M7" s="84" t="s">
        <v>290</v>
      </c>
      <c r="N7" s="84"/>
    </row>
    <row r="8" spans="2:14" x14ac:dyDescent="0.3">
      <c r="B8" t="str" cm="1">
        <f t="array" ref="B8:B14">_xlfn._xlws.SORT(_xlfn._xlws.FILTER(F8:F33, F8:F33&lt;&gt;""))</f>
        <v>Baby Food Freezer Tray</v>
      </c>
      <c r="C8" t="str">
        <f>IF((COUNTIF($F$8:$F$1048576,B8)+COUNTIF($H$8:$H$1048576,B8)+COUNTIF($J$8:$J$1048576,B8)+COUNTIF($L$8:$L$1048576,B8))=4,"OK","CHECK")</f>
        <v>OK</v>
      </c>
      <c r="F8" t="str">
        <f>IF(('New Product Assumptions'!C2&lt;&gt;""),'New Product Assumptions'!C2,"")</f>
        <v>Fruit Leather 50</v>
      </c>
      <c r="G8" s="11" t="str">
        <f>IF(F8&lt;&gt;"",IF(AND(AND('New Product Assumptions'!D2&lt;&gt;"",'New Product Assumptions'!E2&lt;&gt;"",'New Product Assumptions'!F2&lt;&gt;"",'New Product Assumptions'!G2&lt;&gt;"",'New Product Assumptions'!H2&lt;&gt;""),OR('New Product Assumptions'!I2&lt;&gt;"",'New Product Assumptions'!K2)),"OK","CHECK"),"")</f>
        <v>OK</v>
      </c>
      <c r="H8" t="str">
        <f>IF(('Sales Prices'!A2&lt;&gt;""),'Sales Prices'!A2,"")</f>
        <v>Fruit Leather 50</v>
      </c>
      <c r="I8" t="str">
        <f>IF(H8&lt;&gt;"",IF(AND('Sales Prices'!B2&lt;&gt;"",'Sales Prices'!C2&lt;&gt;"",'Sales Prices'!D2&lt;&gt;"",'Sales Prices'!E2&lt;&gt;"",'Sales Prices'!F2&lt;&gt;"",'Sales Prices'!G2&lt;&gt;"",'Sales Prices'!H2&lt;&gt;"",'Sales Prices'!I2&lt;&gt;"",'Sales Prices'!J2&lt;&gt;"",'Sales Prices'!K2&lt;&gt;""),"OK","CHECK"),"")</f>
        <v>OK</v>
      </c>
      <c r="J8" t="str">
        <f>IF(('VAT Rates'!A2&lt;&gt;""),'VAT Rates'!A2,"")</f>
        <v>Fruit Leather 50</v>
      </c>
      <c r="K8" t="str">
        <f>IF(J8&lt;&gt;"",IF(AND('VAT Rates'!B2&lt;&gt;"",'VAT Rates'!C2&lt;&gt;"",'VAT Rates'!D2&lt;&gt;"",'VAT Rates'!E2&lt;&gt;"",'VAT Rates'!F2&lt;&gt;"",'VAT Rates'!G2&lt;&gt;"",'VAT Rates'!H2&lt;&gt;"",'VAT Rates'!I2&lt;&gt;"",'VAT Rates'!J2&lt;&gt;"",'VAT Rates'!K2&lt;&gt;"",'VAT Rates'!L2&lt;&gt;"",'VAT Rates'!M2&lt;&gt;""),"OK","CHECK"),"")</f>
        <v>OK</v>
      </c>
      <c r="L8" t="str">
        <f>IF(('DUTY Rates'!A2&lt;&gt;""),'DUTY Rates'!A2,"")</f>
        <v>Fruit Leather 50</v>
      </c>
      <c r="M8" t="str">
        <f>IF(K8&lt;&gt;"",IF(AND('DUTY Rates'!B2&lt;&gt;"",'DUTY Rates'!C2&lt;&gt;"",'DUTY Rates'!D2&lt;&gt;"",'DUTY Rates'!E2&lt;&gt;"",'DUTY Rates'!F2&lt;&gt;"",'DUTY Rates'!G2&lt;&gt;""),"OK","CHECK"),"")</f>
        <v>OK</v>
      </c>
    </row>
    <row r="9" spans="2:14" x14ac:dyDescent="0.3">
      <c r="B9" t="str">
        <v>Chickpea</v>
      </c>
      <c r="C9" t="str">
        <f t="shared" ref="C9:C14" si="0">IF((COUNTIF($F$8:$F$1048576,B9)+COUNTIF($H$8:$H$1048576,B9)+COUNTIF($J$8:$J$1048576,B9)+COUNTIF($L$8:$L$1048576,B9))=4,"OK","CHECK")</f>
        <v>OK</v>
      </c>
      <c r="F9" t="str">
        <f>IF(('New Product Assumptions'!C3&lt;&gt;""),'New Product Assumptions'!C3,"")</f>
        <v>Baby Food Freezer Tray</v>
      </c>
      <c r="G9" s="11" t="str">
        <f>IF(F9&lt;&gt;"",IF(AND(AND('New Product Assumptions'!D3&lt;&gt;"",'New Product Assumptions'!E3&lt;&gt;"",'New Product Assumptions'!F3&lt;&gt;"",'New Product Assumptions'!G3&lt;&gt;"",'New Product Assumptions'!H3&lt;&gt;""),OR('New Product Assumptions'!I3&lt;&gt;"",'New Product Assumptions'!K3)),"OK","CHECK"),"")</f>
        <v>OK</v>
      </c>
      <c r="H9" t="str">
        <f>IF(('Sales Prices'!A3&lt;&gt;""),'Sales Prices'!A3,"")</f>
        <v>Cotton Buds</v>
      </c>
      <c r="I9" t="str">
        <f>IF(H9&lt;&gt;"",IF(AND('Sales Prices'!B3&lt;&gt;"",'Sales Prices'!C3&lt;&gt;"",'Sales Prices'!D3&lt;&gt;"",'Sales Prices'!E3&lt;&gt;"",'Sales Prices'!F3&lt;&gt;"",'Sales Prices'!G3&lt;&gt;"",'Sales Prices'!H3&lt;&gt;"",'Sales Prices'!I3&lt;&gt;"",'Sales Prices'!J3&lt;&gt;"",'Sales Prices'!K3&lt;&gt;""),"OK","CHECK"),"")</f>
        <v>OK</v>
      </c>
      <c r="J9" t="str">
        <f>IF(('VAT Rates'!A3&lt;&gt;""),'VAT Rates'!A3,"")</f>
        <v>Baby Food Freezer Tray</v>
      </c>
      <c r="K9" t="str">
        <f>IF(J9&lt;&gt;"",IF(AND('VAT Rates'!B3&lt;&gt;"",'VAT Rates'!C3&lt;&gt;"",'VAT Rates'!D3&lt;&gt;"",'VAT Rates'!E3&lt;&gt;"",'VAT Rates'!F3&lt;&gt;"",'VAT Rates'!G3&lt;&gt;"",'VAT Rates'!H3&lt;&gt;"",'VAT Rates'!I3&lt;&gt;"",'VAT Rates'!J3&lt;&gt;"",'VAT Rates'!K3&lt;&gt;"",'VAT Rates'!L3&lt;&gt;"",'VAT Rates'!M3&lt;&gt;""),"OK","CHECK"),"")</f>
        <v>OK</v>
      </c>
      <c r="L9" t="str">
        <f>IF(('DUTY Rates'!A3&lt;&gt;""),'DUTY Rates'!A3,"")</f>
        <v>Cotton Buds</v>
      </c>
      <c r="M9" t="str">
        <f>IF(K9&lt;&gt;"",IF(AND('DUTY Rates'!B3&lt;&gt;"",'DUTY Rates'!C3&lt;&gt;"",'DUTY Rates'!D3&lt;&gt;"",'DUTY Rates'!E3&lt;&gt;"",'DUTY Rates'!F3&lt;&gt;"",'DUTY Rates'!G3&lt;&gt;""),"OK","CHECK"),"")</f>
        <v>OK</v>
      </c>
    </row>
    <row r="10" spans="2:14" x14ac:dyDescent="0.3">
      <c r="B10" t="str">
        <v>Cotton Buds</v>
      </c>
      <c r="C10" t="str">
        <f t="shared" si="0"/>
        <v>OK</v>
      </c>
      <c r="F10" t="str">
        <f>IF(('New Product Assumptions'!C4&lt;&gt;""),'New Product Assumptions'!C4,"")</f>
        <v>Pomegranate Molases</v>
      </c>
      <c r="G10" s="11" t="str">
        <f>IF(F10&lt;&gt;"",IF(AND(AND('New Product Assumptions'!D4&lt;&gt;"",'New Product Assumptions'!E4&lt;&gt;"",'New Product Assumptions'!F4&lt;&gt;"",'New Product Assumptions'!G4&lt;&gt;"",'New Product Assumptions'!H4&lt;&gt;""),OR('New Product Assumptions'!I4&lt;&gt;"",'New Product Assumptions'!K4)),"OK","CHECK"),"")</f>
        <v>OK</v>
      </c>
      <c r="H10" t="str">
        <f>IF(('Sales Prices'!A4&lt;&gt;""),'Sales Prices'!A4,"")</f>
        <v>Trilaminate Silver Nursing Cup Regular</v>
      </c>
      <c r="I10" t="str">
        <f>IF(H10&lt;&gt;"",IF(AND('Sales Prices'!B4&lt;&gt;"",'Sales Prices'!C4&lt;&gt;"",'Sales Prices'!D4&lt;&gt;"",'Sales Prices'!E4&lt;&gt;"",'Sales Prices'!F4&lt;&gt;"",'Sales Prices'!G4&lt;&gt;"",'Sales Prices'!H4&lt;&gt;"",'Sales Prices'!I4&lt;&gt;"",'Sales Prices'!J4&lt;&gt;"",'Sales Prices'!K4&lt;&gt;""),"OK","CHECK"),"")</f>
        <v>OK</v>
      </c>
      <c r="J10" t="str">
        <f>IF(('VAT Rates'!A4&lt;&gt;""),'VAT Rates'!A4,"")</f>
        <v>Trilaminate Silver Nursing Cup Regular</v>
      </c>
      <c r="K10" t="str">
        <f>IF(J10&lt;&gt;"",IF(AND('VAT Rates'!B4&lt;&gt;"",'VAT Rates'!C4&lt;&gt;"",'VAT Rates'!D4&lt;&gt;"",'VAT Rates'!E4&lt;&gt;"",'VAT Rates'!F4&lt;&gt;"",'VAT Rates'!G4&lt;&gt;"",'VAT Rates'!H4&lt;&gt;"",'VAT Rates'!I4&lt;&gt;"",'VAT Rates'!J4&lt;&gt;"",'VAT Rates'!K4&lt;&gt;"",'VAT Rates'!L4&lt;&gt;"",'VAT Rates'!M4&lt;&gt;""),"OK","CHECK"),"")</f>
        <v>OK</v>
      </c>
      <c r="L10" t="str">
        <f>IF(('DUTY Rates'!A4&lt;&gt;""),'DUTY Rates'!A4,"")</f>
        <v>Trilaminate Silver Nursing Cup Regular</v>
      </c>
      <c r="M10" t="str">
        <f>IF(K10&lt;&gt;"",IF(AND('DUTY Rates'!B4&lt;&gt;"",'DUTY Rates'!C4&lt;&gt;"",'DUTY Rates'!D4&lt;&gt;"",'DUTY Rates'!E4&lt;&gt;"",'DUTY Rates'!F4&lt;&gt;"",'DUTY Rates'!G4&lt;&gt;""),"OK","CHECK"),"")</f>
        <v>OK</v>
      </c>
    </row>
    <row r="11" spans="2:14" x14ac:dyDescent="0.3">
      <c r="B11" t="str">
        <v>Fruit Leather 50</v>
      </c>
      <c r="C11" t="str">
        <f t="shared" si="0"/>
        <v>OK</v>
      </c>
      <c r="F11" t="str">
        <f>IF(('New Product Assumptions'!C5&lt;&gt;""),'New Product Assumptions'!C5,"")</f>
        <v>Trilaminate Silver Nursing Cup Regular</v>
      </c>
      <c r="G11" s="11" t="str">
        <f>IF(F11&lt;&gt;"",IF(AND(AND('New Product Assumptions'!D5&lt;&gt;"",'New Product Assumptions'!E5&lt;&gt;"",'New Product Assumptions'!F5&lt;&gt;"",'New Product Assumptions'!G5&lt;&gt;"",'New Product Assumptions'!H5&lt;&gt;""),OR('New Product Assumptions'!I5&lt;&gt;"",'New Product Assumptions'!K5)),"OK","CHECK"),"")</f>
        <v>OK</v>
      </c>
      <c r="H11" t="str">
        <f>IF(('Sales Prices'!A5&lt;&gt;""),'Sales Prices'!A5,"")</f>
        <v>Trilaminate Silver Nursing Cup XL</v>
      </c>
      <c r="I11" t="str">
        <f>IF(H11&lt;&gt;"",IF(AND('Sales Prices'!B5&lt;&gt;"",'Sales Prices'!C5&lt;&gt;"",'Sales Prices'!D5&lt;&gt;"",'Sales Prices'!E5&lt;&gt;"",'Sales Prices'!F5&lt;&gt;"",'Sales Prices'!G5&lt;&gt;"",'Sales Prices'!H5&lt;&gt;"",'Sales Prices'!I5&lt;&gt;"",'Sales Prices'!J5&lt;&gt;"",'Sales Prices'!K5&lt;&gt;""),"OK","CHECK"),"")</f>
        <v>OK</v>
      </c>
      <c r="J11" t="str">
        <f>IF(('VAT Rates'!A5&lt;&gt;""),'VAT Rates'!A5,"")</f>
        <v>Trilaminate Silver Nursing Cup XL</v>
      </c>
      <c r="K11" t="str">
        <f>IF(J11&lt;&gt;"",IF(AND('VAT Rates'!B5&lt;&gt;"",'VAT Rates'!C5&lt;&gt;"",'VAT Rates'!D5&lt;&gt;"",'VAT Rates'!E5&lt;&gt;"",'VAT Rates'!F5&lt;&gt;"",'VAT Rates'!G5&lt;&gt;"",'VAT Rates'!H5&lt;&gt;"",'VAT Rates'!I5&lt;&gt;"",'VAT Rates'!J5&lt;&gt;"",'VAT Rates'!K5&lt;&gt;"",'VAT Rates'!L5&lt;&gt;"",'VAT Rates'!M5&lt;&gt;""),"OK","CHECK"),"")</f>
        <v>OK</v>
      </c>
      <c r="L11" t="str">
        <f>IF(('DUTY Rates'!A5&lt;&gt;""),'DUTY Rates'!A5,"")</f>
        <v>Trilaminate Silver Nursing Cup XL</v>
      </c>
      <c r="M11" t="str">
        <f>IF(K11&lt;&gt;"",IF(AND('DUTY Rates'!B5&lt;&gt;"",'DUTY Rates'!C5&lt;&gt;"",'DUTY Rates'!D5&lt;&gt;"",'DUTY Rates'!E5&lt;&gt;"",'DUTY Rates'!F5&lt;&gt;"",'DUTY Rates'!G5&lt;&gt;""),"OK","CHECK"),"")</f>
        <v>OK</v>
      </c>
    </row>
    <row r="12" spans="2:14" x14ac:dyDescent="0.3">
      <c r="B12" t="str">
        <v>Pomegranate Molases</v>
      </c>
      <c r="C12" t="str">
        <f t="shared" si="0"/>
        <v>OK</v>
      </c>
      <c r="F12" t="str">
        <f>IF(('New Product Assumptions'!C6&lt;&gt;""),'New Product Assumptions'!C6,"")</f>
        <v>Trilaminate Silver Nursing Cup XL</v>
      </c>
      <c r="G12" s="11" t="str">
        <f>IF(F12&lt;&gt;"",IF(AND(AND('New Product Assumptions'!D6&lt;&gt;"",'New Product Assumptions'!E6&lt;&gt;"",'New Product Assumptions'!F6&lt;&gt;"",'New Product Assumptions'!G6&lt;&gt;"",'New Product Assumptions'!H6&lt;&gt;""),OR('New Product Assumptions'!I6&lt;&gt;"",'New Product Assumptions'!K6)),"OK","CHECK"),"")</f>
        <v>OK</v>
      </c>
      <c r="H12" t="str">
        <f>IF(('Sales Prices'!A6&lt;&gt;""),'Sales Prices'!A6,"")</f>
        <v>Baby Food Freezer Tray</v>
      </c>
      <c r="I12" t="str">
        <f>IF(H12&lt;&gt;"",IF(AND('Sales Prices'!B6&lt;&gt;"",'Sales Prices'!C6&lt;&gt;"",'Sales Prices'!D6&lt;&gt;"",'Sales Prices'!E6&lt;&gt;"",'Sales Prices'!F6&lt;&gt;"",'Sales Prices'!G6&lt;&gt;"",'Sales Prices'!H6&lt;&gt;"",'Sales Prices'!I6&lt;&gt;"",'Sales Prices'!J6&lt;&gt;"",'Sales Prices'!K6&lt;&gt;""),"OK","CHECK"),"")</f>
        <v>OK</v>
      </c>
      <c r="J12" t="str">
        <f>IF(('VAT Rates'!A6&lt;&gt;""),'VAT Rates'!A6,"")</f>
        <v>Pomegranate Molases</v>
      </c>
      <c r="K12" t="str">
        <f>IF(J12&lt;&gt;"",IF(AND('VAT Rates'!B6&lt;&gt;"",'VAT Rates'!C6&lt;&gt;"",'VAT Rates'!D6&lt;&gt;"",'VAT Rates'!E6&lt;&gt;"",'VAT Rates'!F6&lt;&gt;"",'VAT Rates'!G6&lt;&gt;"",'VAT Rates'!H6&lt;&gt;"",'VAT Rates'!I6&lt;&gt;"",'VAT Rates'!J6&lt;&gt;"",'VAT Rates'!K6&lt;&gt;"",'VAT Rates'!L6&lt;&gt;"",'VAT Rates'!M6&lt;&gt;""),"OK","CHECK"),"")</f>
        <v>OK</v>
      </c>
      <c r="L12" t="str">
        <f>IF(('DUTY Rates'!A6&lt;&gt;""),'DUTY Rates'!A6,"")</f>
        <v>Pomegranate Molases</v>
      </c>
      <c r="M12" t="str">
        <f>IF(K12&lt;&gt;"",IF(AND('DUTY Rates'!B6&lt;&gt;"",'DUTY Rates'!C6&lt;&gt;"",'DUTY Rates'!D6&lt;&gt;"",'DUTY Rates'!E6&lt;&gt;"",'DUTY Rates'!F6&lt;&gt;"",'DUTY Rates'!G6&lt;&gt;""),"OK","CHECK"),"")</f>
        <v>OK</v>
      </c>
    </row>
    <row r="13" spans="2:14" x14ac:dyDescent="0.3">
      <c r="B13" t="str">
        <v>Trilaminate Silver Nursing Cup Regular</v>
      </c>
      <c r="C13" t="str">
        <f t="shared" si="0"/>
        <v>OK</v>
      </c>
      <c r="F13" t="str">
        <f>IF(('New Product Assumptions'!C7&lt;&gt;""),'New Product Assumptions'!C7,"")</f>
        <v>Cotton Buds</v>
      </c>
      <c r="G13" s="11" t="str">
        <f>IF(F13&lt;&gt;"",IF(AND(AND('New Product Assumptions'!D7&lt;&gt;"",'New Product Assumptions'!E7&lt;&gt;"",'New Product Assumptions'!F7&lt;&gt;"",'New Product Assumptions'!G7&lt;&gt;"",'New Product Assumptions'!H7&lt;&gt;""),OR('New Product Assumptions'!I7&lt;&gt;"",'New Product Assumptions'!K7)),"OK","CHECK"),"")</f>
        <v>OK</v>
      </c>
      <c r="H13" t="str">
        <f>IF(('Sales Prices'!A7&lt;&gt;""),'Sales Prices'!A7,"")</f>
        <v>Pomegranate Molases</v>
      </c>
      <c r="I13" t="str">
        <f>IF(H13&lt;&gt;"",IF(AND('Sales Prices'!B7&lt;&gt;"",'Sales Prices'!C7&lt;&gt;"",'Sales Prices'!D7&lt;&gt;"",'Sales Prices'!E7&lt;&gt;"",'Sales Prices'!F7&lt;&gt;"",'Sales Prices'!G7&lt;&gt;"",'Sales Prices'!H7&lt;&gt;"",'Sales Prices'!I7&lt;&gt;"",'Sales Prices'!J7&lt;&gt;"",'Sales Prices'!K7&lt;&gt;""),"OK","CHECK"),"")</f>
        <v>OK</v>
      </c>
      <c r="J13" t="str">
        <f>IF(('VAT Rates'!A7&lt;&gt;""),'VAT Rates'!A7,"")</f>
        <v>Cotton Buds</v>
      </c>
      <c r="K13" t="str">
        <f>IF(J13&lt;&gt;"",IF(AND('VAT Rates'!B7&lt;&gt;"",'VAT Rates'!C7&lt;&gt;"",'VAT Rates'!D7&lt;&gt;"",'VAT Rates'!E7&lt;&gt;"",'VAT Rates'!F7&lt;&gt;"",'VAT Rates'!G7&lt;&gt;"",'VAT Rates'!H7&lt;&gt;"",'VAT Rates'!I7&lt;&gt;"",'VAT Rates'!J7&lt;&gt;"",'VAT Rates'!K7&lt;&gt;"",'VAT Rates'!L7&lt;&gt;"",'VAT Rates'!M7&lt;&gt;""),"OK","CHECK"),"")</f>
        <v>OK</v>
      </c>
      <c r="L13" t="str">
        <f>IF(('DUTY Rates'!A7&lt;&gt;""),'DUTY Rates'!A7,"")</f>
        <v>Baby Food Freezer Tray</v>
      </c>
      <c r="M13" t="str">
        <f>IF(K13&lt;&gt;"",IF(AND('DUTY Rates'!B7&lt;&gt;"",'DUTY Rates'!C7&lt;&gt;"",'DUTY Rates'!D7&lt;&gt;"",'DUTY Rates'!E7&lt;&gt;"",'DUTY Rates'!F7&lt;&gt;"",'DUTY Rates'!G7&lt;&gt;""),"OK","CHECK"),"")</f>
        <v>OK</v>
      </c>
    </row>
    <row r="14" spans="2:14" x14ac:dyDescent="0.3">
      <c r="B14" t="str">
        <v>Trilaminate Silver Nursing Cup XL</v>
      </c>
      <c r="C14" t="str">
        <f t="shared" si="0"/>
        <v>OK</v>
      </c>
      <c r="F14" t="str">
        <f>IF(('New Product Assumptions'!C8&lt;&gt;""),'New Product Assumptions'!C8,"")</f>
        <v>Chickpea</v>
      </c>
      <c r="G14" s="11" t="str">
        <f>IF(F14&lt;&gt;"",IF(AND(AND('New Product Assumptions'!D8&lt;&gt;"",'New Product Assumptions'!E8&lt;&gt;"",'New Product Assumptions'!F8&lt;&gt;"",'New Product Assumptions'!G8&lt;&gt;"",'New Product Assumptions'!H8&lt;&gt;""),OR('New Product Assumptions'!I8&lt;&gt;"",'New Product Assumptions'!K8)),"OK","CHECK"),"")</f>
        <v>OK</v>
      </c>
      <c r="H14" t="str">
        <f>IF(('Sales Prices'!A8&lt;&gt;""),'Sales Prices'!A8,"")</f>
        <v>Chickpea</v>
      </c>
      <c r="I14" t="str">
        <f>IF(H14&lt;&gt;"",IF(AND('Sales Prices'!B8&lt;&gt;"",'Sales Prices'!C8&lt;&gt;"",'Sales Prices'!D8&lt;&gt;"",'Sales Prices'!E8&lt;&gt;"",'Sales Prices'!F8&lt;&gt;"",'Sales Prices'!G8&lt;&gt;"",'Sales Prices'!H8&lt;&gt;"",'Sales Prices'!I8&lt;&gt;"",'Sales Prices'!J8&lt;&gt;"",'Sales Prices'!K8&lt;&gt;""),"OK","CHECK"),"")</f>
        <v>OK</v>
      </c>
      <c r="J14" t="str">
        <f>IF(('VAT Rates'!A8&lt;&gt;""),'VAT Rates'!A8,"")</f>
        <v>Chickpea</v>
      </c>
      <c r="K14" t="str">
        <f>IF(J14&lt;&gt;"",IF(AND('VAT Rates'!B8&lt;&gt;"",'VAT Rates'!C8&lt;&gt;"",'VAT Rates'!D8&lt;&gt;"",'VAT Rates'!E8&lt;&gt;"",'VAT Rates'!F8&lt;&gt;"",'VAT Rates'!G8&lt;&gt;"",'VAT Rates'!H8&lt;&gt;"",'VAT Rates'!I8&lt;&gt;"",'VAT Rates'!J8&lt;&gt;"",'VAT Rates'!K8&lt;&gt;"",'VAT Rates'!L8&lt;&gt;"",'VAT Rates'!M8&lt;&gt;""),"OK","CHECK"),"")</f>
        <v>OK</v>
      </c>
      <c r="L14" t="str">
        <f>IF(('DUTY Rates'!A8&lt;&gt;""),'DUTY Rates'!A8,"")</f>
        <v>Chickpea</v>
      </c>
      <c r="M14" t="str">
        <f>IF(K14&lt;&gt;"",IF(AND('DUTY Rates'!B8&lt;&gt;"",'DUTY Rates'!C8&lt;&gt;"",'DUTY Rates'!D8&lt;&gt;"",'DUTY Rates'!E8&lt;&gt;"",'DUTY Rates'!F8&lt;&gt;"",'DUTY Rates'!G8&lt;&gt;""),"OK","CHECK"),"")</f>
        <v>OK</v>
      </c>
    </row>
    <row r="15" spans="2:14" x14ac:dyDescent="0.3">
      <c r="F15" t="str">
        <f>IF(('New Product Assumptions'!C9&lt;&gt;""),'New Product Assumptions'!C9,"")</f>
        <v/>
      </c>
      <c r="G15" s="11" t="str">
        <f>IF(F15&lt;&gt;"",IF(AND(AND('New Product Assumptions'!D9&lt;&gt;"",'New Product Assumptions'!E9&lt;&gt;"",'New Product Assumptions'!F9&lt;&gt;"",'New Product Assumptions'!G9&lt;&gt;"",'New Product Assumptions'!H9&lt;&gt;""),OR('New Product Assumptions'!I9&lt;&gt;"",'New Product Assumptions'!K9)),"OK","CHECK"),"")</f>
        <v/>
      </c>
      <c r="H15" t="str">
        <f>IF(('Sales Prices'!A9&lt;&gt;""),'Sales Prices'!A9,"")</f>
        <v/>
      </c>
      <c r="I15" t="str">
        <f>IF(H15&lt;&gt;"",IF(AND('Sales Prices'!B9&lt;&gt;"",'Sales Prices'!C9&lt;&gt;"",'Sales Prices'!D9&lt;&gt;"",'Sales Prices'!E9&lt;&gt;"",'Sales Prices'!F9&lt;&gt;"",'Sales Prices'!G9&lt;&gt;"",'Sales Prices'!H9&lt;&gt;"",'Sales Prices'!I9&lt;&gt;"",'Sales Prices'!J9&lt;&gt;"",'Sales Prices'!K9&lt;&gt;""),"OK","CHECK"),"")</f>
        <v/>
      </c>
      <c r="J15" t="str">
        <f>IF(('VAT Rates'!A9&lt;&gt;""),'VAT Rates'!A9,"")</f>
        <v/>
      </c>
      <c r="K15" t="str">
        <f>IF(J15&lt;&gt;"",IF(AND('VAT Rates'!B9&lt;&gt;"",'VAT Rates'!C9&lt;&gt;"",'VAT Rates'!D9&lt;&gt;"",'VAT Rates'!E9&lt;&gt;"",'VAT Rates'!F9&lt;&gt;"",'VAT Rates'!G9&lt;&gt;"",'VAT Rates'!H9&lt;&gt;"",'VAT Rates'!I9&lt;&gt;"",'VAT Rates'!J9&lt;&gt;"",'VAT Rates'!K9&lt;&gt;"",'VAT Rates'!L9&lt;&gt;"",'VAT Rates'!M9&lt;&gt;""),"OK","CHECK"),"")</f>
        <v/>
      </c>
      <c r="L15" t="str">
        <f>IF(('DUTY Rates'!A9&lt;&gt;""),'DUTY Rates'!A9,"")</f>
        <v/>
      </c>
      <c r="M15" t="str">
        <f>IF(K15&lt;&gt;"",IF(AND('DUTY Rates'!B9&lt;&gt;"",'DUTY Rates'!C9&lt;&gt;"",'DUTY Rates'!D9&lt;&gt;"",'DUTY Rates'!E9&lt;&gt;"",'DUTY Rates'!F9&lt;&gt;"",'DUTY Rates'!G9&lt;&gt;""),"OK","CHECK"),"")</f>
        <v/>
      </c>
    </row>
    <row r="16" spans="2:14" x14ac:dyDescent="0.3">
      <c r="F16" t="str">
        <f>IF(('New Product Assumptions'!C10&lt;&gt;""),'New Product Assumptions'!C10,"")</f>
        <v/>
      </c>
      <c r="G16" s="11" t="str">
        <f>IF(F16&lt;&gt;"",IF(AND(AND('New Product Assumptions'!D10&lt;&gt;"",'New Product Assumptions'!E10&lt;&gt;"",'New Product Assumptions'!F10&lt;&gt;"",'New Product Assumptions'!G10&lt;&gt;"",'New Product Assumptions'!H10&lt;&gt;""),OR('New Product Assumptions'!I10&lt;&gt;"",'New Product Assumptions'!K10)),"OK","CHECK"),"")</f>
        <v/>
      </c>
      <c r="H16" t="str">
        <f>IF(('Sales Prices'!A10&lt;&gt;""),'Sales Prices'!A10,"")</f>
        <v/>
      </c>
      <c r="I16" t="str">
        <f>IF(H16&lt;&gt;"",IF(AND('Sales Prices'!B10&lt;&gt;"",'Sales Prices'!C10&lt;&gt;"",'Sales Prices'!D10&lt;&gt;"",'Sales Prices'!E10&lt;&gt;"",'Sales Prices'!F10&lt;&gt;"",'Sales Prices'!G10&lt;&gt;"",'Sales Prices'!H10&lt;&gt;"",'Sales Prices'!I10&lt;&gt;"",'Sales Prices'!J10&lt;&gt;"",'Sales Prices'!K10&lt;&gt;""),"OK","CHECK"),"")</f>
        <v/>
      </c>
      <c r="J16" t="str">
        <f>IF(('VAT Rates'!A10&lt;&gt;""),'VAT Rates'!A10,"")</f>
        <v/>
      </c>
      <c r="K16" t="str">
        <f>IF(J16&lt;&gt;"",IF(AND('VAT Rates'!B10&lt;&gt;"",'VAT Rates'!C10&lt;&gt;"",'VAT Rates'!D10&lt;&gt;"",'VAT Rates'!E10&lt;&gt;"",'VAT Rates'!F10&lt;&gt;"",'VAT Rates'!G10&lt;&gt;"",'VAT Rates'!H10&lt;&gt;"",'VAT Rates'!I10&lt;&gt;"",'VAT Rates'!J10&lt;&gt;"",'VAT Rates'!K10&lt;&gt;"",'VAT Rates'!L10&lt;&gt;"",'VAT Rates'!M10&lt;&gt;""),"OK","CHECK"),"")</f>
        <v/>
      </c>
      <c r="L16" t="str">
        <f>IF(('DUTY Rates'!A10&lt;&gt;""),'DUTY Rates'!A10,"")</f>
        <v/>
      </c>
      <c r="M16" t="str">
        <f>IF(K16&lt;&gt;"",IF(AND('DUTY Rates'!B10&lt;&gt;"",'DUTY Rates'!C10&lt;&gt;"",'DUTY Rates'!D10&lt;&gt;"",'DUTY Rates'!E10&lt;&gt;"",'DUTY Rates'!F10&lt;&gt;"",'DUTY Rates'!G10&lt;&gt;""),"OK","CHECK"),"")</f>
        <v/>
      </c>
    </row>
    <row r="17" spans="6:16" x14ac:dyDescent="0.3">
      <c r="F17" t="str">
        <f>IF(('New Product Assumptions'!C11&lt;&gt;""),'New Product Assumptions'!C11,"")</f>
        <v/>
      </c>
      <c r="G17" s="11" t="str">
        <f>IF(F17&lt;&gt;"",IF(AND(AND('New Product Assumptions'!D11&lt;&gt;"",'New Product Assumptions'!E11&lt;&gt;"",'New Product Assumptions'!F11&lt;&gt;"",'New Product Assumptions'!G11&lt;&gt;"",'New Product Assumptions'!H11&lt;&gt;""),OR('New Product Assumptions'!I11&lt;&gt;"",'New Product Assumptions'!K11)),"OK","CHECK"),"")</f>
        <v/>
      </c>
      <c r="H17" t="str">
        <f>IF(('Sales Prices'!A11&lt;&gt;""),'Sales Prices'!A11,"")</f>
        <v/>
      </c>
      <c r="I17" t="str">
        <f>IF(H17&lt;&gt;"",IF(AND('Sales Prices'!B11&lt;&gt;"",'Sales Prices'!C11&lt;&gt;"",'Sales Prices'!D11&lt;&gt;"",'Sales Prices'!E11&lt;&gt;"",'Sales Prices'!F11&lt;&gt;"",'Sales Prices'!G11&lt;&gt;"",'Sales Prices'!H11&lt;&gt;"",'Sales Prices'!I11&lt;&gt;"",'Sales Prices'!J11&lt;&gt;"",'Sales Prices'!K11&lt;&gt;""),"OK","CHECK"),"")</f>
        <v/>
      </c>
      <c r="J17" t="str">
        <f>IF(('VAT Rates'!A11&lt;&gt;""),'VAT Rates'!A11,"")</f>
        <v/>
      </c>
      <c r="K17" t="str">
        <f>IF(J17&lt;&gt;"",IF(AND('VAT Rates'!B11&lt;&gt;"",'VAT Rates'!C11&lt;&gt;"",'VAT Rates'!D11&lt;&gt;"",'VAT Rates'!E11&lt;&gt;"",'VAT Rates'!F11&lt;&gt;"",'VAT Rates'!G11&lt;&gt;"",'VAT Rates'!H11&lt;&gt;"",'VAT Rates'!I11&lt;&gt;"",'VAT Rates'!J11&lt;&gt;"",'VAT Rates'!K11&lt;&gt;"",'VAT Rates'!L11&lt;&gt;"",'VAT Rates'!M11&lt;&gt;""),"OK","CHECK"),"")</f>
        <v/>
      </c>
      <c r="L17" t="str">
        <f>IF(('DUTY Rates'!A11&lt;&gt;""),'DUTY Rates'!A11,"")</f>
        <v/>
      </c>
      <c r="M17" t="str">
        <f>IF(K17&lt;&gt;"",IF(AND('DUTY Rates'!B11&lt;&gt;"",'DUTY Rates'!C11&lt;&gt;"",'DUTY Rates'!D11&lt;&gt;"",'DUTY Rates'!E11&lt;&gt;"",'DUTY Rates'!F11&lt;&gt;"",'DUTY Rates'!G11&lt;&gt;""),"OK","CHECK"),"")</f>
        <v/>
      </c>
    </row>
    <row r="18" spans="6:16" x14ac:dyDescent="0.3">
      <c r="F18" t="str">
        <f>IF(('New Product Assumptions'!C12&lt;&gt;""),'New Product Assumptions'!C12,"")</f>
        <v/>
      </c>
      <c r="G18" s="11" t="str">
        <f>IF(F18&lt;&gt;"",IF(AND(AND('New Product Assumptions'!D12&lt;&gt;"",'New Product Assumptions'!E12&lt;&gt;"",'New Product Assumptions'!F12&lt;&gt;"",'New Product Assumptions'!G12&lt;&gt;"",'New Product Assumptions'!H12&lt;&gt;""),OR('New Product Assumptions'!I12&lt;&gt;"",'New Product Assumptions'!K12)),"OK","CHECK"),"")</f>
        <v/>
      </c>
      <c r="H18" t="str">
        <f>IF(('Sales Prices'!A12&lt;&gt;""),'Sales Prices'!A12,"")</f>
        <v/>
      </c>
      <c r="I18" t="str">
        <f>IF(H18&lt;&gt;"",IF(AND('Sales Prices'!B12&lt;&gt;"",'Sales Prices'!C12&lt;&gt;"",'Sales Prices'!D12&lt;&gt;"",'Sales Prices'!E12&lt;&gt;"",'Sales Prices'!F12&lt;&gt;"",'Sales Prices'!G12&lt;&gt;"",'Sales Prices'!H12&lt;&gt;"",'Sales Prices'!I12&lt;&gt;"",'Sales Prices'!J12&lt;&gt;"",'Sales Prices'!K12&lt;&gt;""),"OK","CHECK"),"")</f>
        <v/>
      </c>
      <c r="J18" t="str">
        <f>IF(('VAT Rates'!A12&lt;&gt;""),'VAT Rates'!A12,"")</f>
        <v/>
      </c>
      <c r="K18" t="str">
        <f>IF(J18&lt;&gt;"",IF(AND('VAT Rates'!B12&lt;&gt;"",'VAT Rates'!C12&lt;&gt;"",'VAT Rates'!D12&lt;&gt;"",'VAT Rates'!E12&lt;&gt;"",'VAT Rates'!F12&lt;&gt;"",'VAT Rates'!G12&lt;&gt;"",'VAT Rates'!H12&lt;&gt;"",'VAT Rates'!I12&lt;&gt;"",'VAT Rates'!J12&lt;&gt;"",'VAT Rates'!K12&lt;&gt;"",'VAT Rates'!L12&lt;&gt;"",'VAT Rates'!M12&lt;&gt;""),"OK","CHECK"),"")</f>
        <v/>
      </c>
      <c r="L18" t="str">
        <f>IF(('DUTY Rates'!A12&lt;&gt;""),'DUTY Rates'!A12,"")</f>
        <v/>
      </c>
      <c r="M18" t="str">
        <f>IF(K18&lt;&gt;"",IF(AND('DUTY Rates'!B12&lt;&gt;"",'DUTY Rates'!C12&lt;&gt;"",'DUTY Rates'!D12&lt;&gt;"",'DUTY Rates'!E12&lt;&gt;"",'DUTY Rates'!F12&lt;&gt;"",'DUTY Rates'!G12&lt;&gt;""),"OK","CHECK"),"")</f>
        <v/>
      </c>
    </row>
    <row r="19" spans="6:16" x14ac:dyDescent="0.3">
      <c r="F19" t="str">
        <f>IF(('New Product Assumptions'!C13&lt;&gt;""),'New Product Assumptions'!C13,"")</f>
        <v/>
      </c>
      <c r="G19" s="11" t="str">
        <f>IF(F19&lt;&gt;"",IF(AND(AND('New Product Assumptions'!D13&lt;&gt;"",'New Product Assumptions'!E13&lt;&gt;"",'New Product Assumptions'!F13&lt;&gt;"",'New Product Assumptions'!G13&lt;&gt;"",'New Product Assumptions'!H13&lt;&gt;""),OR('New Product Assumptions'!I13&lt;&gt;"",'New Product Assumptions'!K13)),"OK","CHECK"),"")</f>
        <v/>
      </c>
      <c r="H19" t="str">
        <f>IF(('Sales Prices'!A13&lt;&gt;""),'Sales Prices'!A13,"")</f>
        <v/>
      </c>
      <c r="I19" t="str">
        <f>IF(H19&lt;&gt;"",IF(AND('Sales Prices'!B13&lt;&gt;"",'Sales Prices'!C13&lt;&gt;"",'Sales Prices'!D13&lt;&gt;"",'Sales Prices'!E13&lt;&gt;"",'Sales Prices'!F13&lt;&gt;"",'Sales Prices'!G13&lt;&gt;"",'Sales Prices'!H13&lt;&gt;"",'Sales Prices'!I13&lt;&gt;"",'Sales Prices'!J13&lt;&gt;"",'Sales Prices'!K13&lt;&gt;""),"OK","CHECK"),"")</f>
        <v/>
      </c>
      <c r="J19" t="str">
        <f>IF(('VAT Rates'!A13&lt;&gt;""),'VAT Rates'!A13,"")</f>
        <v/>
      </c>
      <c r="K19" t="str">
        <f>IF(J19&lt;&gt;"",IF(AND('VAT Rates'!B13&lt;&gt;"",'VAT Rates'!C13&lt;&gt;"",'VAT Rates'!D13&lt;&gt;"",'VAT Rates'!E13&lt;&gt;"",'VAT Rates'!F13&lt;&gt;"",'VAT Rates'!G13&lt;&gt;"",'VAT Rates'!H13&lt;&gt;"",'VAT Rates'!I13&lt;&gt;"",'VAT Rates'!J13&lt;&gt;"",'VAT Rates'!K13&lt;&gt;"",'VAT Rates'!L13&lt;&gt;"",'VAT Rates'!M13&lt;&gt;""),"OK","CHECK"),"")</f>
        <v/>
      </c>
      <c r="L19" t="str">
        <f>IF(('DUTY Rates'!A13&lt;&gt;""),'DUTY Rates'!A13,"")</f>
        <v/>
      </c>
      <c r="M19" t="str">
        <f>IF(K19&lt;&gt;"",IF(AND('DUTY Rates'!B13&lt;&gt;"",'DUTY Rates'!C13&lt;&gt;"",'DUTY Rates'!D13&lt;&gt;"",'DUTY Rates'!E13&lt;&gt;"",'DUTY Rates'!F13&lt;&gt;"",'DUTY Rates'!G13&lt;&gt;""),"OK","CHECK"),"")</f>
        <v/>
      </c>
    </row>
    <row r="20" spans="6:16" x14ac:dyDescent="0.3">
      <c r="F20" t="str">
        <f>IF(('New Product Assumptions'!C14&lt;&gt;""),'New Product Assumptions'!C14,"")</f>
        <v/>
      </c>
      <c r="G20" s="11" t="str">
        <f>IF(F20&lt;&gt;"",IF(AND(AND('New Product Assumptions'!D14&lt;&gt;"",'New Product Assumptions'!E14&lt;&gt;"",'New Product Assumptions'!F14&lt;&gt;"",'New Product Assumptions'!G14&lt;&gt;"",'New Product Assumptions'!H14&lt;&gt;""),OR('New Product Assumptions'!I14&lt;&gt;"",'New Product Assumptions'!K14)),"OK","CHECK"),"")</f>
        <v/>
      </c>
      <c r="H20" t="str">
        <f>IF(('Sales Prices'!A14&lt;&gt;""),'Sales Prices'!A14,"")</f>
        <v/>
      </c>
      <c r="I20" t="str">
        <f>IF(H20&lt;&gt;"",IF(AND('Sales Prices'!B14&lt;&gt;"",'Sales Prices'!C14&lt;&gt;"",'Sales Prices'!D14&lt;&gt;"",'Sales Prices'!E14&lt;&gt;"",'Sales Prices'!F14&lt;&gt;"",'Sales Prices'!G14&lt;&gt;"",'Sales Prices'!H14&lt;&gt;"",'Sales Prices'!I14&lt;&gt;"",'Sales Prices'!J14&lt;&gt;"",'Sales Prices'!K14&lt;&gt;""),"OK","CHECK"),"")</f>
        <v/>
      </c>
      <c r="J20" t="str">
        <f>IF(('VAT Rates'!A14&lt;&gt;""),'VAT Rates'!A14,"")</f>
        <v/>
      </c>
      <c r="K20" t="str">
        <f>IF(J20&lt;&gt;"",IF(AND('VAT Rates'!B14&lt;&gt;"",'VAT Rates'!C14&lt;&gt;"",'VAT Rates'!D14&lt;&gt;"",'VAT Rates'!E14&lt;&gt;"",'VAT Rates'!F14&lt;&gt;"",'VAT Rates'!G14&lt;&gt;"",'VAT Rates'!H14&lt;&gt;"",'VAT Rates'!I14&lt;&gt;"",'VAT Rates'!J14&lt;&gt;"",'VAT Rates'!K14&lt;&gt;"",'VAT Rates'!L14&lt;&gt;"",'VAT Rates'!M14&lt;&gt;""),"OK","CHECK"),"")</f>
        <v/>
      </c>
      <c r="L20" t="str">
        <f>IF(('DUTY Rates'!A14&lt;&gt;""),'DUTY Rates'!A14,"")</f>
        <v/>
      </c>
      <c r="M20" t="str">
        <f>IF(K20&lt;&gt;"",IF(AND('DUTY Rates'!B14&lt;&gt;"",'DUTY Rates'!C14&lt;&gt;"",'DUTY Rates'!D14&lt;&gt;"",'DUTY Rates'!E14&lt;&gt;"",'DUTY Rates'!F14&lt;&gt;"",'DUTY Rates'!G14&lt;&gt;""),"OK","CHECK"),"")</f>
        <v/>
      </c>
    </row>
    <row r="21" spans="6:16" x14ac:dyDescent="0.3">
      <c r="F21" t="str">
        <f>IF(('New Product Assumptions'!C15&lt;&gt;""),'New Product Assumptions'!C15,"")</f>
        <v/>
      </c>
      <c r="G21" s="11" t="str">
        <f>IF(F21&lt;&gt;"",IF(AND(AND('New Product Assumptions'!D15&lt;&gt;"",'New Product Assumptions'!E15&lt;&gt;"",'New Product Assumptions'!F15&lt;&gt;"",'New Product Assumptions'!G15&lt;&gt;"",'New Product Assumptions'!H15&lt;&gt;""),OR('New Product Assumptions'!I15&lt;&gt;"",'New Product Assumptions'!K15)),"OK","CHECK"),"")</f>
        <v/>
      </c>
      <c r="H21" t="str">
        <f>IF(('Sales Prices'!A15&lt;&gt;""),'Sales Prices'!A15,"")</f>
        <v/>
      </c>
      <c r="I21" t="str">
        <f>IF(H21&lt;&gt;"",IF(AND('Sales Prices'!B15&lt;&gt;"",'Sales Prices'!C15&lt;&gt;"",'Sales Prices'!D15&lt;&gt;"",'Sales Prices'!E15&lt;&gt;"",'Sales Prices'!F15&lt;&gt;"",'Sales Prices'!G15&lt;&gt;"",'Sales Prices'!H15&lt;&gt;"",'Sales Prices'!I15&lt;&gt;"",'Sales Prices'!J15&lt;&gt;"",'Sales Prices'!K15&lt;&gt;""),"OK","CHECK"),"")</f>
        <v/>
      </c>
      <c r="J21" t="str">
        <f>IF(('VAT Rates'!A15&lt;&gt;""),'VAT Rates'!A15,"")</f>
        <v/>
      </c>
      <c r="K21" t="str">
        <f>IF(J21&lt;&gt;"",IF(AND('VAT Rates'!B15&lt;&gt;"",'VAT Rates'!C15&lt;&gt;"",'VAT Rates'!D15&lt;&gt;"",'VAT Rates'!E15&lt;&gt;"",'VAT Rates'!F15&lt;&gt;"",'VAT Rates'!G15&lt;&gt;"",'VAT Rates'!H15&lt;&gt;"",'VAT Rates'!I15&lt;&gt;"",'VAT Rates'!J15&lt;&gt;"",'VAT Rates'!K15&lt;&gt;"",'VAT Rates'!L15&lt;&gt;"",'VAT Rates'!M15&lt;&gt;""),"OK","CHECK"),"")</f>
        <v/>
      </c>
      <c r="L21" t="str">
        <f>IF(('DUTY Rates'!A15&lt;&gt;""),'DUTY Rates'!A15,"")</f>
        <v/>
      </c>
      <c r="M21" t="str">
        <f>IF(K21&lt;&gt;"",IF(AND('DUTY Rates'!B15&lt;&gt;"",'DUTY Rates'!C15&lt;&gt;"",'DUTY Rates'!D15&lt;&gt;"",'DUTY Rates'!E15&lt;&gt;"",'DUTY Rates'!F15&lt;&gt;"",'DUTY Rates'!G15&lt;&gt;""),"OK","CHECK"),"")</f>
        <v/>
      </c>
    </row>
    <row r="22" spans="6:16" x14ac:dyDescent="0.3">
      <c r="F22" t="str">
        <f>IF(('New Product Assumptions'!C16&lt;&gt;""),'New Product Assumptions'!C16,"")</f>
        <v/>
      </c>
      <c r="G22" s="11" t="str">
        <f>IF(F22&lt;&gt;"",IF(AND(AND('New Product Assumptions'!D16&lt;&gt;"",'New Product Assumptions'!E16&lt;&gt;"",'New Product Assumptions'!F16&lt;&gt;"",'New Product Assumptions'!G16&lt;&gt;"",'New Product Assumptions'!H16&lt;&gt;""),OR('New Product Assumptions'!I16&lt;&gt;"",'New Product Assumptions'!K16)),"OK","CHECK"),"")</f>
        <v/>
      </c>
      <c r="H22" t="str">
        <f>IF(('Sales Prices'!A16&lt;&gt;""),'Sales Prices'!A16,"")</f>
        <v/>
      </c>
      <c r="I22" t="str">
        <f>IF(H22&lt;&gt;"",IF(AND('Sales Prices'!B16&lt;&gt;"",'Sales Prices'!C16&lt;&gt;"",'Sales Prices'!D16&lt;&gt;"",'Sales Prices'!E16&lt;&gt;"",'Sales Prices'!F16&lt;&gt;"",'Sales Prices'!G16&lt;&gt;"",'Sales Prices'!H16&lt;&gt;"",'Sales Prices'!I16&lt;&gt;"",'Sales Prices'!J16&lt;&gt;"",'Sales Prices'!K16&lt;&gt;""),"OK","CHECK"),"")</f>
        <v/>
      </c>
      <c r="J22" t="str">
        <f>IF(('VAT Rates'!A16&lt;&gt;""),'VAT Rates'!A16,"")</f>
        <v/>
      </c>
      <c r="K22" t="str">
        <f>IF(J22&lt;&gt;"",IF(AND('VAT Rates'!B16&lt;&gt;"",'VAT Rates'!C16&lt;&gt;"",'VAT Rates'!D16&lt;&gt;"",'VAT Rates'!E16&lt;&gt;"",'VAT Rates'!F16&lt;&gt;"",'VAT Rates'!G16&lt;&gt;"",'VAT Rates'!H16&lt;&gt;"",'VAT Rates'!I16&lt;&gt;"",'VAT Rates'!J16&lt;&gt;"",'VAT Rates'!K16&lt;&gt;"",'VAT Rates'!L16&lt;&gt;"",'VAT Rates'!M16&lt;&gt;""),"OK","CHECK"),"")</f>
        <v/>
      </c>
      <c r="L22" t="str">
        <f>IF(('DUTY Rates'!A16&lt;&gt;""),'DUTY Rates'!A16,"")</f>
        <v/>
      </c>
      <c r="M22" t="str">
        <f>IF(K22&lt;&gt;"",IF(AND('DUTY Rates'!B16&lt;&gt;"",'DUTY Rates'!C16&lt;&gt;"",'DUTY Rates'!D16&lt;&gt;"",'DUTY Rates'!E16&lt;&gt;"",'DUTY Rates'!F16&lt;&gt;"",'DUTY Rates'!G16&lt;&gt;""),"OK","CHECK"),"")</f>
        <v/>
      </c>
    </row>
    <row r="23" spans="6:16" x14ac:dyDescent="0.3">
      <c r="F23" t="str">
        <f>IF(('New Product Assumptions'!C17&lt;&gt;""),'New Product Assumptions'!C17,"")</f>
        <v/>
      </c>
      <c r="G23" s="11" t="str">
        <f>IF(F23&lt;&gt;"",IF(AND(AND('New Product Assumptions'!D17&lt;&gt;"",'New Product Assumptions'!E17&lt;&gt;"",'New Product Assumptions'!F17&lt;&gt;"",'New Product Assumptions'!G17&lt;&gt;"",'New Product Assumptions'!H17&lt;&gt;""),OR('New Product Assumptions'!I17&lt;&gt;"",'New Product Assumptions'!K17)),"OK","CHECK"),"")</f>
        <v/>
      </c>
      <c r="H23" t="str">
        <f>IF(('Sales Prices'!A17&lt;&gt;""),'Sales Prices'!A17,"")</f>
        <v/>
      </c>
      <c r="I23" t="str">
        <f>IF(H23&lt;&gt;"",IF(AND('Sales Prices'!B17&lt;&gt;"",'Sales Prices'!C17&lt;&gt;"",'Sales Prices'!D17&lt;&gt;"",'Sales Prices'!E17&lt;&gt;"",'Sales Prices'!F17&lt;&gt;"",'Sales Prices'!G17&lt;&gt;"",'Sales Prices'!H17&lt;&gt;"",'Sales Prices'!I17&lt;&gt;"",'Sales Prices'!J17&lt;&gt;"",'Sales Prices'!K17&lt;&gt;""),"OK","CHECK"),"")</f>
        <v/>
      </c>
      <c r="J23" t="str">
        <f>IF(('VAT Rates'!A17&lt;&gt;""),'VAT Rates'!A17,"")</f>
        <v/>
      </c>
      <c r="K23" t="str">
        <f>IF(J23&lt;&gt;"",IF(AND('VAT Rates'!B17&lt;&gt;"",'VAT Rates'!C17&lt;&gt;"",'VAT Rates'!D17&lt;&gt;"",'VAT Rates'!E17&lt;&gt;"",'VAT Rates'!F17&lt;&gt;"",'VAT Rates'!G17&lt;&gt;"",'VAT Rates'!H17&lt;&gt;"",'VAT Rates'!I17&lt;&gt;"",'VAT Rates'!J17&lt;&gt;"",'VAT Rates'!K17&lt;&gt;"",'VAT Rates'!L17&lt;&gt;"",'VAT Rates'!M17&lt;&gt;""),"OK","CHECK"),"")</f>
        <v/>
      </c>
      <c r="L23" t="str">
        <f>IF(('DUTY Rates'!A17&lt;&gt;""),'DUTY Rates'!A17,"")</f>
        <v/>
      </c>
      <c r="M23" t="str">
        <f>IF(K23&lt;&gt;"",IF(AND('DUTY Rates'!B17&lt;&gt;"",'DUTY Rates'!C17&lt;&gt;"",'DUTY Rates'!D17&lt;&gt;"",'DUTY Rates'!E17&lt;&gt;"",'DUTY Rates'!F17&lt;&gt;"",'DUTY Rates'!G17&lt;&gt;""),"OK","CHECK"),"")</f>
        <v/>
      </c>
    </row>
    <row r="24" spans="6:16" x14ac:dyDescent="0.3">
      <c r="F24" t="str">
        <f>IF(('New Product Assumptions'!C18&lt;&gt;""),'New Product Assumptions'!C18,"")</f>
        <v/>
      </c>
      <c r="G24" s="11" t="str">
        <f>IF(F24&lt;&gt;"",IF(AND(AND('New Product Assumptions'!D18&lt;&gt;"",'New Product Assumptions'!E18&lt;&gt;"",'New Product Assumptions'!F18&lt;&gt;"",'New Product Assumptions'!G18&lt;&gt;"",'New Product Assumptions'!H18&lt;&gt;""),OR('New Product Assumptions'!I18&lt;&gt;"",'New Product Assumptions'!K18)),"OK","CHECK"),"")</f>
        <v/>
      </c>
      <c r="H24" t="str">
        <f>IF(('Sales Prices'!A18&lt;&gt;""),'Sales Prices'!A18,"")</f>
        <v/>
      </c>
      <c r="I24" t="str">
        <f>IF(H24&lt;&gt;"",IF(AND('Sales Prices'!B18&lt;&gt;"",'Sales Prices'!C18&lt;&gt;"",'Sales Prices'!D18&lt;&gt;"",'Sales Prices'!E18&lt;&gt;"",'Sales Prices'!F18&lt;&gt;"",'Sales Prices'!G18&lt;&gt;"",'Sales Prices'!H18&lt;&gt;"",'Sales Prices'!I18&lt;&gt;"",'Sales Prices'!J18&lt;&gt;"",'Sales Prices'!K18&lt;&gt;""),"OK","CHECK"),"")</f>
        <v/>
      </c>
      <c r="L24" t="str">
        <f>IF(('DUTY Rates'!A18&lt;&gt;""),'DUTY Rates'!A18,"")</f>
        <v/>
      </c>
      <c r="M24" t="str">
        <f>IF(K24&lt;&gt;"",IF(AND('DUTY Rates'!B18&lt;&gt;"",'DUTY Rates'!C18&lt;&gt;"",'DUTY Rates'!D18&lt;&gt;"",'DUTY Rates'!E18&lt;&gt;"",'DUTY Rates'!F18&lt;&gt;"",'DUTY Rates'!G18&lt;&gt;""),"OK","CHECK"),"")</f>
        <v/>
      </c>
    </row>
    <row r="25" spans="6:16" x14ac:dyDescent="0.3">
      <c r="F25" t="str">
        <f>IF(('New Product Assumptions'!C19&lt;&gt;""),'New Product Assumptions'!C19,"")</f>
        <v/>
      </c>
      <c r="G25" s="11" t="str">
        <f>IF(F25&lt;&gt;"",IF(AND(AND('New Product Assumptions'!D19&lt;&gt;"",'New Product Assumptions'!E19&lt;&gt;"",'New Product Assumptions'!F19&lt;&gt;"",'New Product Assumptions'!G19&lt;&gt;"",'New Product Assumptions'!H19&lt;&gt;""),OR('New Product Assumptions'!I19&lt;&gt;"",'New Product Assumptions'!K19)),"OK","CHECK"),"")</f>
        <v/>
      </c>
      <c r="H25" t="str">
        <f>IF(('Sales Prices'!A19&lt;&gt;""),'Sales Prices'!A19,"")</f>
        <v/>
      </c>
      <c r="I25" t="str">
        <f>IF(H25&lt;&gt;"",IF(AND('Sales Prices'!B19&lt;&gt;"",'Sales Prices'!C19&lt;&gt;"",'Sales Prices'!D19&lt;&gt;"",'Sales Prices'!E19&lt;&gt;"",'Sales Prices'!F19&lt;&gt;"",'Sales Prices'!G19&lt;&gt;"",'Sales Prices'!H19&lt;&gt;"",'Sales Prices'!I19&lt;&gt;"",'Sales Prices'!J19&lt;&gt;"",'Sales Prices'!K19&lt;&gt;""),"OK","CHECK"),"")</f>
        <v/>
      </c>
      <c r="K25" s="86"/>
      <c r="L25" t="str">
        <f>IF(('DUTY Rates'!A19&lt;&gt;""),'DUTY Rates'!A19,"")</f>
        <v/>
      </c>
      <c r="M25" t="str">
        <f>IF(K25&lt;&gt;"",IF(AND('DUTY Rates'!B19&lt;&gt;"",'DUTY Rates'!C19&lt;&gt;"",'DUTY Rates'!D19&lt;&gt;"",'DUTY Rates'!E19&lt;&gt;"",'DUTY Rates'!F19&lt;&gt;"",'DUTY Rates'!G19&lt;&gt;""),"OK","CHECK"),"")</f>
        <v/>
      </c>
      <c r="P25" s="86"/>
    </row>
    <row r="26" spans="6:16" x14ac:dyDescent="0.3">
      <c r="F26" t="str">
        <f>IF(('New Product Assumptions'!C20&lt;&gt;""),'New Product Assumptions'!C20,"")</f>
        <v/>
      </c>
      <c r="G26" s="11" t="str">
        <f>IF(F26&lt;&gt;"",IF(AND(AND('New Product Assumptions'!D20&lt;&gt;"",'New Product Assumptions'!E20&lt;&gt;"",'New Product Assumptions'!F20&lt;&gt;"",'New Product Assumptions'!G20&lt;&gt;"",'New Product Assumptions'!H20&lt;&gt;""),OR('New Product Assumptions'!I20&lt;&gt;"",'New Product Assumptions'!K20)),"OK","CHECK"),"")</f>
        <v/>
      </c>
      <c r="H26" t="str">
        <f>IF(('Sales Prices'!A20&lt;&gt;""),'Sales Prices'!A20,"")</f>
        <v/>
      </c>
      <c r="I26" t="str">
        <f>IF(H26&lt;&gt;"",IF(AND('Sales Prices'!B20&lt;&gt;"",'Sales Prices'!C20&lt;&gt;"",'Sales Prices'!D20&lt;&gt;"",'Sales Prices'!E20&lt;&gt;"",'Sales Prices'!F20&lt;&gt;"",'Sales Prices'!G20&lt;&gt;"",'Sales Prices'!H20&lt;&gt;"",'Sales Prices'!I20&lt;&gt;"",'Sales Prices'!J20&lt;&gt;"",'Sales Prices'!K20&lt;&gt;""),"OK","CHECK"),"")</f>
        <v/>
      </c>
      <c r="J26" t="str">
        <f>IF(('VAT Rates'!A20&lt;&gt;""),'New Product Assumptions'!C20,"")</f>
        <v/>
      </c>
      <c r="L26" t="str">
        <f>IF(('DUTY Rates'!A20&lt;&gt;""),'DUTY Rates'!A20,"")</f>
        <v/>
      </c>
      <c r="M26" t="str">
        <f>IF(K26&lt;&gt;"",IF(AND('DUTY Rates'!B20&lt;&gt;"",'DUTY Rates'!C20&lt;&gt;"",'DUTY Rates'!D20&lt;&gt;"",'DUTY Rates'!E20&lt;&gt;"",'DUTY Rates'!F20&lt;&gt;"",'DUTY Rates'!G20&lt;&gt;""),"OK","CHECK"),"")</f>
        <v/>
      </c>
    </row>
    <row r="27" spans="6:16" x14ac:dyDescent="0.3">
      <c r="I27" t="str">
        <f>IF(H27&lt;&gt;"",IF(AND('Sales Prices'!B21&lt;&gt;"",'Sales Prices'!C21&lt;&gt;"",'Sales Prices'!D21&lt;&gt;"",'Sales Prices'!E21&lt;&gt;"",'Sales Prices'!F21&lt;&gt;"",'Sales Prices'!G21&lt;&gt;"",'Sales Prices'!H21&lt;&gt;"",'Sales Prices'!I21&lt;&gt;"",'Sales Prices'!J21&lt;&gt;"",'Sales Prices'!K21&lt;&gt;""),"OK","CHECK"),"")</f>
        <v/>
      </c>
      <c r="J27" t="str">
        <f>IF(('VAT Rates'!A21&lt;&gt;""),'New Product Assumptions'!C21,"")</f>
        <v/>
      </c>
      <c r="L27" t="str">
        <f>IF(('DUTY Rates'!A21&lt;&gt;""),'DUTY Rates'!A21,"")</f>
        <v/>
      </c>
      <c r="M27" t="str">
        <f>IF(K27&lt;&gt;"",IF(AND('DUTY Rates'!B21&lt;&gt;"",'DUTY Rates'!C21&lt;&gt;"",'DUTY Rates'!D21&lt;&gt;"",'DUTY Rates'!E21&lt;&gt;"",'DUTY Rates'!F21&lt;&gt;"",'DUTY Rates'!G21&lt;&gt;""),"OK","CHECK"),"")</f>
        <v/>
      </c>
    </row>
    <row r="28" spans="6:16" x14ac:dyDescent="0.3">
      <c r="J28" t="str">
        <f>IF(('VAT Rates'!A22&lt;&gt;""),'New Product Assumptions'!C22,"")</f>
        <v/>
      </c>
      <c r="L28" t="str">
        <f>IF(('DUTY Rates'!A22&lt;&gt;""),'DUTY Rates'!A22,"")</f>
        <v/>
      </c>
      <c r="M28" t="str">
        <f>IF(K28&lt;&gt;"",IF(AND('DUTY Rates'!B22&lt;&gt;"",'DUTY Rates'!C22&lt;&gt;"",'DUTY Rates'!D22&lt;&gt;"",'DUTY Rates'!E22&lt;&gt;"",'DUTY Rates'!F22&lt;&gt;"",'DUTY Rates'!G22&lt;&gt;""),"OK","CHECK"),"")</f>
        <v/>
      </c>
    </row>
    <row r="29" spans="6:16" x14ac:dyDescent="0.3">
      <c r="J29" t="str">
        <f>IF(('VAT Rates'!A23&lt;&gt;""),'New Product Assumptions'!C23,"")</f>
        <v/>
      </c>
      <c r="L29" t="str">
        <f>IF(('DUTY Rates'!A23&lt;&gt;""),'DUTY Rates'!A23,"")</f>
        <v/>
      </c>
    </row>
    <row r="30" spans="6:16" x14ac:dyDescent="0.3">
      <c r="J30" t="str">
        <f>IF(('VAT Rates'!A24&lt;&gt;""),'New Product Assumptions'!C24,"")</f>
        <v/>
      </c>
      <c r="L30" t="str">
        <f>IF(('DUTY Rates'!A24&lt;&gt;""),'DUTY Rates'!A24,"")</f>
        <v/>
      </c>
    </row>
  </sheetData>
  <mergeCells count="5">
    <mergeCell ref="F2:J2"/>
    <mergeCell ref="F6:G6"/>
    <mergeCell ref="H6:I6"/>
    <mergeCell ref="J6:K6"/>
    <mergeCell ref="L6:M6"/>
  </mergeCells>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8"/>
  <sheetViews>
    <sheetView workbookViewId="0">
      <selection activeCell="D11" sqref="D11"/>
    </sheetView>
    <sheetView workbookViewId="1">
      <selection activeCell="D25" sqref="D25"/>
    </sheetView>
  </sheetViews>
  <sheetFormatPr defaultRowHeight="14.4" x14ac:dyDescent="0.3"/>
  <cols>
    <col min="1" max="1" width="9.88671875" style="16" bestFit="1" customWidth="1"/>
    <col min="2" max="2" width="7.5546875" style="16" customWidth="1"/>
    <col min="3" max="3" width="32.6640625" style="16" bestFit="1" customWidth="1"/>
    <col min="4" max="4" width="32.6640625" style="16" customWidth="1"/>
    <col min="5" max="5" width="17.5546875" style="21" bestFit="1" customWidth="1"/>
    <col min="6" max="6" width="17.21875" style="21" bestFit="1" customWidth="1"/>
    <col min="7" max="7" width="17.44140625" style="21" bestFit="1" customWidth="1"/>
    <col min="8" max="8" width="9.88671875" style="21" bestFit="1" customWidth="1"/>
    <col min="9" max="9" width="11.33203125" style="21" bestFit="1" customWidth="1"/>
    <col min="10" max="10" width="10.6640625" style="21" bestFit="1" customWidth="1"/>
    <col min="11" max="11" width="6.6640625" style="21" bestFit="1" customWidth="1"/>
    <col min="14" max="14" width="11.5546875" bestFit="1" customWidth="1"/>
  </cols>
  <sheetData>
    <row r="1" spans="1:11" x14ac:dyDescent="0.3">
      <c r="A1" s="23" t="s">
        <v>0</v>
      </c>
      <c r="B1" s="37" t="s">
        <v>1</v>
      </c>
      <c r="C1" s="38" t="s">
        <v>2</v>
      </c>
      <c r="D1" s="38" t="s">
        <v>190</v>
      </c>
      <c r="E1" s="39" t="s">
        <v>4</v>
      </c>
      <c r="F1" s="39" t="s">
        <v>5</v>
      </c>
      <c r="G1" s="39" t="s">
        <v>6</v>
      </c>
      <c r="H1" s="39" t="s">
        <v>7</v>
      </c>
      <c r="I1" s="14" t="s">
        <v>3</v>
      </c>
      <c r="J1" s="14" t="s">
        <v>251</v>
      </c>
      <c r="K1" s="15" t="s">
        <v>252</v>
      </c>
    </row>
    <row r="2" spans="1:11" x14ac:dyDescent="0.3">
      <c r="B2" s="16" t="s">
        <v>31</v>
      </c>
      <c r="C2" s="85" t="s">
        <v>241</v>
      </c>
      <c r="D2" s="16" t="s">
        <v>196</v>
      </c>
      <c r="E2" s="33">
        <v>26.5</v>
      </c>
      <c r="F2" s="33">
        <v>16.2</v>
      </c>
      <c r="G2" s="33">
        <v>7</v>
      </c>
      <c r="H2" s="17">
        <v>1400</v>
      </c>
      <c r="I2" s="36">
        <v>12.5</v>
      </c>
      <c r="J2" s="36">
        <v>0</v>
      </c>
      <c r="K2" s="36">
        <v>12.5</v>
      </c>
    </row>
    <row r="3" spans="1:11" x14ac:dyDescent="0.3">
      <c r="B3" s="16" t="s">
        <v>31</v>
      </c>
      <c r="C3" s="85" t="s">
        <v>182</v>
      </c>
      <c r="D3" s="16" t="s">
        <v>194</v>
      </c>
      <c r="E3" s="33">
        <v>19</v>
      </c>
      <c r="F3" s="33">
        <v>16</v>
      </c>
      <c r="G3" s="33">
        <v>2.2999999999999998</v>
      </c>
      <c r="H3" s="17">
        <v>200</v>
      </c>
      <c r="I3" s="36">
        <v>2.7</v>
      </c>
      <c r="J3" s="36">
        <v>0</v>
      </c>
      <c r="K3" s="36">
        <v>2.7</v>
      </c>
    </row>
    <row r="4" spans="1:11" x14ac:dyDescent="0.3">
      <c r="B4" s="16" t="s">
        <v>31</v>
      </c>
      <c r="C4" s="21" t="s">
        <v>240</v>
      </c>
      <c r="D4" s="16" t="s">
        <v>196</v>
      </c>
      <c r="E4" s="33">
        <v>18.5</v>
      </c>
      <c r="F4" s="33">
        <v>6.5</v>
      </c>
      <c r="G4" s="33">
        <v>6</v>
      </c>
      <c r="H4" s="17">
        <v>390</v>
      </c>
      <c r="I4" s="36">
        <v>1.81</v>
      </c>
      <c r="J4" s="36">
        <v>0.17</v>
      </c>
      <c r="K4" s="36"/>
    </row>
    <row r="5" spans="1:11" x14ac:dyDescent="0.3">
      <c r="B5" s="16" t="s">
        <v>31</v>
      </c>
      <c r="C5" s="21" t="s">
        <v>11</v>
      </c>
      <c r="D5" s="16" t="s">
        <v>194</v>
      </c>
      <c r="E5" s="33">
        <v>15.1</v>
      </c>
      <c r="F5" s="33">
        <v>11.2</v>
      </c>
      <c r="G5" s="33">
        <v>2.2000000000000002</v>
      </c>
      <c r="H5" s="17">
        <v>60</v>
      </c>
      <c r="I5" s="36">
        <v>9.7799999999999994</v>
      </c>
      <c r="J5" s="36">
        <v>0</v>
      </c>
      <c r="K5" s="36"/>
    </row>
    <row r="6" spans="1:11" x14ac:dyDescent="0.3">
      <c r="B6" s="16" t="s">
        <v>31</v>
      </c>
      <c r="C6" s="21" t="s">
        <v>12</v>
      </c>
      <c r="D6" s="16" t="s">
        <v>194</v>
      </c>
      <c r="E6" s="33">
        <v>15.1</v>
      </c>
      <c r="F6" s="33">
        <v>11.2</v>
      </c>
      <c r="G6" s="33">
        <v>2.2000000000000002</v>
      </c>
      <c r="H6" s="17">
        <v>66</v>
      </c>
      <c r="I6" s="36">
        <v>10.9</v>
      </c>
      <c r="J6" s="36">
        <v>0</v>
      </c>
      <c r="K6" s="36"/>
    </row>
    <row r="7" spans="1:11" x14ac:dyDescent="0.3">
      <c r="B7" s="16" t="s">
        <v>31</v>
      </c>
      <c r="C7" s="21" t="s">
        <v>154</v>
      </c>
      <c r="D7" s="16" t="s">
        <v>194</v>
      </c>
      <c r="E7" s="33">
        <v>23.2</v>
      </c>
      <c r="F7" s="33">
        <v>18.2</v>
      </c>
      <c r="G7" s="33">
        <v>5</v>
      </c>
      <c r="H7" s="17">
        <v>285</v>
      </c>
      <c r="I7" s="36">
        <v>1.72</v>
      </c>
      <c r="J7" s="36">
        <v>0.6</v>
      </c>
      <c r="K7" s="36"/>
    </row>
    <row r="8" spans="1:11" x14ac:dyDescent="0.3">
      <c r="B8" s="16" t="s">
        <v>31</v>
      </c>
      <c r="C8" s="21" t="s">
        <v>288</v>
      </c>
      <c r="D8" s="16" t="s">
        <v>196</v>
      </c>
      <c r="E8" s="33">
        <v>29.5</v>
      </c>
      <c r="F8" s="33">
        <v>19.5</v>
      </c>
      <c r="G8" s="33">
        <v>7.8</v>
      </c>
      <c r="H8" s="17">
        <v>1080</v>
      </c>
      <c r="I8" s="36">
        <v>4.5599999999999996</v>
      </c>
      <c r="J8" s="36">
        <v>0</v>
      </c>
      <c r="K8" s="36"/>
    </row>
    <row r="9" spans="1:11" x14ac:dyDescent="0.3">
      <c r="C9" s="21"/>
      <c r="E9" s="33"/>
      <c r="F9" s="33"/>
      <c r="G9" s="33"/>
      <c r="H9" s="17"/>
      <c r="I9" s="36"/>
      <c r="J9" s="36"/>
      <c r="K9" s="36"/>
    </row>
    <row r="10" spans="1:11" x14ac:dyDescent="0.3">
      <c r="C10" s="21"/>
      <c r="E10" s="33"/>
      <c r="F10" s="33"/>
      <c r="G10" s="33"/>
      <c r="H10" s="17"/>
      <c r="I10" s="36"/>
      <c r="J10" s="36"/>
      <c r="K10" s="36"/>
    </row>
    <row r="11" spans="1:11" x14ac:dyDescent="0.3">
      <c r="C11" s="21"/>
      <c r="E11" s="33"/>
      <c r="F11" s="33"/>
      <c r="G11" s="33"/>
      <c r="H11" s="17"/>
      <c r="I11" s="36"/>
      <c r="J11" s="36"/>
      <c r="K11" s="36"/>
    </row>
    <row r="12" spans="1:11" x14ac:dyDescent="0.3">
      <c r="C12" s="21"/>
      <c r="E12" s="33"/>
      <c r="F12" s="33"/>
      <c r="G12" s="33"/>
      <c r="H12" s="17"/>
      <c r="I12" s="36"/>
      <c r="J12" s="36"/>
      <c r="K12" s="36"/>
    </row>
    <row r="13" spans="1:11" x14ac:dyDescent="0.3">
      <c r="C13" s="21"/>
      <c r="E13" s="33"/>
      <c r="F13" s="33"/>
      <c r="G13" s="33"/>
      <c r="H13" s="17"/>
      <c r="I13" s="36"/>
      <c r="J13" s="36"/>
      <c r="K13" s="36"/>
    </row>
    <row r="14" spans="1:11" x14ac:dyDescent="0.3">
      <c r="C14" s="21"/>
      <c r="E14" s="33"/>
      <c r="F14" s="33"/>
      <c r="G14" s="33"/>
      <c r="H14" s="17"/>
      <c r="I14" s="36"/>
      <c r="J14" s="36"/>
      <c r="K14" s="36"/>
    </row>
    <row r="15" spans="1:11" x14ac:dyDescent="0.3">
      <c r="C15" s="21"/>
      <c r="E15" s="33"/>
      <c r="F15" s="33"/>
      <c r="G15" s="33"/>
      <c r="H15" s="17"/>
      <c r="I15" s="36"/>
      <c r="J15" s="36"/>
      <c r="K15" s="36"/>
    </row>
    <row r="16" spans="1:11" x14ac:dyDescent="0.3">
      <c r="C16" s="21"/>
      <c r="E16" s="33"/>
      <c r="F16" s="33"/>
      <c r="G16" s="33"/>
      <c r="H16" s="17"/>
      <c r="I16" s="36"/>
      <c r="J16" s="36"/>
      <c r="K16" s="36"/>
    </row>
    <row r="17" spans="3:11" x14ac:dyDescent="0.3">
      <c r="C17" s="21"/>
      <c r="E17" s="33"/>
      <c r="F17" s="33"/>
      <c r="G17" s="33"/>
      <c r="H17" s="17"/>
      <c r="I17" s="36"/>
      <c r="J17" s="36"/>
      <c r="K17" s="36"/>
    </row>
    <row r="18" spans="3:11" x14ac:dyDescent="0.3">
      <c r="C18" s="21"/>
      <c r="E18" s="33"/>
      <c r="F18" s="33"/>
      <c r="G18" s="33"/>
      <c r="H18" s="17"/>
      <c r="I18" s="36"/>
      <c r="J18" s="36"/>
      <c r="K18" s="36"/>
    </row>
    <row r="19" spans="3:11" x14ac:dyDescent="0.3">
      <c r="C19" s="21"/>
      <c r="E19" s="17"/>
      <c r="F19" s="17"/>
      <c r="G19" s="17"/>
      <c r="H19" s="17"/>
      <c r="I19" s="36"/>
      <c r="J19" s="36"/>
      <c r="K19" s="36"/>
    </row>
    <row r="20" spans="3:11" x14ac:dyDescent="0.3">
      <c r="C20" s="21"/>
      <c r="E20" s="17"/>
      <c r="F20" s="17"/>
      <c r="G20" s="17"/>
      <c r="H20" s="17"/>
      <c r="I20" s="36"/>
      <c r="J20" s="36"/>
      <c r="K20" s="36"/>
    </row>
    <row r="21" spans="3:11" x14ac:dyDescent="0.3">
      <c r="C21" s="21"/>
      <c r="E21" s="17"/>
      <c r="F21" s="17"/>
      <c r="G21" s="17"/>
      <c r="H21" s="17"/>
      <c r="I21" s="36"/>
      <c r="J21" s="36"/>
      <c r="K21" s="36"/>
    </row>
    <row r="22" spans="3:11" x14ac:dyDescent="0.3">
      <c r="C22" s="21"/>
      <c r="E22" s="17"/>
      <c r="F22" s="17"/>
      <c r="G22" s="17"/>
      <c r="H22" s="17"/>
      <c r="I22" s="36"/>
      <c r="J22" s="36"/>
      <c r="K22" s="36"/>
    </row>
    <row r="23" spans="3:11" x14ac:dyDescent="0.3">
      <c r="C23" s="21"/>
      <c r="E23" s="17"/>
      <c r="F23" s="17"/>
      <c r="G23" s="17"/>
      <c r="H23" s="17"/>
      <c r="I23" s="17"/>
      <c r="J23" s="17"/>
      <c r="K23" s="17"/>
    </row>
    <row r="24" spans="3:11" x14ac:dyDescent="0.3">
      <c r="C24" s="21"/>
      <c r="E24" s="17"/>
      <c r="F24" s="17"/>
      <c r="G24" s="17"/>
      <c r="H24" s="17"/>
      <c r="I24" s="17"/>
      <c r="J24" s="17"/>
      <c r="K24" s="17"/>
    </row>
    <row r="25" spans="3:11" x14ac:dyDescent="0.3">
      <c r="C25" s="21"/>
      <c r="E25" s="17"/>
      <c r="F25" s="17"/>
      <c r="G25" s="17"/>
      <c r="H25" s="17"/>
      <c r="I25" s="17"/>
      <c r="J25" s="17"/>
      <c r="K25" s="17"/>
    </row>
    <row r="26" spans="3:11" x14ac:dyDescent="0.3">
      <c r="C26" s="21"/>
      <c r="E26" s="17"/>
      <c r="F26" s="17"/>
      <c r="G26" s="17"/>
      <c r="H26" s="17"/>
      <c r="I26" s="17"/>
      <c r="J26" s="17"/>
      <c r="K26" s="17"/>
    </row>
    <row r="27" spans="3:11" x14ac:dyDescent="0.3">
      <c r="C27" s="21"/>
      <c r="E27" s="17"/>
      <c r="F27" s="17"/>
      <c r="G27" s="17"/>
      <c r="H27" s="17"/>
      <c r="I27" s="17"/>
      <c r="J27" s="17"/>
      <c r="K27" s="17"/>
    </row>
    <row r="28" spans="3:11" x14ac:dyDescent="0.3">
      <c r="E28" s="17"/>
      <c r="F28" s="17"/>
      <c r="G28" s="17"/>
      <c r="H28" s="17"/>
      <c r="I28" s="17"/>
      <c r="J28" s="17"/>
      <c r="K28" s="17"/>
    </row>
    <row r="29" spans="3:11" x14ac:dyDescent="0.3">
      <c r="E29" s="17"/>
      <c r="F29" s="17"/>
      <c r="G29" s="17"/>
      <c r="H29" s="17"/>
      <c r="I29" s="17"/>
      <c r="J29" s="17"/>
      <c r="K29" s="17"/>
    </row>
    <row r="30" spans="3:11" x14ac:dyDescent="0.3">
      <c r="E30" s="17"/>
      <c r="F30" s="17"/>
      <c r="G30" s="17"/>
      <c r="H30" s="17"/>
      <c r="I30" s="17"/>
      <c r="J30" s="17"/>
      <c r="K30" s="17"/>
    </row>
    <row r="31" spans="3:11" x14ac:dyDescent="0.3">
      <c r="E31" s="17"/>
      <c r="F31" s="17"/>
      <c r="G31" s="17"/>
      <c r="H31" s="17"/>
      <c r="I31" s="17"/>
      <c r="J31" s="17"/>
      <c r="K31" s="17"/>
    </row>
    <row r="32" spans="3:11" x14ac:dyDescent="0.3">
      <c r="E32" s="17"/>
      <c r="F32" s="17"/>
      <c r="G32" s="17"/>
      <c r="H32" s="17"/>
      <c r="I32" s="17"/>
      <c r="J32" s="17"/>
      <c r="K32" s="17"/>
    </row>
    <row r="33" spans="5:11" x14ac:dyDescent="0.3">
      <c r="E33" s="17"/>
      <c r="F33" s="17"/>
      <c r="G33" s="17"/>
      <c r="H33" s="17"/>
      <c r="I33" s="17"/>
      <c r="J33" s="17"/>
      <c r="K33" s="17"/>
    </row>
    <row r="34" spans="5:11" x14ac:dyDescent="0.3">
      <c r="E34" s="17"/>
      <c r="F34" s="17"/>
      <c r="G34" s="17"/>
      <c r="H34" s="17"/>
      <c r="I34" s="17"/>
      <c r="J34" s="17"/>
      <c r="K34" s="17"/>
    </row>
    <row r="35" spans="5:11" x14ac:dyDescent="0.3">
      <c r="E35" s="17"/>
      <c r="F35" s="17"/>
      <c r="G35" s="17"/>
      <c r="H35" s="17"/>
      <c r="I35" s="17"/>
      <c r="J35" s="17"/>
      <c r="K35" s="17"/>
    </row>
    <row r="36" spans="5:11" x14ac:dyDescent="0.3">
      <c r="E36" s="17"/>
      <c r="F36" s="17"/>
      <c r="G36" s="17"/>
      <c r="H36" s="17"/>
      <c r="I36" s="17"/>
      <c r="J36" s="17"/>
      <c r="K36" s="17"/>
    </row>
    <row r="37" spans="5:11" x14ac:dyDescent="0.3">
      <c r="E37" s="17"/>
      <c r="F37" s="17"/>
      <c r="G37" s="17"/>
      <c r="H37" s="17"/>
      <c r="I37" s="17"/>
      <c r="J37" s="17"/>
      <c r="K37" s="17"/>
    </row>
    <row r="38" spans="5:11" x14ac:dyDescent="0.3">
      <c r="E38" s="17"/>
      <c r="F38" s="17"/>
      <c r="G38" s="17"/>
      <c r="H38" s="17"/>
      <c r="I38" s="17"/>
      <c r="J38" s="17"/>
      <c r="K38" s="17"/>
    </row>
    <row r="39" spans="5:11" x14ac:dyDescent="0.3">
      <c r="E39" s="17"/>
      <c r="F39" s="17"/>
      <c r="G39" s="17"/>
      <c r="H39" s="17"/>
      <c r="I39" s="17"/>
      <c r="J39" s="17"/>
      <c r="K39" s="17"/>
    </row>
    <row r="40" spans="5:11" x14ac:dyDescent="0.3">
      <c r="E40" s="17"/>
      <c r="F40" s="17"/>
      <c r="G40" s="17"/>
      <c r="H40" s="17"/>
      <c r="I40" s="17"/>
      <c r="J40" s="17"/>
      <c r="K40" s="17"/>
    </row>
    <row r="41" spans="5:11" x14ac:dyDescent="0.3">
      <c r="E41" s="17"/>
      <c r="F41" s="17"/>
      <c r="G41" s="17"/>
      <c r="H41" s="17"/>
      <c r="I41" s="17"/>
      <c r="J41" s="17"/>
      <c r="K41" s="17"/>
    </row>
    <row r="42" spans="5:11" x14ac:dyDescent="0.3">
      <c r="E42" s="17"/>
      <c r="F42" s="17"/>
      <c r="G42" s="17"/>
      <c r="H42" s="17"/>
      <c r="I42" s="17"/>
      <c r="J42" s="17"/>
      <c r="K42" s="17"/>
    </row>
    <row r="43" spans="5:11" x14ac:dyDescent="0.3">
      <c r="E43" s="17"/>
      <c r="F43" s="17"/>
      <c r="G43" s="17"/>
      <c r="H43" s="17"/>
      <c r="I43" s="17"/>
      <c r="J43" s="17"/>
      <c r="K43" s="17"/>
    </row>
    <row r="44" spans="5:11" x14ac:dyDescent="0.3">
      <c r="E44" s="17"/>
      <c r="F44" s="17"/>
      <c r="G44" s="17"/>
      <c r="H44" s="17"/>
      <c r="I44" s="17"/>
      <c r="J44" s="17"/>
      <c r="K44" s="17"/>
    </row>
    <row r="45" spans="5:11" x14ac:dyDescent="0.3">
      <c r="E45" s="17"/>
      <c r="F45" s="17"/>
      <c r="G45" s="17"/>
      <c r="H45" s="17"/>
      <c r="I45" s="17"/>
      <c r="J45" s="17"/>
      <c r="K45" s="17"/>
    </row>
    <row r="46" spans="5:11" x14ac:dyDescent="0.3">
      <c r="E46" s="17"/>
      <c r="F46" s="17"/>
      <c r="G46" s="17"/>
      <c r="H46" s="17"/>
      <c r="I46" s="17"/>
      <c r="J46" s="17"/>
      <c r="K46" s="17"/>
    </row>
    <row r="47" spans="5:11" x14ac:dyDescent="0.3">
      <c r="E47" s="17"/>
      <c r="F47" s="17"/>
      <c r="G47" s="17"/>
      <c r="H47" s="17"/>
      <c r="I47" s="17"/>
      <c r="J47" s="17"/>
      <c r="K47" s="17"/>
    </row>
    <row r="48" spans="5:11" x14ac:dyDescent="0.3">
      <c r="E48" s="17"/>
      <c r="F48" s="17"/>
      <c r="G48" s="17"/>
      <c r="H48" s="17"/>
      <c r="I48" s="17"/>
      <c r="J48" s="17"/>
      <c r="K48" s="17"/>
    </row>
    <row r="49" spans="5:11" x14ac:dyDescent="0.3">
      <c r="E49" s="17"/>
      <c r="F49" s="17"/>
      <c r="G49" s="17"/>
      <c r="H49" s="17"/>
      <c r="I49" s="17"/>
      <c r="J49" s="17"/>
      <c r="K49" s="17"/>
    </row>
    <row r="50" spans="5:11" x14ac:dyDescent="0.3">
      <c r="E50" s="17"/>
      <c r="F50" s="17"/>
      <c r="G50" s="17"/>
      <c r="H50" s="17"/>
      <c r="I50" s="17"/>
      <c r="J50" s="17"/>
      <c r="K50" s="17"/>
    </row>
    <row r="51" spans="5:11" x14ac:dyDescent="0.3">
      <c r="E51" s="17"/>
      <c r="F51" s="17"/>
      <c r="G51" s="17"/>
      <c r="H51" s="17"/>
      <c r="I51" s="17"/>
      <c r="J51" s="17"/>
      <c r="K51" s="17"/>
    </row>
    <row r="52" spans="5:11" x14ac:dyDescent="0.3">
      <c r="E52" s="17"/>
      <c r="F52" s="17"/>
      <c r="G52" s="17"/>
      <c r="H52" s="17"/>
      <c r="I52" s="17"/>
      <c r="J52" s="17"/>
      <c r="K52" s="17"/>
    </row>
    <row r="53" spans="5:11" x14ac:dyDescent="0.3">
      <c r="E53" s="17"/>
      <c r="F53" s="17"/>
      <c r="G53" s="17"/>
      <c r="H53" s="17"/>
      <c r="I53" s="17"/>
      <c r="J53" s="17"/>
      <c r="K53" s="17"/>
    </row>
    <row r="54" spans="5:11" x14ac:dyDescent="0.3">
      <c r="E54" s="17"/>
      <c r="F54" s="17"/>
      <c r="G54" s="17"/>
      <c r="H54" s="17"/>
      <c r="I54" s="17"/>
      <c r="J54" s="17"/>
      <c r="K54" s="17"/>
    </row>
    <row r="55" spans="5:11" x14ac:dyDescent="0.3">
      <c r="E55" s="17"/>
      <c r="F55" s="17"/>
      <c r="G55" s="17"/>
      <c r="H55" s="17"/>
      <c r="I55" s="17"/>
      <c r="J55" s="17"/>
      <c r="K55" s="17"/>
    </row>
    <row r="56" spans="5:11" x14ac:dyDescent="0.3">
      <c r="E56" s="17"/>
      <c r="F56" s="17"/>
      <c r="G56" s="17"/>
      <c r="H56" s="17"/>
      <c r="I56" s="17"/>
      <c r="J56" s="17"/>
      <c r="K56" s="17"/>
    </row>
    <row r="57" spans="5:11" x14ac:dyDescent="0.3">
      <c r="E57" s="17"/>
      <c r="F57" s="17"/>
      <c r="G57" s="17"/>
      <c r="H57" s="17"/>
      <c r="I57" s="17"/>
      <c r="J57" s="17"/>
      <c r="K57" s="17"/>
    </row>
    <row r="58" spans="5:11" x14ac:dyDescent="0.3">
      <c r="E58" s="17"/>
      <c r="F58" s="17"/>
      <c r="G58" s="17"/>
      <c r="H58" s="17"/>
      <c r="I58" s="17"/>
      <c r="J58" s="17"/>
      <c r="K58" s="17"/>
    </row>
    <row r="59" spans="5:11" x14ac:dyDescent="0.3">
      <c r="E59" s="17"/>
      <c r="F59" s="17"/>
      <c r="G59" s="17"/>
      <c r="H59" s="17"/>
      <c r="I59" s="17"/>
      <c r="J59" s="17"/>
      <c r="K59" s="17"/>
    </row>
    <row r="60" spans="5:11" x14ac:dyDescent="0.3">
      <c r="E60" s="17"/>
      <c r="F60" s="17"/>
      <c r="G60" s="17"/>
      <c r="H60" s="17"/>
      <c r="I60" s="17"/>
      <c r="J60" s="17"/>
      <c r="K60" s="17"/>
    </row>
    <row r="61" spans="5:11" x14ac:dyDescent="0.3">
      <c r="E61" s="17"/>
      <c r="F61" s="17"/>
      <c r="G61" s="17"/>
      <c r="H61" s="17"/>
      <c r="I61" s="17"/>
      <c r="J61" s="17"/>
      <c r="K61" s="17"/>
    </row>
    <row r="62" spans="5:11" x14ac:dyDescent="0.3">
      <c r="E62" s="17"/>
      <c r="F62" s="17"/>
      <c r="G62" s="17"/>
      <c r="H62" s="17"/>
      <c r="I62" s="17"/>
      <c r="J62" s="17"/>
      <c r="K62" s="17"/>
    </row>
    <row r="63" spans="5:11" x14ac:dyDescent="0.3">
      <c r="E63" s="17"/>
      <c r="F63" s="17"/>
      <c r="G63" s="17"/>
      <c r="H63" s="17"/>
      <c r="I63" s="17"/>
      <c r="J63" s="17"/>
      <c r="K63" s="17"/>
    </row>
    <row r="64" spans="5:11" x14ac:dyDescent="0.3">
      <c r="E64" s="17"/>
      <c r="F64" s="17"/>
      <c r="G64" s="17"/>
      <c r="H64" s="17"/>
      <c r="I64" s="17"/>
      <c r="J64" s="17"/>
      <c r="K64" s="17"/>
    </row>
    <row r="65" spans="5:11" x14ac:dyDescent="0.3">
      <c r="E65" s="17"/>
      <c r="F65" s="17"/>
      <c r="G65" s="17"/>
      <c r="H65" s="17"/>
      <c r="I65" s="17"/>
      <c r="J65" s="17"/>
      <c r="K65" s="17"/>
    </row>
    <row r="66" spans="5:11" x14ac:dyDescent="0.3">
      <c r="E66" s="17"/>
      <c r="F66" s="17"/>
      <c r="G66" s="17"/>
      <c r="H66" s="17"/>
      <c r="I66" s="17"/>
      <c r="J66" s="17"/>
      <c r="K66" s="17"/>
    </row>
    <row r="67" spans="5:11" x14ac:dyDescent="0.3">
      <c r="E67" s="17"/>
      <c r="F67" s="17"/>
      <c r="G67" s="17"/>
      <c r="H67" s="17"/>
      <c r="I67" s="17"/>
      <c r="J67" s="17"/>
      <c r="K67" s="17"/>
    </row>
    <row r="68" spans="5:11" x14ac:dyDescent="0.3">
      <c r="E68" s="17"/>
      <c r="F68" s="17"/>
      <c r="G68" s="17"/>
      <c r="H68" s="17"/>
      <c r="I68" s="17"/>
      <c r="J68" s="17"/>
      <c r="K68" s="17"/>
    </row>
    <row r="69" spans="5:11" x14ac:dyDescent="0.3">
      <c r="E69" s="17"/>
      <c r="F69" s="17"/>
      <c r="G69" s="17"/>
      <c r="H69" s="17"/>
      <c r="I69" s="17"/>
      <c r="J69" s="17"/>
      <c r="K69" s="17"/>
    </row>
    <row r="70" spans="5:11" x14ac:dyDescent="0.3">
      <c r="E70" s="17"/>
      <c r="F70" s="17"/>
      <c r="G70" s="17"/>
      <c r="H70" s="17"/>
      <c r="I70" s="17"/>
      <c r="J70" s="17"/>
      <c r="K70" s="17"/>
    </row>
    <row r="71" spans="5:11" x14ac:dyDescent="0.3">
      <c r="E71" s="17"/>
      <c r="F71" s="17"/>
      <c r="G71" s="17"/>
      <c r="H71" s="17"/>
      <c r="I71" s="17"/>
      <c r="J71" s="17"/>
      <c r="K71" s="17"/>
    </row>
    <row r="72" spans="5:11" x14ac:dyDescent="0.3">
      <c r="E72" s="17"/>
      <c r="F72" s="17"/>
      <c r="G72" s="17"/>
      <c r="H72" s="17"/>
      <c r="I72" s="17"/>
      <c r="J72" s="17"/>
      <c r="K72" s="17"/>
    </row>
    <row r="73" spans="5:11" x14ac:dyDescent="0.3">
      <c r="E73" s="17"/>
      <c r="F73" s="17"/>
      <c r="G73" s="17"/>
      <c r="H73" s="17"/>
      <c r="I73" s="17"/>
      <c r="J73" s="17"/>
      <c r="K73" s="17"/>
    </row>
    <row r="74" spans="5:11" x14ac:dyDescent="0.3">
      <c r="E74" s="17"/>
      <c r="F74" s="17"/>
      <c r="G74" s="17"/>
      <c r="H74" s="17"/>
      <c r="I74" s="17"/>
      <c r="J74" s="17"/>
      <c r="K74" s="17"/>
    </row>
    <row r="75" spans="5:11" x14ac:dyDescent="0.3">
      <c r="E75" s="17"/>
      <c r="F75" s="17"/>
      <c r="G75" s="17"/>
      <c r="H75" s="17"/>
      <c r="I75" s="17"/>
      <c r="J75" s="17"/>
      <c r="K75" s="17"/>
    </row>
    <row r="76" spans="5:11" x14ac:dyDescent="0.3">
      <c r="E76" s="17"/>
      <c r="F76" s="17"/>
      <c r="G76" s="17"/>
      <c r="H76" s="17"/>
      <c r="I76" s="17"/>
      <c r="J76" s="17"/>
      <c r="K76" s="17"/>
    </row>
    <row r="77" spans="5:11" x14ac:dyDescent="0.3">
      <c r="E77" s="17"/>
      <c r="F77" s="17"/>
      <c r="G77" s="17"/>
      <c r="H77" s="17"/>
      <c r="I77" s="17"/>
      <c r="J77" s="17"/>
      <c r="K77" s="17"/>
    </row>
    <row r="78" spans="5:11" x14ac:dyDescent="0.3">
      <c r="E78" s="17"/>
      <c r="F78" s="17"/>
      <c r="G78" s="17"/>
      <c r="H78" s="17"/>
      <c r="I78" s="17"/>
      <c r="J78" s="17"/>
      <c r="K78" s="17"/>
    </row>
    <row r="79" spans="5:11" x14ac:dyDescent="0.3">
      <c r="E79" s="17"/>
      <c r="F79" s="17"/>
      <c r="G79" s="17"/>
      <c r="H79" s="17"/>
      <c r="I79" s="17"/>
      <c r="J79" s="17"/>
      <c r="K79" s="17"/>
    </row>
    <row r="80" spans="5:11" x14ac:dyDescent="0.3">
      <c r="E80" s="17"/>
      <c r="F80" s="17"/>
      <c r="G80" s="17"/>
      <c r="H80" s="17"/>
      <c r="I80" s="17"/>
      <c r="J80" s="17"/>
      <c r="K80" s="17"/>
    </row>
    <row r="81" spans="5:11" x14ac:dyDescent="0.3">
      <c r="E81" s="17"/>
      <c r="F81" s="17"/>
      <c r="G81" s="17"/>
      <c r="H81" s="17"/>
      <c r="I81" s="17"/>
      <c r="J81" s="17"/>
      <c r="K81" s="17"/>
    </row>
    <row r="82" spans="5:11" x14ac:dyDescent="0.3">
      <c r="E82" s="17"/>
      <c r="F82" s="17"/>
      <c r="G82" s="17"/>
      <c r="H82" s="17"/>
      <c r="I82" s="17"/>
      <c r="J82" s="17"/>
      <c r="K82" s="17"/>
    </row>
    <row r="83" spans="5:11" x14ac:dyDescent="0.3">
      <c r="E83" s="17"/>
      <c r="F83" s="17"/>
      <c r="G83" s="17"/>
      <c r="H83" s="17"/>
      <c r="I83" s="17"/>
      <c r="J83" s="17"/>
      <c r="K83" s="17"/>
    </row>
    <row r="84" spans="5:11" x14ac:dyDescent="0.3">
      <c r="E84" s="17"/>
      <c r="F84" s="17"/>
      <c r="G84" s="17"/>
      <c r="H84" s="17"/>
      <c r="I84" s="17"/>
      <c r="J84" s="17"/>
      <c r="K84" s="17"/>
    </row>
    <row r="85" spans="5:11" x14ac:dyDescent="0.3">
      <c r="E85" s="17"/>
      <c r="F85" s="17"/>
      <c r="G85" s="17"/>
      <c r="H85" s="17"/>
      <c r="I85" s="17"/>
      <c r="J85" s="17"/>
      <c r="K85" s="17"/>
    </row>
    <row r="86" spans="5:11" x14ac:dyDescent="0.3">
      <c r="E86" s="17"/>
      <c r="F86" s="17"/>
      <c r="G86" s="17"/>
      <c r="H86" s="17"/>
      <c r="I86" s="17"/>
      <c r="J86" s="17"/>
      <c r="K86" s="17"/>
    </row>
    <row r="87" spans="5:11" x14ac:dyDescent="0.3">
      <c r="E87" s="17"/>
      <c r="F87" s="17"/>
      <c r="G87" s="17"/>
      <c r="H87" s="17"/>
      <c r="I87" s="17"/>
      <c r="J87" s="17"/>
      <c r="K87" s="17"/>
    </row>
    <row r="88" spans="5:11" x14ac:dyDescent="0.3">
      <c r="E88" s="17"/>
      <c r="F88" s="17"/>
      <c r="G88" s="17"/>
      <c r="H88" s="17"/>
      <c r="I88" s="17"/>
      <c r="J88" s="17"/>
      <c r="K88" s="17"/>
    </row>
    <row r="89" spans="5:11" x14ac:dyDescent="0.3">
      <c r="E89" s="17"/>
      <c r="F89" s="17"/>
      <c r="G89" s="17"/>
      <c r="H89" s="17"/>
      <c r="I89" s="17"/>
      <c r="J89" s="17"/>
      <c r="K89" s="17"/>
    </row>
    <row r="90" spans="5:11" x14ac:dyDescent="0.3">
      <c r="E90" s="17"/>
      <c r="F90" s="17"/>
      <c r="G90" s="17"/>
      <c r="H90" s="17"/>
      <c r="I90" s="17"/>
      <c r="J90" s="17"/>
      <c r="K90" s="17"/>
    </row>
    <row r="91" spans="5:11" x14ac:dyDescent="0.3">
      <c r="E91" s="17"/>
      <c r="F91" s="17"/>
      <c r="G91" s="17"/>
      <c r="H91" s="17"/>
      <c r="I91" s="17"/>
      <c r="J91" s="17"/>
      <c r="K91" s="17"/>
    </row>
    <row r="92" spans="5:11" x14ac:dyDescent="0.3">
      <c r="E92" s="17"/>
      <c r="F92" s="17"/>
      <c r="G92" s="17"/>
      <c r="H92" s="17"/>
      <c r="I92" s="17"/>
      <c r="J92" s="17"/>
      <c r="K92" s="17"/>
    </row>
    <row r="93" spans="5:11" x14ac:dyDescent="0.3">
      <c r="E93" s="17"/>
      <c r="F93" s="17"/>
      <c r="G93" s="17"/>
      <c r="H93" s="17"/>
      <c r="I93" s="17"/>
      <c r="J93" s="17"/>
      <c r="K93" s="17"/>
    </row>
    <row r="94" spans="5:11" x14ac:dyDescent="0.3">
      <c r="E94" s="17"/>
      <c r="F94" s="17"/>
      <c r="G94" s="17"/>
      <c r="H94" s="17"/>
      <c r="I94" s="17"/>
      <c r="J94" s="17"/>
      <c r="K94" s="17"/>
    </row>
    <row r="95" spans="5:11" x14ac:dyDescent="0.3">
      <c r="E95" s="17"/>
      <c r="F95" s="17"/>
      <c r="G95" s="17"/>
      <c r="H95" s="17"/>
      <c r="I95" s="17"/>
      <c r="J95" s="17"/>
      <c r="K95" s="17"/>
    </row>
    <row r="96" spans="5:11" x14ac:dyDescent="0.3">
      <c r="E96" s="17"/>
      <c r="F96" s="17"/>
      <c r="G96" s="17"/>
      <c r="H96" s="17"/>
      <c r="I96" s="17"/>
      <c r="J96" s="17"/>
      <c r="K96" s="17"/>
    </row>
    <row r="97" spans="5:11" x14ac:dyDescent="0.3">
      <c r="E97" s="17"/>
      <c r="F97" s="17"/>
      <c r="G97" s="17"/>
      <c r="H97" s="17"/>
      <c r="I97" s="17"/>
      <c r="J97" s="17"/>
      <c r="K97" s="17"/>
    </row>
    <row r="98" spans="5:11" x14ac:dyDescent="0.3">
      <c r="E98" s="17"/>
      <c r="F98" s="17"/>
      <c r="G98" s="17"/>
      <c r="H98" s="17"/>
      <c r="I98" s="17"/>
      <c r="J98" s="17"/>
      <c r="K98" s="17"/>
    </row>
    <row r="99" spans="5:11" x14ac:dyDescent="0.3">
      <c r="E99" s="17"/>
      <c r="F99" s="17"/>
      <c r="G99" s="17"/>
      <c r="H99" s="17"/>
      <c r="I99" s="17"/>
      <c r="J99" s="17"/>
      <c r="K99" s="17"/>
    </row>
    <row r="100" spans="5:11" x14ac:dyDescent="0.3">
      <c r="E100" s="17"/>
      <c r="F100" s="17"/>
      <c r="G100" s="17"/>
      <c r="H100" s="17"/>
      <c r="I100" s="17"/>
      <c r="J100" s="17"/>
      <c r="K100" s="17"/>
    </row>
    <row r="101" spans="5:11" x14ac:dyDescent="0.3">
      <c r="E101" s="17"/>
      <c r="F101" s="17"/>
      <c r="G101" s="17"/>
      <c r="H101" s="17"/>
      <c r="I101" s="17"/>
      <c r="J101" s="17"/>
      <c r="K101" s="17"/>
    </row>
    <row r="102" spans="5:11" x14ac:dyDescent="0.3">
      <c r="E102" s="17"/>
      <c r="F102" s="17"/>
      <c r="G102" s="17"/>
      <c r="H102" s="17"/>
      <c r="I102" s="17"/>
      <c r="J102" s="17"/>
      <c r="K102" s="17"/>
    </row>
    <row r="103" spans="5:11" x14ac:dyDescent="0.3">
      <c r="E103" s="17"/>
      <c r="F103" s="17"/>
      <c r="G103" s="17"/>
      <c r="H103" s="17"/>
      <c r="I103" s="17"/>
      <c r="J103" s="17"/>
      <c r="K103" s="17"/>
    </row>
    <row r="104" spans="5:11" x14ac:dyDescent="0.3">
      <c r="E104" s="17"/>
      <c r="F104" s="17"/>
      <c r="G104" s="17"/>
      <c r="H104" s="17"/>
      <c r="I104" s="17"/>
      <c r="J104" s="17"/>
      <c r="K104" s="17"/>
    </row>
    <row r="105" spans="5:11" x14ac:dyDescent="0.3">
      <c r="E105" s="17"/>
      <c r="F105" s="17"/>
      <c r="G105" s="17"/>
      <c r="H105" s="17"/>
      <c r="I105" s="17"/>
      <c r="J105" s="17"/>
      <c r="K105" s="17"/>
    </row>
    <row r="106" spans="5:11" x14ac:dyDescent="0.3">
      <c r="E106" s="17"/>
      <c r="F106" s="17"/>
      <c r="G106" s="17"/>
      <c r="H106" s="17"/>
      <c r="I106" s="17"/>
      <c r="J106" s="17"/>
      <c r="K106" s="17"/>
    </row>
    <row r="107" spans="5:11" x14ac:dyDescent="0.3">
      <c r="E107" s="17"/>
      <c r="F107" s="17"/>
      <c r="G107" s="17"/>
      <c r="H107" s="17"/>
      <c r="I107" s="17"/>
      <c r="J107" s="17"/>
      <c r="K107" s="17"/>
    </row>
    <row r="108" spans="5:11" x14ac:dyDescent="0.3">
      <c r="E108" s="17"/>
      <c r="F108" s="17"/>
      <c r="G108" s="17"/>
      <c r="H108" s="17"/>
      <c r="I108" s="17"/>
      <c r="J108" s="17"/>
      <c r="K108" s="17"/>
    </row>
    <row r="109" spans="5:11" x14ac:dyDescent="0.3">
      <c r="E109" s="17"/>
      <c r="F109" s="17"/>
      <c r="G109" s="17"/>
      <c r="H109" s="17"/>
      <c r="I109" s="17"/>
      <c r="J109" s="17"/>
      <c r="K109" s="17"/>
    </row>
    <row r="110" spans="5:11" x14ac:dyDescent="0.3">
      <c r="E110" s="17"/>
      <c r="F110" s="17"/>
      <c r="G110" s="17"/>
      <c r="H110" s="17"/>
      <c r="I110" s="17"/>
      <c r="J110" s="17"/>
      <c r="K110" s="17"/>
    </row>
    <row r="111" spans="5:11" x14ac:dyDescent="0.3">
      <c r="E111" s="17"/>
      <c r="F111" s="17"/>
      <c r="G111" s="17"/>
      <c r="H111" s="17"/>
      <c r="I111" s="17"/>
      <c r="J111" s="17"/>
      <c r="K111" s="17"/>
    </row>
    <row r="112" spans="5:11" x14ac:dyDescent="0.3">
      <c r="E112" s="17"/>
      <c r="F112" s="17"/>
      <c r="G112" s="17"/>
      <c r="H112" s="17"/>
      <c r="I112" s="17"/>
      <c r="J112" s="17"/>
      <c r="K112" s="17"/>
    </row>
    <row r="113" spans="5:11" x14ac:dyDescent="0.3">
      <c r="E113" s="17"/>
      <c r="F113" s="17"/>
      <c r="G113" s="17"/>
      <c r="H113" s="17"/>
      <c r="I113" s="17"/>
      <c r="J113" s="17"/>
      <c r="K113" s="17"/>
    </row>
    <row r="114" spans="5:11" x14ac:dyDescent="0.3">
      <c r="E114" s="17"/>
      <c r="F114" s="17"/>
      <c r="G114" s="17"/>
      <c r="H114" s="17"/>
      <c r="I114" s="17"/>
      <c r="J114" s="17"/>
      <c r="K114" s="17"/>
    </row>
    <row r="115" spans="5:11" x14ac:dyDescent="0.3">
      <c r="E115" s="17"/>
      <c r="F115" s="17"/>
      <c r="G115" s="17"/>
      <c r="H115" s="17"/>
      <c r="I115" s="17"/>
      <c r="J115" s="17"/>
      <c r="K115" s="17"/>
    </row>
    <row r="116" spans="5:11" x14ac:dyDescent="0.3">
      <c r="E116" s="17"/>
      <c r="F116" s="17"/>
      <c r="G116" s="17"/>
      <c r="H116" s="17"/>
      <c r="I116" s="17"/>
      <c r="J116" s="17"/>
      <c r="K116" s="17"/>
    </row>
    <row r="117" spans="5:11" x14ac:dyDescent="0.3">
      <c r="E117" s="17"/>
      <c r="F117" s="17"/>
      <c r="G117" s="17"/>
      <c r="H117" s="17"/>
      <c r="I117" s="17"/>
      <c r="J117" s="17"/>
      <c r="K117" s="17"/>
    </row>
    <row r="118" spans="5:11" x14ac:dyDescent="0.3">
      <c r="E118" s="17"/>
      <c r="F118" s="17"/>
      <c r="G118" s="17"/>
      <c r="H118" s="17"/>
      <c r="I118" s="17"/>
      <c r="J118" s="17"/>
      <c r="K118" s="17"/>
    </row>
    <row r="119" spans="5:11" x14ac:dyDescent="0.3">
      <c r="E119" s="17"/>
      <c r="F119" s="17"/>
      <c r="G119" s="17"/>
      <c r="H119" s="17"/>
      <c r="I119" s="17"/>
      <c r="J119" s="17"/>
      <c r="K119" s="17"/>
    </row>
    <row r="120" spans="5:11" x14ac:dyDescent="0.3">
      <c r="E120" s="17"/>
      <c r="F120" s="17"/>
      <c r="G120" s="17"/>
      <c r="H120" s="17"/>
      <c r="I120" s="17"/>
      <c r="J120" s="17"/>
      <c r="K120" s="17"/>
    </row>
    <row r="121" spans="5:11" x14ac:dyDescent="0.3">
      <c r="E121" s="17"/>
      <c r="F121" s="17"/>
      <c r="G121" s="17"/>
      <c r="H121" s="17"/>
      <c r="I121" s="17"/>
      <c r="J121" s="17"/>
      <c r="K121" s="17"/>
    </row>
    <row r="122" spans="5:11" x14ac:dyDescent="0.3">
      <c r="E122" s="17"/>
      <c r="F122" s="17"/>
      <c r="G122" s="17"/>
      <c r="H122" s="17"/>
      <c r="I122" s="17"/>
      <c r="J122" s="17"/>
      <c r="K122" s="17"/>
    </row>
    <row r="123" spans="5:11" x14ac:dyDescent="0.3">
      <c r="E123" s="17"/>
      <c r="F123" s="17"/>
      <c r="G123" s="17"/>
      <c r="H123" s="17"/>
      <c r="I123" s="17"/>
      <c r="J123" s="17"/>
      <c r="K123" s="17"/>
    </row>
    <row r="124" spans="5:11" x14ac:dyDescent="0.3">
      <c r="E124" s="17"/>
      <c r="F124" s="17"/>
      <c r="G124" s="17"/>
      <c r="H124" s="17"/>
      <c r="I124" s="17"/>
      <c r="J124" s="17"/>
      <c r="K124" s="17"/>
    </row>
    <row r="125" spans="5:11" x14ac:dyDescent="0.3">
      <c r="E125" s="17"/>
      <c r="F125" s="17"/>
      <c r="G125" s="17"/>
      <c r="H125" s="17"/>
      <c r="I125" s="17"/>
      <c r="J125" s="17"/>
      <c r="K125" s="17"/>
    </row>
    <row r="126" spans="5:11" x14ac:dyDescent="0.3">
      <c r="E126" s="17"/>
      <c r="F126" s="17"/>
      <c r="G126" s="17"/>
      <c r="H126" s="17"/>
      <c r="I126" s="17"/>
      <c r="J126" s="17"/>
      <c r="K126" s="17"/>
    </row>
    <row r="127" spans="5:11" x14ac:dyDescent="0.3">
      <c r="E127" s="17"/>
      <c r="F127" s="17"/>
      <c r="G127" s="17"/>
      <c r="H127" s="17"/>
      <c r="I127" s="17"/>
      <c r="J127" s="17"/>
      <c r="K127" s="17"/>
    </row>
    <row r="128" spans="5:11" x14ac:dyDescent="0.3">
      <c r="E128" s="17"/>
      <c r="F128" s="17"/>
      <c r="G128" s="17"/>
      <c r="H128" s="17"/>
      <c r="I128" s="17"/>
      <c r="J128" s="17"/>
      <c r="K128" s="17"/>
    </row>
    <row r="129" spans="5:11" x14ac:dyDescent="0.3">
      <c r="E129" s="17"/>
      <c r="F129" s="17"/>
      <c r="G129" s="17"/>
      <c r="H129" s="17"/>
      <c r="I129" s="17"/>
      <c r="J129" s="17"/>
      <c r="K129" s="17"/>
    </row>
    <row r="130" spans="5:11" x14ac:dyDescent="0.3">
      <c r="E130" s="17"/>
      <c r="F130" s="17"/>
      <c r="G130" s="17"/>
      <c r="H130" s="17"/>
      <c r="I130" s="17"/>
      <c r="J130" s="17"/>
      <c r="K130" s="17"/>
    </row>
    <row r="131" spans="5:11" x14ac:dyDescent="0.3">
      <c r="E131" s="17"/>
      <c r="F131" s="17"/>
      <c r="G131" s="17"/>
      <c r="H131" s="17"/>
      <c r="I131" s="17"/>
      <c r="J131" s="17"/>
      <c r="K131" s="17"/>
    </row>
    <row r="132" spans="5:11" x14ac:dyDescent="0.3">
      <c r="E132" s="17"/>
      <c r="F132" s="17"/>
      <c r="G132" s="17"/>
      <c r="H132" s="17"/>
      <c r="I132" s="17"/>
      <c r="J132" s="17"/>
      <c r="K132" s="17"/>
    </row>
    <row r="133" spans="5:11" x14ac:dyDescent="0.3">
      <c r="E133" s="17"/>
      <c r="F133" s="17"/>
      <c r="G133" s="17"/>
      <c r="H133" s="17"/>
      <c r="I133" s="17"/>
      <c r="J133" s="17"/>
      <c r="K133" s="17"/>
    </row>
    <row r="134" spans="5:11" x14ac:dyDescent="0.3">
      <c r="E134" s="17"/>
      <c r="F134" s="17"/>
      <c r="G134" s="17"/>
      <c r="H134" s="17"/>
      <c r="I134" s="17"/>
      <c r="J134" s="17"/>
      <c r="K134" s="17"/>
    </row>
    <row r="135" spans="5:11" x14ac:dyDescent="0.3">
      <c r="E135" s="17"/>
      <c r="F135" s="17"/>
      <c r="G135" s="17"/>
      <c r="H135" s="17"/>
      <c r="I135" s="17"/>
      <c r="J135" s="17"/>
      <c r="K135" s="17"/>
    </row>
    <row r="136" spans="5:11" x14ac:dyDescent="0.3">
      <c r="E136" s="17"/>
      <c r="F136" s="17"/>
      <c r="G136" s="17"/>
      <c r="H136" s="17"/>
      <c r="I136" s="22"/>
      <c r="J136" s="22"/>
      <c r="K136" s="17"/>
    </row>
    <row r="137" spans="5:11" x14ac:dyDescent="0.3">
      <c r="E137" s="17"/>
      <c r="F137" s="17"/>
      <c r="G137" s="17"/>
      <c r="H137" s="17"/>
      <c r="I137" s="22"/>
      <c r="J137" s="22"/>
      <c r="K137" s="17"/>
    </row>
    <row r="138" spans="5:11" x14ac:dyDescent="0.3">
      <c r="E138" s="17"/>
      <c r="F138" s="17"/>
      <c r="G138" s="17"/>
      <c r="H138" s="17"/>
      <c r="I138" s="22"/>
      <c r="J138" s="22"/>
      <c r="K138" s="17"/>
    </row>
    <row r="139" spans="5:11" x14ac:dyDescent="0.3">
      <c r="E139" s="17"/>
      <c r="F139" s="17"/>
      <c r="G139" s="17"/>
      <c r="H139" s="17"/>
      <c r="I139" s="22"/>
      <c r="J139" s="22"/>
      <c r="K139" s="17"/>
    </row>
    <row r="140" spans="5:11" x14ac:dyDescent="0.3">
      <c r="E140" s="17"/>
      <c r="F140" s="17"/>
      <c r="G140" s="17"/>
      <c r="H140" s="17"/>
      <c r="I140" s="22"/>
      <c r="J140" s="22"/>
      <c r="K140" s="17"/>
    </row>
    <row r="141" spans="5:11" x14ac:dyDescent="0.3">
      <c r="E141" s="17"/>
      <c r="F141" s="17"/>
      <c r="G141" s="17"/>
      <c r="H141" s="17"/>
      <c r="I141" s="22"/>
      <c r="J141" s="22"/>
      <c r="K141" s="17"/>
    </row>
    <row r="142" spans="5:11" x14ac:dyDescent="0.3">
      <c r="E142" s="17"/>
      <c r="F142" s="17"/>
      <c r="G142" s="17"/>
      <c r="H142" s="17"/>
      <c r="I142" s="22"/>
      <c r="J142" s="22"/>
      <c r="K142" s="17"/>
    </row>
    <row r="143" spans="5:11" x14ac:dyDescent="0.3">
      <c r="E143" s="17"/>
      <c r="F143" s="17"/>
      <c r="G143" s="17"/>
      <c r="H143" s="17"/>
      <c r="I143" s="22"/>
      <c r="J143" s="22"/>
      <c r="K143" s="17"/>
    </row>
    <row r="144" spans="5:11" x14ac:dyDescent="0.3">
      <c r="E144" s="17"/>
      <c r="F144" s="17"/>
      <c r="G144" s="17"/>
      <c r="H144" s="17"/>
      <c r="I144" s="22"/>
      <c r="J144" s="22"/>
      <c r="K144" s="17"/>
    </row>
    <row r="145" spans="3:11" x14ac:dyDescent="0.3">
      <c r="E145" s="17"/>
      <c r="F145" s="17"/>
      <c r="G145" s="17"/>
      <c r="H145" s="17"/>
      <c r="I145" s="22"/>
      <c r="J145" s="22"/>
      <c r="K145" s="17"/>
    </row>
    <row r="146" spans="3:11" x14ac:dyDescent="0.3">
      <c r="E146" s="17"/>
      <c r="F146" s="17"/>
      <c r="G146" s="17"/>
      <c r="H146" s="17"/>
      <c r="I146" s="22"/>
      <c r="J146" s="22"/>
      <c r="K146" s="17"/>
    </row>
    <row r="147" spans="3:11" x14ac:dyDescent="0.3">
      <c r="E147" s="17"/>
      <c r="F147" s="17"/>
      <c r="G147" s="17"/>
      <c r="H147" s="17"/>
      <c r="I147" s="22"/>
      <c r="J147" s="22"/>
      <c r="K147" s="17"/>
    </row>
    <row r="148" spans="3:11" x14ac:dyDescent="0.3">
      <c r="E148" s="17"/>
      <c r="F148" s="17"/>
      <c r="G148" s="17"/>
      <c r="H148" s="17"/>
      <c r="I148" s="22"/>
      <c r="J148" s="22"/>
      <c r="K148" s="17"/>
    </row>
    <row r="149" spans="3:11" x14ac:dyDescent="0.3">
      <c r="E149" s="17"/>
      <c r="F149" s="17"/>
      <c r="G149" s="17"/>
      <c r="H149" s="17"/>
      <c r="I149" s="22"/>
      <c r="J149" s="22"/>
      <c r="K149" s="17"/>
    </row>
    <row r="150" spans="3:11" x14ac:dyDescent="0.3">
      <c r="E150" s="17"/>
      <c r="F150" s="17"/>
      <c r="G150" s="17"/>
      <c r="H150" s="17"/>
      <c r="I150" s="22"/>
      <c r="J150" s="22"/>
      <c r="K150" s="17"/>
    </row>
    <row r="151" spans="3:11" x14ac:dyDescent="0.3">
      <c r="E151" s="17"/>
      <c r="F151" s="17"/>
      <c r="G151" s="17"/>
      <c r="H151" s="17"/>
      <c r="I151" s="22"/>
      <c r="J151" s="22"/>
      <c r="K151" s="17"/>
    </row>
    <row r="152" spans="3:11" x14ac:dyDescent="0.3">
      <c r="E152" s="17"/>
      <c r="F152" s="17"/>
      <c r="G152" s="17"/>
      <c r="H152" s="17"/>
      <c r="I152" s="22"/>
      <c r="J152" s="22"/>
      <c r="K152" s="17"/>
    </row>
    <row r="153" spans="3:11" x14ac:dyDescent="0.3">
      <c r="E153" s="17"/>
      <c r="F153" s="17"/>
      <c r="G153" s="17"/>
      <c r="H153" s="17"/>
      <c r="I153" s="22"/>
      <c r="J153" s="22"/>
      <c r="K153" s="17"/>
    </row>
    <row r="154" spans="3:11" x14ac:dyDescent="0.3">
      <c r="E154" s="17"/>
      <c r="F154" s="17"/>
      <c r="G154" s="17"/>
      <c r="H154" s="17"/>
      <c r="I154" s="22"/>
      <c r="J154" s="22"/>
      <c r="K154" s="17"/>
    </row>
    <row r="155" spans="3:11" x14ac:dyDescent="0.3">
      <c r="E155" s="17"/>
      <c r="F155" s="17"/>
      <c r="G155" s="17"/>
      <c r="H155" s="17"/>
      <c r="I155" s="22"/>
      <c r="J155" s="22"/>
      <c r="K155" s="17"/>
    </row>
    <row r="156" spans="3:11" x14ac:dyDescent="0.3">
      <c r="C156" s="19"/>
      <c r="D156" s="19"/>
      <c r="E156" s="20"/>
      <c r="F156" s="20"/>
      <c r="G156" s="20"/>
      <c r="H156" s="20"/>
      <c r="I156" s="18"/>
      <c r="J156" s="18"/>
      <c r="K156" s="17"/>
    </row>
    <row r="157" spans="3:11" x14ac:dyDescent="0.3">
      <c r="E157" s="17"/>
      <c r="F157" s="17"/>
      <c r="G157" s="17"/>
      <c r="H157" s="17"/>
      <c r="I157" s="18"/>
      <c r="J157" s="18"/>
      <c r="K157" s="17"/>
    </row>
    <row r="158" spans="3:11" x14ac:dyDescent="0.3">
      <c r="E158" s="17"/>
      <c r="F158" s="17"/>
      <c r="G158" s="17"/>
      <c r="H158" s="17"/>
      <c r="I158" s="18"/>
      <c r="J158" s="18"/>
      <c r="K158" s="17"/>
    </row>
    <row r="159" spans="3:11" x14ac:dyDescent="0.3">
      <c r="E159" s="17"/>
      <c r="F159" s="17"/>
      <c r="G159" s="17"/>
      <c r="H159" s="17"/>
      <c r="I159" s="18"/>
      <c r="J159" s="18"/>
      <c r="K159" s="17"/>
    </row>
    <row r="160" spans="3:11" x14ac:dyDescent="0.3">
      <c r="E160" s="17"/>
      <c r="F160" s="17"/>
      <c r="G160" s="17"/>
      <c r="H160" s="17"/>
      <c r="I160" s="18"/>
      <c r="J160" s="18"/>
      <c r="K160" s="17"/>
    </row>
    <row r="161" spans="5:11" x14ac:dyDescent="0.3">
      <c r="E161" s="17"/>
      <c r="F161" s="17"/>
      <c r="G161" s="17"/>
      <c r="H161" s="17"/>
      <c r="I161" s="18"/>
      <c r="J161" s="18"/>
      <c r="K161" s="17"/>
    </row>
    <row r="162" spans="5:11" x14ac:dyDescent="0.3">
      <c r="E162" s="17"/>
      <c r="F162" s="17"/>
      <c r="G162" s="17"/>
      <c r="H162" s="17"/>
      <c r="I162" s="18"/>
      <c r="J162" s="18"/>
      <c r="K162" s="17"/>
    </row>
    <row r="163" spans="5:11" x14ac:dyDescent="0.3">
      <c r="E163" s="17"/>
      <c r="F163" s="17"/>
      <c r="G163" s="17"/>
      <c r="H163" s="17"/>
      <c r="I163" s="18"/>
      <c r="J163" s="18"/>
      <c r="K163" s="17"/>
    </row>
    <row r="164" spans="5:11" x14ac:dyDescent="0.3">
      <c r="E164" s="17"/>
      <c r="F164" s="17"/>
      <c r="G164" s="17"/>
      <c r="H164" s="17"/>
      <c r="I164" s="18"/>
      <c r="J164" s="18"/>
      <c r="K164" s="17"/>
    </row>
    <row r="165" spans="5:11" x14ac:dyDescent="0.3">
      <c r="E165" s="17"/>
      <c r="F165" s="17"/>
      <c r="G165" s="17"/>
      <c r="H165" s="17"/>
      <c r="I165" s="18"/>
      <c r="J165" s="18"/>
      <c r="K165" s="17"/>
    </row>
    <row r="166" spans="5:11" x14ac:dyDescent="0.3">
      <c r="E166" s="17"/>
      <c r="F166" s="17"/>
      <c r="G166" s="17"/>
      <c r="H166" s="17"/>
      <c r="I166" s="18"/>
      <c r="J166" s="18"/>
      <c r="K166" s="17"/>
    </row>
    <row r="167" spans="5:11" x14ac:dyDescent="0.3">
      <c r="E167" s="17"/>
      <c r="F167" s="17"/>
      <c r="G167" s="17"/>
      <c r="H167" s="17"/>
      <c r="I167" s="18"/>
      <c r="J167" s="18"/>
      <c r="K167" s="17"/>
    </row>
    <row r="168" spans="5:11" x14ac:dyDescent="0.3">
      <c r="E168" s="17"/>
      <c r="F168" s="17"/>
      <c r="G168" s="17"/>
      <c r="H168" s="17"/>
      <c r="I168" s="18"/>
      <c r="J168" s="18"/>
      <c r="K168" s="17"/>
    </row>
    <row r="169" spans="5:11" x14ac:dyDescent="0.3">
      <c r="E169" s="17"/>
      <c r="F169" s="17"/>
      <c r="G169" s="17"/>
      <c r="H169" s="17"/>
      <c r="I169" s="18"/>
      <c r="J169" s="18"/>
      <c r="K169" s="17"/>
    </row>
    <row r="170" spans="5:11" x14ac:dyDescent="0.3">
      <c r="E170" s="17"/>
      <c r="F170" s="17"/>
      <c r="G170" s="17"/>
      <c r="H170" s="17"/>
      <c r="I170" s="18"/>
      <c r="J170" s="18"/>
      <c r="K170" s="17"/>
    </row>
    <row r="171" spans="5:11" x14ac:dyDescent="0.3">
      <c r="E171" s="17"/>
      <c r="F171" s="17"/>
      <c r="G171" s="17"/>
      <c r="H171" s="17"/>
      <c r="I171" s="18"/>
      <c r="J171" s="18"/>
      <c r="K171" s="17"/>
    </row>
    <row r="172" spans="5:11" x14ac:dyDescent="0.3">
      <c r="E172" s="17"/>
      <c r="F172" s="17"/>
      <c r="G172" s="17"/>
      <c r="H172" s="17"/>
      <c r="I172" s="18"/>
      <c r="J172" s="18"/>
      <c r="K172" s="17"/>
    </row>
    <row r="173" spans="5:11" x14ac:dyDescent="0.3">
      <c r="E173" s="17"/>
      <c r="F173" s="17"/>
      <c r="G173" s="17"/>
      <c r="H173" s="17"/>
      <c r="I173" s="18"/>
      <c r="J173" s="18"/>
      <c r="K173" s="17"/>
    </row>
    <row r="174" spans="5:11" x14ac:dyDescent="0.3">
      <c r="E174" s="17"/>
      <c r="F174" s="17"/>
      <c r="G174" s="17"/>
      <c r="H174" s="17"/>
      <c r="I174" s="18"/>
      <c r="J174" s="18"/>
      <c r="K174" s="17"/>
    </row>
    <row r="175" spans="5:11" x14ac:dyDescent="0.3">
      <c r="E175" s="17"/>
      <c r="F175" s="17"/>
      <c r="G175" s="17"/>
      <c r="H175" s="17"/>
      <c r="I175" s="18"/>
      <c r="J175" s="18"/>
      <c r="K175" s="17"/>
    </row>
    <row r="176" spans="5:11" x14ac:dyDescent="0.3">
      <c r="E176" s="17"/>
      <c r="F176" s="17"/>
      <c r="G176" s="17"/>
      <c r="H176" s="17"/>
      <c r="I176" s="18"/>
      <c r="J176" s="18"/>
      <c r="K176" s="17"/>
    </row>
    <row r="177" spans="5:11" x14ac:dyDescent="0.3">
      <c r="E177" s="17"/>
      <c r="F177" s="17"/>
      <c r="G177" s="17"/>
      <c r="H177" s="17"/>
      <c r="I177" s="18"/>
      <c r="J177" s="18"/>
      <c r="K177" s="17"/>
    </row>
    <row r="178" spans="5:11" x14ac:dyDescent="0.3">
      <c r="E178" s="17"/>
      <c r="F178" s="17"/>
      <c r="G178" s="17"/>
      <c r="H178" s="17"/>
      <c r="I178" s="18"/>
      <c r="J178" s="18"/>
      <c r="K178" s="17"/>
    </row>
    <row r="179" spans="5:11" x14ac:dyDescent="0.3">
      <c r="E179" s="17"/>
      <c r="F179" s="17"/>
      <c r="G179" s="17"/>
      <c r="H179" s="17"/>
      <c r="I179" s="18"/>
      <c r="J179" s="18"/>
      <c r="K179" s="17"/>
    </row>
    <row r="180" spans="5:11" x14ac:dyDescent="0.3">
      <c r="E180" s="17"/>
      <c r="F180" s="17"/>
      <c r="G180" s="17"/>
      <c r="H180" s="17"/>
      <c r="I180" s="18"/>
      <c r="J180" s="18"/>
      <c r="K180" s="17"/>
    </row>
    <row r="181" spans="5:11" x14ac:dyDescent="0.3">
      <c r="E181" s="17"/>
      <c r="F181" s="17"/>
      <c r="G181" s="17"/>
      <c r="H181" s="17"/>
      <c r="I181" s="18"/>
      <c r="J181" s="18"/>
      <c r="K181" s="17"/>
    </row>
    <row r="182" spans="5:11" x14ac:dyDescent="0.3">
      <c r="E182" s="17"/>
      <c r="F182" s="17"/>
      <c r="G182" s="17"/>
      <c r="H182" s="17"/>
      <c r="I182" s="18"/>
      <c r="J182" s="18"/>
      <c r="K182" s="17"/>
    </row>
    <row r="183" spans="5:11" x14ac:dyDescent="0.3">
      <c r="E183" s="17"/>
      <c r="F183" s="17"/>
      <c r="G183" s="17"/>
      <c r="H183" s="17"/>
      <c r="I183" s="18"/>
      <c r="J183" s="18"/>
      <c r="K183" s="17"/>
    </row>
    <row r="184" spans="5:11" x14ac:dyDescent="0.3">
      <c r="E184" s="17"/>
      <c r="F184" s="17"/>
      <c r="G184" s="17"/>
      <c r="H184" s="17"/>
      <c r="I184" s="18"/>
      <c r="J184" s="18"/>
      <c r="K184" s="17"/>
    </row>
    <row r="185" spans="5:11" x14ac:dyDescent="0.3">
      <c r="E185" s="17"/>
      <c r="F185" s="17"/>
      <c r="G185" s="17"/>
      <c r="H185" s="17"/>
      <c r="I185" s="18"/>
      <c r="J185" s="18"/>
      <c r="K185" s="17"/>
    </row>
    <row r="186" spans="5:11" x14ac:dyDescent="0.3">
      <c r="E186" s="17"/>
      <c r="F186" s="17"/>
      <c r="G186" s="17"/>
      <c r="H186" s="17"/>
      <c r="I186" s="18"/>
      <c r="J186" s="18"/>
      <c r="K186" s="17"/>
    </row>
    <row r="187" spans="5:11" x14ac:dyDescent="0.3">
      <c r="E187" s="17"/>
      <c r="F187" s="17"/>
      <c r="G187" s="17"/>
      <c r="H187" s="17"/>
      <c r="I187" s="18"/>
      <c r="J187" s="18"/>
      <c r="K187" s="17"/>
    </row>
    <row r="188" spans="5:11" x14ac:dyDescent="0.3">
      <c r="E188" s="17"/>
      <c r="F188" s="17"/>
      <c r="G188" s="17"/>
      <c r="H188" s="17"/>
      <c r="I188" s="18"/>
      <c r="J188" s="18"/>
      <c r="K188" s="17"/>
    </row>
    <row r="189" spans="5:11" x14ac:dyDescent="0.3">
      <c r="E189" s="17"/>
      <c r="F189" s="17"/>
      <c r="G189" s="17"/>
      <c r="H189" s="17"/>
      <c r="I189" s="18"/>
      <c r="J189" s="18"/>
      <c r="K189" s="17"/>
    </row>
    <row r="190" spans="5:11" x14ac:dyDescent="0.3">
      <c r="E190" s="17"/>
      <c r="F190" s="17"/>
      <c r="G190" s="17"/>
      <c r="H190" s="17"/>
      <c r="I190" s="18"/>
      <c r="J190" s="18"/>
      <c r="K190" s="17"/>
    </row>
    <row r="191" spans="5:11" x14ac:dyDescent="0.3">
      <c r="E191" s="17"/>
      <c r="F191" s="17"/>
      <c r="G191" s="17"/>
      <c r="H191" s="17"/>
      <c r="I191" s="18"/>
      <c r="J191" s="18"/>
      <c r="K191" s="17"/>
    </row>
    <row r="192" spans="5:11" x14ac:dyDescent="0.3">
      <c r="E192" s="17"/>
      <c r="F192" s="17"/>
      <c r="G192" s="17"/>
      <c r="H192" s="17"/>
      <c r="I192" s="18"/>
      <c r="J192" s="18"/>
      <c r="K192" s="17"/>
    </row>
    <row r="193" spans="5:11" x14ac:dyDescent="0.3">
      <c r="E193" s="17"/>
      <c r="F193" s="17"/>
      <c r="G193" s="17"/>
      <c r="H193" s="17"/>
      <c r="I193" s="18"/>
      <c r="J193" s="18"/>
      <c r="K193" s="17"/>
    </row>
    <row r="194" spans="5:11" x14ac:dyDescent="0.3">
      <c r="E194" s="17"/>
      <c r="F194" s="17"/>
      <c r="G194" s="17"/>
      <c r="H194" s="17"/>
      <c r="I194" s="18"/>
      <c r="J194" s="18"/>
      <c r="K194" s="17"/>
    </row>
    <row r="195" spans="5:11" x14ac:dyDescent="0.3">
      <c r="E195" s="17"/>
      <c r="F195" s="17"/>
      <c r="G195" s="17"/>
      <c r="H195" s="17"/>
      <c r="I195" s="18"/>
      <c r="J195" s="18"/>
      <c r="K195" s="17"/>
    </row>
    <row r="196" spans="5:11" x14ac:dyDescent="0.3">
      <c r="E196" s="17"/>
      <c r="F196" s="17"/>
      <c r="G196" s="17"/>
      <c r="H196" s="17"/>
      <c r="I196" s="18"/>
      <c r="J196" s="18"/>
      <c r="K196" s="17"/>
    </row>
    <row r="197" spans="5:11" x14ac:dyDescent="0.3">
      <c r="E197" s="17"/>
      <c r="F197" s="17"/>
      <c r="G197" s="17"/>
      <c r="H197" s="17"/>
      <c r="I197" s="18"/>
      <c r="J197" s="18"/>
      <c r="K197" s="17"/>
    </row>
    <row r="198" spans="5:11" x14ac:dyDescent="0.3">
      <c r="E198" s="17"/>
      <c r="F198" s="17"/>
      <c r="G198" s="17"/>
      <c r="H198" s="17"/>
      <c r="I198" s="18"/>
      <c r="J198" s="18"/>
      <c r="K198" s="17"/>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9E1C9-DF43-4A16-BE29-6E1BC2509F87}">
  <dimension ref="A1:K26"/>
  <sheetViews>
    <sheetView workbookViewId="0">
      <selection activeCell="J12" sqref="J12"/>
    </sheetView>
    <sheetView workbookViewId="1">
      <selection activeCell="A21" sqref="A21"/>
    </sheetView>
  </sheetViews>
  <sheetFormatPr defaultRowHeight="14.4" x14ac:dyDescent="0.3"/>
  <cols>
    <col min="1" max="1" width="35.88671875" bestFit="1" customWidth="1"/>
    <col min="2" max="2" width="12.77734375" customWidth="1"/>
  </cols>
  <sheetData>
    <row r="1" spans="1:11" x14ac:dyDescent="0.3">
      <c r="A1" s="42" t="s">
        <v>219</v>
      </c>
      <c r="B1" s="42" t="s">
        <v>172</v>
      </c>
      <c r="C1" s="42" t="s">
        <v>36</v>
      </c>
      <c r="D1" s="42" t="s">
        <v>100</v>
      </c>
      <c r="E1" s="42" t="s">
        <v>101</v>
      </c>
      <c r="F1" s="42" t="s">
        <v>102</v>
      </c>
      <c r="G1" s="42" t="s">
        <v>173</v>
      </c>
      <c r="H1" s="42" t="s">
        <v>174</v>
      </c>
      <c r="I1" s="42" t="s">
        <v>175</v>
      </c>
      <c r="J1" s="42" t="s">
        <v>32</v>
      </c>
      <c r="K1" s="42" t="s">
        <v>42</v>
      </c>
    </row>
    <row r="2" spans="1:11" x14ac:dyDescent="0.3">
      <c r="A2" s="41" t="s">
        <v>241</v>
      </c>
      <c r="B2" s="11">
        <v>33</v>
      </c>
      <c r="C2" s="40">
        <v>36.99</v>
      </c>
      <c r="D2" s="11">
        <v>41.5</v>
      </c>
      <c r="E2" s="40">
        <v>41.5</v>
      </c>
      <c r="F2" s="11">
        <v>41.5</v>
      </c>
      <c r="G2" s="40">
        <v>41.5</v>
      </c>
      <c r="H2" s="11" t="s">
        <v>13</v>
      </c>
      <c r="I2" s="40" t="s">
        <v>13</v>
      </c>
      <c r="J2" s="11">
        <v>41.9</v>
      </c>
      <c r="K2" s="40" t="s">
        <v>13</v>
      </c>
    </row>
    <row r="3" spans="1:11" x14ac:dyDescent="0.3">
      <c r="A3" s="41" t="s">
        <v>154</v>
      </c>
      <c r="B3" s="11" t="s">
        <v>231</v>
      </c>
      <c r="C3" s="40" t="s">
        <v>231</v>
      </c>
      <c r="D3" s="11" t="s">
        <v>231</v>
      </c>
      <c r="E3" s="40" t="s">
        <v>231</v>
      </c>
      <c r="F3" s="11" t="s">
        <v>231</v>
      </c>
      <c r="G3" s="40" t="s">
        <v>13</v>
      </c>
      <c r="H3" s="11" t="s">
        <v>13</v>
      </c>
      <c r="I3" s="40" t="s">
        <v>13</v>
      </c>
      <c r="J3" s="11" t="s">
        <v>226</v>
      </c>
      <c r="K3" s="40" t="s">
        <v>13</v>
      </c>
    </row>
    <row r="4" spans="1:11" x14ac:dyDescent="0.3">
      <c r="A4" s="41" t="s">
        <v>11</v>
      </c>
      <c r="B4" s="11" t="s">
        <v>230</v>
      </c>
      <c r="C4" s="40" t="s">
        <v>220</v>
      </c>
      <c r="D4" s="11" t="s">
        <v>221</v>
      </c>
      <c r="E4" s="40" t="s">
        <v>225</v>
      </c>
      <c r="F4" s="11" t="s">
        <v>221</v>
      </c>
      <c r="G4" s="40" t="s">
        <v>13</v>
      </c>
      <c r="H4" s="11" t="s">
        <v>13</v>
      </c>
      <c r="I4" s="40" t="s">
        <v>13</v>
      </c>
      <c r="J4" s="11" t="s">
        <v>223</v>
      </c>
      <c r="K4" s="40" t="s">
        <v>227</v>
      </c>
    </row>
    <row r="5" spans="1:11" x14ac:dyDescent="0.3">
      <c r="A5" s="41" t="s">
        <v>12</v>
      </c>
      <c r="B5" s="11" t="s">
        <v>221</v>
      </c>
      <c r="C5" s="40" t="s">
        <v>228</v>
      </c>
      <c r="D5" s="11" t="s">
        <v>229</v>
      </c>
      <c r="E5" s="40" t="s">
        <v>13</v>
      </c>
      <c r="F5" s="11" t="s">
        <v>229</v>
      </c>
      <c r="G5" s="40" t="s">
        <v>13</v>
      </c>
      <c r="H5" s="11" t="s">
        <v>13</v>
      </c>
      <c r="I5" s="40" t="s">
        <v>13</v>
      </c>
      <c r="J5" s="11" t="s">
        <v>224</v>
      </c>
      <c r="K5" s="40" t="s">
        <v>222</v>
      </c>
    </row>
    <row r="6" spans="1:11" x14ac:dyDescent="0.3">
      <c r="A6" s="41" t="s">
        <v>182</v>
      </c>
      <c r="B6" s="11">
        <v>10.99</v>
      </c>
      <c r="C6" s="40">
        <v>10.99</v>
      </c>
      <c r="D6" s="11">
        <v>11.99</v>
      </c>
      <c r="E6" s="40">
        <v>11.99</v>
      </c>
      <c r="F6" s="11">
        <v>11.99</v>
      </c>
      <c r="G6" s="40" t="s">
        <v>13</v>
      </c>
      <c r="H6" s="11" t="s">
        <v>13</v>
      </c>
      <c r="I6" s="40" t="s">
        <v>13</v>
      </c>
      <c r="J6" s="11">
        <v>9.99</v>
      </c>
      <c r="K6" s="40">
        <v>15.99</v>
      </c>
    </row>
    <row r="7" spans="1:11" x14ac:dyDescent="0.3">
      <c r="A7" s="41" t="s">
        <v>240</v>
      </c>
      <c r="B7" s="11">
        <v>9.9499999999999993</v>
      </c>
      <c r="C7" s="40">
        <v>6.99</v>
      </c>
      <c r="D7" s="11" t="s">
        <v>13</v>
      </c>
      <c r="E7" s="40" t="s">
        <v>13</v>
      </c>
      <c r="F7" s="11" t="s">
        <v>13</v>
      </c>
      <c r="G7" s="40" t="s">
        <v>13</v>
      </c>
      <c r="H7" s="11" t="s">
        <v>13</v>
      </c>
      <c r="I7" s="40" t="s">
        <v>13</v>
      </c>
      <c r="J7" s="11">
        <v>9.99</v>
      </c>
      <c r="K7" s="40" t="s">
        <v>13</v>
      </c>
    </row>
    <row r="8" spans="1:11" x14ac:dyDescent="0.3">
      <c r="A8" s="41" t="s">
        <v>288</v>
      </c>
      <c r="B8" s="11" t="s">
        <v>13</v>
      </c>
      <c r="C8" s="40">
        <v>22.99</v>
      </c>
      <c r="D8" s="11">
        <v>22.99</v>
      </c>
      <c r="E8" s="40">
        <v>22.99</v>
      </c>
      <c r="F8" s="11">
        <v>22.99</v>
      </c>
      <c r="G8" s="40" t="s">
        <v>13</v>
      </c>
      <c r="H8" s="11" t="s">
        <v>13</v>
      </c>
      <c r="I8" s="40" t="s">
        <v>13</v>
      </c>
      <c r="J8" s="11">
        <v>23.99</v>
      </c>
      <c r="K8" s="40">
        <v>19.989999999999998</v>
      </c>
    </row>
    <row r="9" spans="1:11" x14ac:dyDescent="0.3">
      <c r="A9" s="41"/>
      <c r="B9" s="11"/>
      <c r="C9" s="40"/>
      <c r="D9" s="11"/>
      <c r="E9" s="40"/>
      <c r="F9" s="11"/>
      <c r="G9" s="40"/>
      <c r="H9" s="11"/>
      <c r="I9" s="40"/>
      <c r="J9" s="11"/>
      <c r="K9" s="40"/>
    </row>
    <row r="10" spans="1:11" x14ac:dyDescent="0.3">
      <c r="A10" s="41"/>
      <c r="B10" s="11"/>
      <c r="C10" s="40"/>
      <c r="D10" s="11"/>
      <c r="E10" s="40"/>
      <c r="F10" s="11"/>
      <c r="G10" s="40"/>
      <c r="H10" s="11"/>
      <c r="I10" s="40"/>
      <c r="J10" s="11"/>
      <c r="K10" s="40"/>
    </row>
    <row r="11" spans="1:11" x14ac:dyDescent="0.3">
      <c r="A11" s="41"/>
      <c r="B11" s="11"/>
      <c r="C11" s="40"/>
      <c r="D11" s="11"/>
      <c r="E11" s="40"/>
      <c r="F11" s="11"/>
      <c r="G11" s="40"/>
      <c r="H11" s="11"/>
      <c r="I11" s="40"/>
      <c r="J11" s="11"/>
      <c r="K11" s="40"/>
    </row>
    <row r="12" spans="1:11" x14ac:dyDescent="0.3">
      <c r="A12" s="41"/>
      <c r="B12" s="11"/>
      <c r="C12" s="40"/>
      <c r="D12" s="11"/>
      <c r="E12" s="40"/>
      <c r="F12" s="11"/>
      <c r="G12" s="40"/>
      <c r="H12" s="11"/>
      <c r="I12" s="40"/>
      <c r="J12" s="11"/>
      <c r="K12" s="40"/>
    </row>
    <row r="13" spans="1:11" x14ac:dyDescent="0.3">
      <c r="A13" s="41"/>
      <c r="B13" s="11"/>
      <c r="C13" s="40"/>
      <c r="D13" s="11"/>
      <c r="E13" s="40"/>
      <c r="F13" s="11"/>
      <c r="G13" s="40"/>
      <c r="H13" s="11"/>
      <c r="I13" s="40"/>
      <c r="J13" s="11"/>
      <c r="K13" s="40"/>
    </row>
    <row r="14" spans="1:11" x14ac:dyDescent="0.3">
      <c r="A14" s="41"/>
      <c r="B14" s="11"/>
      <c r="C14" s="40"/>
      <c r="D14" s="11"/>
      <c r="E14" s="40"/>
      <c r="F14" s="11"/>
      <c r="G14" s="40"/>
      <c r="H14" s="11"/>
      <c r="I14" s="40"/>
      <c r="J14" s="11"/>
      <c r="K14" s="40"/>
    </row>
    <row r="15" spans="1:11" x14ac:dyDescent="0.3">
      <c r="A15" s="41"/>
      <c r="B15" s="11"/>
      <c r="C15" s="40"/>
      <c r="D15" s="11"/>
      <c r="E15" s="40"/>
      <c r="F15" s="11"/>
      <c r="G15" s="40"/>
      <c r="H15" s="11"/>
      <c r="I15" s="40"/>
      <c r="J15" s="11"/>
      <c r="K15" s="40"/>
    </row>
    <row r="16" spans="1:11" x14ac:dyDescent="0.3">
      <c r="A16" s="41"/>
      <c r="B16" s="11"/>
      <c r="C16" s="40"/>
      <c r="D16" s="11"/>
      <c r="E16" s="40"/>
      <c r="F16" s="11"/>
      <c r="G16" s="40"/>
      <c r="H16" s="11"/>
      <c r="I16" s="40"/>
      <c r="J16" s="11"/>
      <c r="K16" s="40"/>
    </row>
    <row r="17" spans="1:11" x14ac:dyDescent="0.3">
      <c r="A17" s="41"/>
      <c r="B17" s="11"/>
      <c r="C17" s="40"/>
      <c r="D17" s="11"/>
      <c r="E17" s="40"/>
      <c r="F17" s="11"/>
      <c r="G17" s="40"/>
      <c r="H17" s="11"/>
      <c r="I17" s="40"/>
      <c r="J17" s="11"/>
      <c r="K17" s="40"/>
    </row>
    <row r="18" spans="1:11" x14ac:dyDescent="0.3">
      <c r="A18" s="41"/>
      <c r="B18" s="11"/>
      <c r="C18" s="40"/>
      <c r="D18" s="11"/>
      <c r="E18" s="40"/>
      <c r="F18" s="11"/>
      <c r="G18" s="40"/>
      <c r="H18" s="11"/>
      <c r="I18" s="40"/>
      <c r="J18" s="11"/>
      <c r="K18" s="40"/>
    </row>
    <row r="19" spans="1:11" x14ac:dyDescent="0.3">
      <c r="A19" s="41"/>
      <c r="B19" s="11"/>
      <c r="C19" s="40"/>
      <c r="D19" s="11"/>
      <c r="E19" s="40"/>
      <c r="F19" s="11"/>
      <c r="G19" s="40"/>
      <c r="H19" s="11"/>
      <c r="I19" s="40"/>
      <c r="J19" s="11"/>
      <c r="K19" s="40"/>
    </row>
    <row r="20" spans="1:11" x14ac:dyDescent="0.3">
      <c r="A20" s="41"/>
      <c r="B20" s="11"/>
      <c r="C20" s="40"/>
      <c r="D20" s="11"/>
      <c r="E20" s="40"/>
      <c r="F20" s="11"/>
      <c r="G20" s="40"/>
      <c r="H20" s="11"/>
      <c r="I20" s="40"/>
      <c r="J20" s="11"/>
      <c r="K20" s="40"/>
    </row>
    <row r="21" spans="1:11" x14ac:dyDescent="0.3">
      <c r="A21" s="41"/>
      <c r="B21" s="11"/>
      <c r="C21" s="40"/>
      <c r="D21" s="11"/>
      <c r="E21" s="40"/>
      <c r="F21" s="11"/>
      <c r="G21" s="40"/>
      <c r="H21" s="11"/>
      <c r="I21" s="40"/>
      <c r="J21" s="11"/>
      <c r="K21" s="40"/>
    </row>
    <row r="22" spans="1:11" x14ac:dyDescent="0.3">
      <c r="A22" s="41"/>
      <c r="B22" s="11"/>
      <c r="C22" s="40"/>
      <c r="D22" s="11"/>
      <c r="E22" s="40"/>
      <c r="F22" s="11"/>
      <c r="G22" s="40"/>
      <c r="H22" s="11"/>
      <c r="I22" s="40"/>
      <c r="J22" s="11"/>
      <c r="K22" s="40"/>
    </row>
    <row r="23" spans="1:11" x14ac:dyDescent="0.3">
      <c r="A23" s="41"/>
      <c r="B23" s="11"/>
      <c r="C23" s="40"/>
      <c r="D23" s="11"/>
      <c r="E23" s="40"/>
      <c r="F23" s="11"/>
      <c r="G23" s="40"/>
      <c r="H23" s="11"/>
      <c r="I23" s="40"/>
      <c r="J23" s="11"/>
      <c r="K23" s="40"/>
    </row>
    <row r="24" spans="1:11" x14ac:dyDescent="0.3">
      <c r="A24" s="41"/>
      <c r="B24" s="11"/>
      <c r="C24" s="40"/>
      <c r="D24" s="11"/>
      <c r="E24" s="40"/>
      <c r="F24" s="11"/>
      <c r="G24" s="40"/>
      <c r="H24" s="11"/>
      <c r="I24" s="40"/>
      <c r="J24" s="11"/>
      <c r="K24" s="40"/>
    </row>
    <row r="25" spans="1:11" x14ac:dyDescent="0.3">
      <c r="A25" s="41"/>
      <c r="B25" s="11"/>
      <c r="C25" s="40"/>
      <c r="D25" s="11"/>
      <c r="E25" s="40"/>
      <c r="F25" s="11"/>
      <c r="G25" s="40"/>
      <c r="H25" s="11"/>
      <c r="I25" s="40"/>
      <c r="J25" s="11"/>
      <c r="K25" s="40"/>
    </row>
    <row r="26" spans="1:11" x14ac:dyDescent="0.3">
      <c r="A26" s="41"/>
      <c r="B26" s="11"/>
      <c r="C26" s="40"/>
      <c r="D26" s="11"/>
      <c r="E26" s="40"/>
      <c r="F26" s="11"/>
      <c r="G26" s="40"/>
      <c r="H26" s="11"/>
      <c r="I26" s="40"/>
      <c r="J26" s="11"/>
      <c r="K26" s="40"/>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A0E7C-58FD-4957-8631-F0D0DB8CFC2E}">
  <sheetPr>
    <tabColor theme="5" tint="0.79998168889431442"/>
  </sheetPr>
  <dimension ref="A1:O8"/>
  <sheetViews>
    <sheetView tabSelected="1" topLeftCell="D1" workbookViewId="0">
      <selection activeCell="N1" sqref="N1"/>
    </sheetView>
    <sheetView workbookViewId="1">
      <selection activeCell="K22" sqref="K22"/>
    </sheetView>
  </sheetViews>
  <sheetFormatPr defaultRowHeight="14.4" x14ac:dyDescent="0.3"/>
  <cols>
    <col min="1" max="1" width="31.44140625" style="10" customWidth="1"/>
  </cols>
  <sheetData>
    <row r="1" spans="1:15" x14ac:dyDescent="0.3">
      <c r="A1" s="26" t="s">
        <v>15</v>
      </c>
      <c r="B1" s="24" t="s">
        <v>172</v>
      </c>
      <c r="C1" s="24" t="s">
        <v>36</v>
      </c>
      <c r="D1" s="24" t="s">
        <v>155</v>
      </c>
      <c r="E1" s="24" t="s">
        <v>100</v>
      </c>
      <c r="F1" s="24" t="s">
        <v>101</v>
      </c>
      <c r="G1" s="24" t="s">
        <v>102</v>
      </c>
      <c r="H1" s="24" t="s">
        <v>173</v>
      </c>
      <c r="I1" s="24" t="s">
        <v>174</v>
      </c>
      <c r="J1" s="24" t="s">
        <v>175</v>
      </c>
      <c r="K1" s="24" t="s">
        <v>176</v>
      </c>
      <c r="L1" s="24" t="s">
        <v>43</v>
      </c>
      <c r="M1" s="24" t="s">
        <v>177</v>
      </c>
    </row>
    <row r="2" spans="1:15" x14ac:dyDescent="0.3">
      <c r="A2" s="60" t="s">
        <v>241</v>
      </c>
      <c r="B2" s="34">
        <v>7.0000000000000007E-2</v>
      </c>
      <c r="C2" s="34">
        <v>0.2</v>
      </c>
      <c r="D2" s="34">
        <v>0.05</v>
      </c>
      <c r="E2" s="34">
        <v>5.5E-2</v>
      </c>
      <c r="F2" s="34">
        <v>0.1</v>
      </c>
      <c r="G2" s="34">
        <v>0.1</v>
      </c>
      <c r="H2" s="34">
        <v>0.09</v>
      </c>
      <c r="I2" s="34">
        <v>0.12</v>
      </c>
      <c r="J2" s="34">
        <v>0.08</v>
      </c>
      <c r="K2" s="34">
        <v>0.1</v>
      </c>
      <c r="L2" s="34">
        <v>0.1</v>
      </c>
      <c r="M2" s="34">
        <v>0.12</v>
      </c>
    </row>
    <row r="3" spans="1:15" x14ac:dyDescent="0.3">
      <c r="A3" s="41" t="s">
        <v>182</v>
      </c>
      <c r="B3" s="25" t="s">
        <v>210</v>
      </c>
      <c r="C3" s="25" t="s">
        <v>164</v>
      </c>
      <c r="D3" s="25" t="s">
        <v>168</v>
      </c>
      <c r="E3" s="25" t="s">
        <v>164</v>
      </c>
      <c r="F3" s="25" t="s">
        <v>211</v>
      </c>
      <c r="G3" s="25" t="s">
        <v>163</v>
      </c>
      <c r="H3" s="25" t="s">
        <v>163</v>
      </c>
      <c r="I3" s="25" t="s">
        <v>212</v>
      </c>
      <c r="J3" s="25" t="s">
        <v>213</v>
      </c>
      <c r="K3" s="25" t="s">
        <v>165</v>
      </c>
      <c r="L3" s="25" t="s">
        <v>165</v>
      </c>
      <c r="M3" s="25" t="s">
        <v>163</v>
      </c>
    </row>
    <row r="4" spans="1:15" x14ac:dyDescent="0.3">
      <c r="A4" s="61" t="s">
        <v>11</v>
      </c>
      <c r="B4" s="25" t="s">
        <v>210</v>
      </c>
      <c r="C4" s="25" t="s">
        <v>164</v>
      </c>
      <c r="D4" s="25" t="s">
        <v>168</v>
      </c>
      <c r="E4" s="25" t="s">
        <v>164</v>
      </c>
      <c r="F4" s="25" t="s">
        <v>211</v>
      </c>
      <c r="G4" s="25" t="s">
        <v>163</v>
      </c>
      <c r="H4" s="25" t="s">
        <v>163</v>
      </c>
      <c r="I4" s="25" t="s">
        <v>212</v>
      </c>
      <c r="J4" s="25" t="s">
        <v>213</v>
      </c>
      <c r="K4" s="25" t="s">
        <v>165</v>
      </c>
      <c r="L4" s="25" t="s">
        <v>165</v>
      </c>
      <c r="M4" s="25" t="s">
        <v>163</v>
      </c>
    </row>
    <row r="5" spans="1:15" x14ac:dyDescent="0.3">
      <c r="A5" s="61" t="s">
        <v>12</v>
      </c>
      <c r="B5" s="25" t="s">
        <v>210</v>
      </c>
      <c r="C5" s="25" t="s">
        <v>164</v>
      </c>
      <c r="D5" s="25" t="s">
        <v>168</v>
      </c>
      <c r="E5" s="25" t="s">
        <v>164</v>
      </c>
      <c r="F5" s="25" t="s">
        <v>211</v>
      </c>
      <c r="G5" s="25" t="s">
        <v>163</v>
      </c>
      <c r="H5" s="25" t="s">
        <v>163</v>
      </c>
      <c r="I5" s="25" t="s">
        <v>212</v>
      </c>
      <c r="J5" s="25" t="s">
        <v>213</v>
      </c>
      <c r="K5" s="25" t="s">
        <v>165</v>
      </c>
      <c r="L5" s="25" t="s">
        <v>165</v>
      </c>
      <c r="M5" s="25" t="s">
        <v>163</v>
      </c>
    </row>
    <row r="6" spans="1:15" x14ac:dyDescent="0.3">
      <c r="A6" s="61" t="s">
        <v>240</v>
      </c>
      <c r="B6" s="25" t="s">
        <v>210</v>
      </c>
      <c r="C6" s="25" t="s">
        <v>164</v>
      </c>
      <c r="D6" s="25" t="s">
        <v>168</v>
      </c>
      <c r="E6" s="25" t="s">
        <v>164</v>
      </c>
      <c r="F6" s="25" t="s">
        <v>211</v>
      </c>
      <c r="G6" s="25" t="s">
        <v>163</v>
      </c>
      <c r="H6" s="25" t="s">
        <v>163</v>
      </c>
      <c r="I6" s="25" t="s">
        <v>166</v>
      </c>
      <c r="J6" s="25" t="s">
        <v>213</v>
      </c>
      <c r="K6" s="25" t="s">
        <v>165</v>
      </c>
      <c r="L6" s="25" t="s">
        <v>163</v>
      </c>
      <c r="M6" s="25" t="s">
        <v>165</v>
      </c>
    </row>
    <row r="7" spans="1:15" x14ac:dyDescent="0.3">
      <c r="A7" s="61" t="s">
        <v>154</v>
      </c>
      <c r="B7" s="25">
        <v>0.19</v>
      </c>
      <c r="C7" s="25">
        <v>0.2</v>
      </c>
      <c r="D7" s="25">
        <v>0.05</v>
      </c>
      <c r="E7" s="25">
        <v>0.2</v>
      </c>
      <c r="F7" s="25">
        <v>0.22</v>
      </c>
      <c r="G7" s="25">
        <v>0.21</v>
      </c>
      <c r="H7" s="25">
        <v>0.21</v>
      </c>
      <c r="I7" s="25">
        <v>0.25</v>
      </c>
      <c r="J7" s="25">
        <v>0.23</v>
      </c>
      <c r="K7" s="25">
        <v>0.1</v>
      </c>
      <c r="L7" s="25">
        <v>0.1</v>
      </c>
      <c r="M7" s="25">
        <v>0.21</v>
      </c>
    </row>
    <row r="8" spans="1:15" x14ac:dyDescent="0.3">
      <c r="A8" s="21" t="s">
        <v>288</v>
      </c>
      <c r="B8" s="25">
        <v>7.0000000000000007E-2</v>
      </c>
      <c r="C8" s="25">
        <v>0.2</v>
      </c>
      <c r="D8" s="25">
        <v>0.05</v>
      </c>
      <c r="E8" s="25">
        <v>0.06</v>
      </c>
      <c r="F8" s="25">
        <v>0.04</v>
      </c>
      <c r="G8" s="25">
        <v>0.04</v>
      </c>
      <c r="H8" s="25">
        <v>0.09</v>
      </c>
      <c r="I8" s="25">
        <v>0.12</v>
      </c>
      <c r="J8" s="25">
        <v>0.08</v>
      </c>
      <c r="K8" s="25">
        <v>0.1</v>
      </c>
      <c r="L8" s="25">
        <v>0.21</v>
      </c>
      <c r="M8" s="25">
        <v>0.1</v>
      </c>
      <c r="N8" s="29"/>
      <c r="O8" s="29"/>
    </row>
  </sheetData>
  <autoFilter ref="A1:M6" xr:uid="{06AA0E7C-58FD-4957-8631-F0D0DB8CFC2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2FE9-87F5-4B93-9855-26A385D7581E}">
  <sheetPr>
    <tabColor rgb="FFFFC000"/>
  </sheetPr>
  <dimension ref="A1:O8"/>
  <sheetViews>
    <sheetView workbookViewId="0">
      <selection activeCell="D17" sqref="D17"/>
    </sheetView>
    <sheetView workbookViewId="1">
      <selection activeCell="D3" sqref="D3"/>
    </sheetView>
  </sheetViews>
  <sheetFormatPr defaultRowHeight="14.4" x14ac:dyDescent="0.3"/>
  <cols>
    <col min="1" max="1" width="35.88671875" bestFit="1" customWidth="1"/>
    <col min="2" max="2" width="10.77734375" bestFit="1" customWidth="1"/>
    <col min="3" max="3" width="10" bestFit="1" customWidth="1"/>
    <col min="4" max="4" width="10.77734375" bestFit="1" customWidth="1"/>
    <col min="5" max="5" width="9.44140625" bestFit="1" customWidth="1"/>
    <col min="6" max="6" width="10.6640625" bestFit="1" customWidth="1"/>
    <col min="7" max="7" width="10.88671875" bestFit="1" customWidth="1"/>
    <col min="9" max="12" width="9.109375" style="30"/>
    <col min="14" max="15" width="9.109375" style="30"/>
  </cols>
  <sheetData>
    <row r="1" spans="1:13" x14ac:dyDescent="0.3">
      <c r="A1" s="28" t="s">
        <v>15</v>
      </c>
      <c r="B1" s="28" t="s">
        <v>178</v>
      </c>
      <c r="C1" s="28" t="s">
        <v>179</v>
      </c>
      <c r="D1" s="28" t="s">
        <v>180</v>
      </c>
      <c r="E1" s="28" t="s">
        <v>181</v>
      </c>
      <c r="F1" s="28" t="s">
        <v>242</v>
      </c>
      <c r="G1" s="28" t="s">
        <v>243</v>
      </c>
    </row>
    <row r="2" spans="1:13" x14ac:dyDescent="0.3">
      <c r="A2" s="35" t="s">
        <v>241</v>
      </c>
      <c r="B2" s="25">
        <v>0.14899999999999999</v>
      </c>
      <c r="C2" s="25">
        <v>3.4640000000000001E-3</v>
      </c>
      <c r="D2" s="25" t="s">
        <v>13</v>
      </c>
      <c r="E2" s="25">
        <v>0.05</v>
      </c>
      <c r="F2" s="25">
        <v>0</v>
      </c>
      <c r="G2" s="25">
        <v>0.05</v>
      </c>
    </row>
    <row r="3" spans="1:13" x14ac:dyDescent="0.3">
      <c r="A3" s="27" t="s">
        <v>154</v>
      </c>
      <c r="B3" s="25" t="s">
        <v>216</v>
      </c>
      <c r="C3" s="25" t="s">
        <v>215</v>
      </c>
      <c r="D3" s="25" t="s">
        <v>13</v>
      </c>
      <c r="E3" s="25" t="s">
        <v>13</v>
      </c>
      <c r="F3" s="25" t="s">
        <v>13</v>
      </c>
      <c r="G3" s="25" t="s">
        <v>13</v>
      </c>
      <c r="M3" s="30"/>
    </row>
    <row r="4" spans="1:13" x14ac:dyDescent="0.3">
      <c r="A4" s="27" t="s">
        <v>11</v>
      </c>
      <c r="B4" s="25" t="s">
        <v>167</v>
      </c>
      <c r="C4" s="25" t="s">
        <v>215</v>
      </c>
      <c r="D4" s="25" t="s">
        <v>167</v>
      </c>
      <c r="E4" s="25" t="s">
        <v>168</v>
      </c>
      <c r="F4" s="25">
        <v>0</v>
      </c>
      <c r="G4" s="25">
        <v>0</v>
      </c>
      <c r="M4" s="29"/>
    </row>
    <row r="5" spans="1:13" x14ac:dyDescent="0.3">
      <c r="A5" s="27" t="s">
        <v>12</v>
      </c>
      <c r="B5" s="25" t="s">
        <v>167</v>
      </c>
      <c r="C5" s="25" t="s">
        <v>215</v>
      </c>
      <c r="D5" s="25" t="s">
        <v>167</v>
      </c>
      <c r="E5" s="25" t="s">
        <v>168</v>
      </c>
      <c r="F5" s="25">
        <v>0</v>
      </c>
      <c r="G5" s="25">
        <v>0</v>
      </c>
      <c r="M5" s="29"/>
    </row>
    <row r="6" spans="1:13" x14ac:dyDescent="0.3">
      <c r="A6" s="27" t="s">
        <v>240</v>
      </c>
      <c r="B6" s="25" t="s">
        <v>214</v>
      </c>
      <c r="C6" s="25" t="s">
        <v>215</v>
      </c>
      <c r="D6" s="25" t="s">
        <v>13</v>
      </c>
      <c r="E6" s="25" t="s">
        <v>13</v>
      </c>
      <c r="F6" s="25" t="s">
        <v>13</v>
      </c>
      <c r="G6" s="25" t="s">
        <v>13</v>
      </c>
      <c r="M6" s="30"/>
    </row>
    <row r="7" spans="1:13" x14ac:dyDescent="0.3">
      <c r="A7" s="41" t="s">
        <v>182</v>
      </c>
      <c r="B7" s="25">
        <v>3.4640000000000001E-3</v>
      </c>
      <c r="C7" s="25">
        <v>5.2999999999999999E-2</v>
      </c>
      <c r="D7" s="25">
        <v>0.05</v>
      </c>
      <c r="E7" s="25">
        <v>6.5000000000000002E-2</v>
      </c>
      <c r="F7" s="25">
        <v>5.2999999999999999E-2</v>
      </c>
      <c r="G7" s="25" t="s">
        <v>13</v>
      </c>
      <c r="M7" s="30"/>
    </row>
    <row r="8" spans="1:13" x14ac:dyDescent="0.3">
      <c r="A8" s="21" t="s">
        <v>288</v>
      </c>
      <c r="B8" s="25">
        <v>1.4999999999999999E-2</v>
      </c>
      <c r="C8" s="25">
        <v>3.4640000000000001E-3</v>
      </c>
      <c r="D8" s="25" t="s">
        <v>13</v>
      </c>
      <c r="E8" s="25" t="s">
        <v>13</v>
      </c>
      <c r="F8" s="25" t="s">
        <v>13</v>
      </c>
      <c r="G8" s="25" t="s">
        <v>13</v>
      </c>
    </row>
  </sheetData>
  <autoFilter ref="A1:G7" xr:uid="{DBA62FE9-87F5-4B93-9855-26A385D7581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442E1-DB56-4E10-9353-BBD1C5061C6F}">
  <sheetPr>
    <tabColor theme="8" tint="0.79998168889431442"/>
  </sheetPr>
  <dimension ref="A1:E35"/>
  <sheetViews>
    <sheetView workbookViewId="0">
      <selection activeCell="C2" sqref="C2:D17"/>
    </sheetView>
    <sheetView workbookViewId="1">
      <selection activeCell="J44" sqref="J44"/>
    </sheetView>
  </sheetViews>
  <sheetFormatPr defaultRowHeight="14.4" x14ac:dyDescent="0.3"/>
  <cols>
    <col min="1" max="1" width="7.77734375" style="11" bestFit="1" customWidth="1"/>
    <col min="2" max="2" width="11.88671875" style="11" bestFit="1" customWidth="1"/>
    <col min="3" max="3" width="8" style="11" bestFit="1" customWidth="1"/>
    <col min="4" max="4" width="8.44140625" style="11" bestFit="1" customWidth="1"/>
    <col min="5" max="5" width="7.88671875" style="11" bestFit="1" customWidth="1"/>
  </cols>
  <sheetData>
    <row r="1" spans="1:5" ht="15" thickBot="1" x14ac:dyDescent="0.35">
      <c r="A1" s="62" t="s">
        <v>185</v>
      </c>
      <c r="B1" s="62" t="s">
        <v>186</v>
      </c>
      <c r="C1" s="62" t="s">
        <v>187</v>
      </c>
      <c r="D1" s="62" t="s">
        <v>188</v>
      </c>
      <c r="E1" s="62" t="s">
        <v>217</v>
      </c>
    </row>
    <row r="2" spans="1:5" ht="15" thickBot="1" x14ac:dyDescent="0.35">
      <c r="A2" s="63" t="s">
        <v>32</v>
      </c>
      <c r="B2" s="63" t="s">
        <v>246</v>
      </c>
      <c r="C2" s="64">
        <v>0.87</v>
      </c>
      <c r="D2" s="64">
        <v>2.4</v>
      </c>
      <c r="E2" s="63"/>
    </row>
    <row r="3" spans="1:5" ht="15" thickBot="1" x14ac:dyDescent="0.35">
      <c r="A3" s="63" t="s">
        <v>36</v>
      </c>
      <c r="B3" s="63" t="s">
        <v>246</v>
      </c>
      <c r="C3" s="64">
        <v>0.78</v>
      </c>
      <c r="D3" s="64">
        <v>1.1000000000000001</v>
      </c>
      <c r="E3" s="63"/>
    </row>
    <row r="4" spans="1:5" ht="15" thickBot="1" x14ac:dyDescent="0.35">
      <c r="A4" s="63" t="s">
        <v>172</v>
      </c>
      <c r="B4" s="63" t="s">
        <v>246</v>
      </c>
      <c r="C4" s="64">
        <v>0.86649550596000002</v>
      </c>
      <c r="D4" s="64">
        <v>1.199784790442</v>
      </c>
      <c r="E4" s="63"/>
    </row>
    <row r="5" spans="1:5" ht="15" thickBot="1" x14ac:dyDescent="0.35">
      <c r="A5" s="63" t="s">
        <v>100</v>
      </c>
      <c r="B5" s="63" t="s">
        <v>246</v>
      </c>
      <c r="C5" s="64">
        <v>0.892547004832</v>
      </c>
      <c r="D5" s="64">
        <v>1.2360303540899999</v>
      </c>
      <c r="E5" s="63"/>
    </row>
    <row r="6" spans="1:5" ht="15" thickBot="1" x14ac:dyDescent="0.35">
      <c r="A6" s="63" t="s">
        <v>101</v>
      </c>
      <c r="B6" s="63" t="s">
        <v>246</v>
      </c>
      <c r="C6" s="64">
        <v>0.86649550596000002</v>
      </c>
      <c r="D6" s="64">
        <v>1.199784790442</v>
      </c>
      <c r="E6" s="63"/>
    </row>
    <row r="7" spans="1:5" ht="15" thickBot="1" x14ac:dyDescent="0.35">
      <c r="A7" s="63" t="s">
        <v>102</v>
      </c>
      <c r="B7" s="63" t="s">
        <v>246</v>
      </c>
      <c r="C7" s="64">
        <v>0.86649550596000002</v>
      </c>
      <c r="D7" s="64">
        <v>1.199784790442</v>
      </c>
      <c r="E7" s="63"/>
    </row>
    <row r="8" spans="1:5" ht="15" thickBot="1" x14ac:dyDescent="0.35">
      <c r="A8" s="63" t="s">
        <v>173</v>
      </c>
      <c r="B8" s="63" t="s">
        <v>246</v>
      </c>
      <c r="C8" s="64">
        <v>0.86649550596000002</v>
      </c>
      <c r="D8" s="64">
        <v>1.199784790442</v>
      </c>
      <c r="E8" s="63"/>
    </row>
    <row r="9" spans="1:5" ht="15" thickBot="1" x14ac:dyDescent="0.35">
      <c r="A9" s="63" t="s">
        <v>174</v>
      </c>
      <c r="B9" s="63" t="s">
        <v>246</v>
      </c>
      <c r="C9" s="64">
        <v>9.0984859810460001</v>
      </c>
      <c r="D9" s="64">
        <v>12.59958089467</v>
      </c>
      <c r="E9" s="63"/>
    </row>
    <row r="10" spans="1:5" ht="15" thickBot="1" x14ac:dyDescent="0.35">
      <c r="A10" s="63" t="s">
        <v>175</v>
      </c>
      <c r="B10" s="63" t="s">
        <v>246</v>
      </c>
      <c r="C10" s="64">
        <v>0.86649550596000002</v>
      </c>
      <c r="D10" s="64">
        <v>1.199784790442</v>
      </c>
      <c r="E10" s="63"/>
    </row>
    <row r="11" spans="1:5" ht="15" thickBot="1" x14ac:dyDescent="0.35">
      <c r="A11" s="63" t="s">
        <v>42</v>
      </c>
      <c r="B11" s="63" t="s">
        <v>246</v>
      </c>
      <c r="C11" s="64">
        <v>0.93445593780000002</v>
      </c>
      <c r="D11" s="64">
        <v>1.5007928698000002</v>
      </c>
      <c r="E11" s="63"/>
    </row>
    <row r="12" spans="1:5" ht="15" thickBot="1" x14ac:dyDescent="0.35">
      <c r="A12" s="63" t="s">
        <v>184</v>
      </c>
      <c r="B12" s="63" t="s">
        <v>246</v>
      </c>
      <c r="C12" s="64">
        <v>8.7782224460000009</v>
      </c>
      <c r="D12" s="64">
        <v>15.007928698000002</v>
      </c>
      <c r="E12" s="63"/>
    </row>
    <row r="13" spans="1:5" ht="15" thickBot="1" x14ac:dyDescent="0.35">
      <c r="A13" s="63" t="s">
        <v>176</v>
      </c>
      <c r="B13" s="63" t="s">
        <v>246</v>
      </c>
      <c r="C13" s="64">
        <v>0.79287170480000002</v>
      </c>
      <c r="D13" s="64">
        <v>1.0760401708</v>
      </c>
      <c r="E13" s="63"/>
    </row>
    <row r="14" spans="1:5" ht="15" thickBot="1" x14ac:dyDescent="0.35">
      <c r="A14" s="63" t="s">
        <v>155</v>
      </c>
      <c r="B14" s="63" t="s">
        <v>246</v>
      </c>
      <c r="C14" s="64">
        <v>2</v>
      </c>
      <c r="D14" s="64">
        <v>2</v>
      </c>
      <c r="E14" s="63"/>
    </row>
    <row r="15" spans="1:5" ht="15" thickBot="1" x14ac:dyDescent="0.35">
      <c r="A15" s="63" t="s">
        <v>43</v>
      </c>
      <c r="B15" s="63" t="s">
        <v>246</v>
      </c>
      <c r="C15" s="64">
        <v>160.7264213016</v>
      </c>
      <c r="D15" s="64">
        <v>285.63203165420003</v>
      </c>
      <c r="E15" s="63"/>
    </row>
    <row r="16" spans="1:5" ht="15" thickBot="1" x14ac:dyDescent="0.35">
      <c r="A16" s="63" t="s">
        <v>177</v>
      </c>
      <c r="B16" s="63" t="s">
        <v>246</v>
      </c>
      <c r="C16" s="64">
        <v>0.892547004832</v>
      </c>
      <c r="D16" s="64">
        <v>1.2360303540899999</v>
      </c>
      <c r="E16" s="63"/>
    </row>
    <row r="17" spans="1:5" ht="15" thickBot="1" x14ac:dyDescent="0.35">
      <c r="A17" s="63" t="s">
        <v>32</v>
      </c>
      <c r="B17" s="63" t="s">
        <v>245</v>
      </c>
      <c r="C17" s="64">
        <v>0.56000000000000005</v>
      </c>
      <c r="D17" s="64">
        <v>1.4</v>
      </c>
      <c r="E17" s="63"/>
    </row>
    <row r="18" spans="1:5" ht="15" thickBot="1" x14ac:dyDescent="0.35">
      <c r="A18" s="63" t="s">
        <v>36</v>
      </c>
      <c r="B18" s="63" t="s">
        <v>245</v>
      </c>
      <c r="C18" s="64">
        <v>0.46</v>
      </c>
      <c r="D18" s="64">
        <v>0.64</v>
      </c>
      <c r="E18" s="63"/>
    </row>
    <row r="19" spans="1:5" ht="15" thickBot="1" x14ac:dyDescent="0.35">
      <c r="A19" s="63" t="s">
        <v>172</v>
      </c>
      <c r="B19" s="63" t="s">
        <v>245</v>
      </c>
      <c r="C19" s="64">
        <v>0.50970323880000001</v>
      </c>
      <c r="D19" s="64">
        <v>0.70792116500000002</v>
      </c>
      <c r="E19" s="63"/>
    </row>
    <row r="20" spans="1:5" ht="15" thickBot="1" x14ac:dyDescent="0.35">
      <c r="A20" s="63" t="s">
        <v>100</v>
      </c>
      <c r="B20" s="63" t="s">
        <v>245</v>
      </c>
      <c r="C20" s="64">
        <v>0.52499433596400003</v>
      </c>
      <c r="D20" s="64">
        <v>0.72915879994999999</v>
      </c>
      <c r="E20" s="63"/>
    </row>
    <row r="21" spans="1:5" ht="15" thickBot="1" x14ac:dyDescent="0.35">
      <c r="A21" s="63" t="s">
        <v>101</v>
      </c>
      <c r="B21" s="63" t="s">
        <v>245</v>
      </c>
      <c r="C21" s="64">
        <v>0.50970323880000001</v>
      </c>
      <c r="D21" s="64">
        <v>0.70792116500000002</v>
      </c>
      <c r="E21" s="63"/>
    </row>
    <row r="22" spans="1:5" ht="15" thickBot="1" x14ac:dyDescent="0.35">
      <c r="A22" s="63" t="s">
        <v>102</v>
      </c>
      <c r="B22" s="63" t="s">
        <v>245</v>
      </c>
      <c r="C22" s="64">
        <v>0.50970323880000001</v>
      </c>
      <c r="D22" s="64">
        <v>0.70792116500000002</v>
      </c>
      <c r="E22" s="63"/>
    </row>
    <row r="23" spans="1:5" ht="15" thickBot="1" x14ac:dyDescent="0.35">
      <c r="A23" s="63" t="s">
        <v>173</v>
      </c>
      <c r="B23" s="63" t="s">
        <v>245</v>
      </c>
      <c r="C23" s="64">
        <v>0.50970323880000001</v>
      </c>
      <c r="D23" s="64">
        <v>0.70792116500000002</v>
      </c>
      <c r="E23" s="63"/>
    </row>
    <row r="24" spans="1:5" ht="15" thickBot="1" x14ac:dyDescent="0.35">
      <c r="A24" s="63" t="s">
        <v>174</v>
      </c>
      <c r="B24" s="63" t="s">
        <v>245</v>
      </c>
      <c r="C24" s="64">
        <v>5.3518840073999998</v>
      </c>
      <c r="D24" s="64">
        <v>7.4473306558000001</v>
      </c>
      <c r="E24" s="63"/>
    </row>
    <row r="25" spans="1:5" ht="15" thickBot="1" x14ac:dyDescent="0.35">
      <c r="A25" s="63" t="s">
        <v>175</v>
      </c>
      <c r="B25" s="63" t="s">
        <v>245</v>
      </c>
      <c r="C25" s="64">
        <v>0.50970323880000001</v>
      </c>
      <c r="D25" s="64">
        <v>0.70792116500000002</v>
      </c>
      <c r="E25" s="63"/>
    </row>
    <row r="26" spans="1:5" ht="15" thickBot="1" x14ac:dyDescent="0.35">
      <c r="A26" s="63" t="s">
        <v>42</v>
      </c>
      <c r="B26" s="63" t="s">
        <v>245</v>
      </c>
      <c r="C26" s="64">
        <v>0.65128747180000002</v>
      </c>
      <c r="D26" s="64">
        <v>0.96277278440000003</v>
      </c>
      <c r="E26" s="63"/>
    </row>
    <row r="27" spans="1:5" ht="15" thickBot="1" x14ac:dyDescent="0.35">
      <c r="A27" s="63" t="s">
        <v>184</v>
      </c>
      <c r="B27" s="63" t="s">
        <v>245</v>
      </c>
      <c r="C27" s="64">
        <v>8.7782224460000009</v>
      </c>
      <c r="D27" s="64">
        <v>15.007928698000002</v>
      </c>
      <c r="E27" s="63"/>
    </row>
    <row r="28" spans="1:5" ht="15" thickBot="1" x14ac:dyDescent="0.35">
      <c r="A28" s="63" t="s">
        <v>176</v>
      </c>
      <c r="B28" s="63" t="s">
        <v>245</v>
      </c>
      <c r="C28" s="64">
        <v>0.79287170480000002</v>
      </c>
      <c r="D28" s="64">
        <v>0.82685192072000002</v>
      </c>
      <c r="E28" s="63"/>
    </row>
    <row r="29" spans="1:5" ht="15" thickBot="1" x14ac:dyDescent="0.35">
      <c r="A29" s="63" t="s">
        <v>155</v>
      </c>
      <c r="B29" s="63" t="s">
        <v>245</v>
      </c>
      <c r="C29" s="64">
        <v>2</v>
      </c>
      <c r="D29" s="64">
        <v>2</v>
      </c>
      <c r="E29" s="63"/>
    </row>
    <row r="30" spans="1:5" ht="15" thickBot="1" x14ac:dyDescent="0.35">
      <c r="A30" s="63" t="s">
        <v>43</v>
      </c>
      <c r="B30" s="63" t="s">
        <v>245</v>
      </c>
      <c r="C30" s="64">
        <v>123.744619642</v>
      </c>
      <c r="D30" s="64">
        <v>219.738729616</v>
      </c>
      <c r="E30" s="63"/>
    </row>
    <row r="31" spans="1:5" ht="15" thickBot="1" x14ac:dyDescent="0.35">
      <c r="A31" s="63" t="s">
        <v>177</v>
      </c>
      <c r="B31" s="63" t="s">
        <v>245</v>
      </c>
      <c r="C31" s="64">
        <v>0.52499433596400003</v>
      </c>
      <c r="D31" s="64">
        <v>0.72915879994999999</v>
      </c>
      <c r="E31" s="63"/>
    </row>
    <row r="35" ht="13.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C5AD7-5180-494F-8AAA-CDD07BC4D663}">
  <dimension ref="A1:Y57"/>
  <sheetViews>
    <sheetView workbookViewId="0">
      <selection activeCell="C57" sqref="C57"/>
    </sheetView>
    <sheetView workbookViewId="1">
      <selection activeCell="E22" sqref="E22"/>
    </sheetView>
  </sheetViews>
  <sheetFormatPr defaultRowHeight="14.4" x14ac:dyDescent="0.3"/>
  <cols>
    <col min="1" max="1" width="13" bestFit="1" customWidth="1"/>
    <col min="2" max="2" width="11" bestFit="1" customWidth="1"/>
    <col min="3" max="3" width="15.6640625" bestFit="1" customWidth="1"/>
    <col min="4" max="4" width="12.33203125" bestFit="1" customWidth="1"/>
    <col min="5" max="5" width="15.5546875" bestFit="1" customWidth="1"/>
    <col min="6" max="6" width="16.33203125" bestFit="1" customWidth="1"/>
    <col min="7" max="7" width="15.33203125" bestFit="1" customWidth="1"/>
    <col min="8" max="8" width="14" bestFit="1" customWidth="1"/>
    <col min="9" max="9" width="13.44140625" bestFit="1" customWidth="1"/>
    <col min="10" max="10" width="22.88671875" bestFit="1" customWidth="1"/>
    <col min="11" max="11" width="11.44140625" bestFit="1" customWidth="1"/>
  </cols>
  <sheetData>
    <row r="1" spans="1:25" ht="57.6" x14ac:dyDescent="0.3">
      <c r="A1" s="3" t="s">
        <v>156</v>
      </c>
      <c r="B1" s="3" t="s">
        <v>17</v>
      </c>
      <c r="C1" s="3" t="s">
        <v>18</v>
      </c>
      <c r="D1" s="3" t="s">
        <v>19</v>
      </c>
      <c r="E1" s="3" t="s">
        <v>24</v>
      </c>
      <c r="F1" s="3" t="s">
        <v>157</v>
      </c>
      <c r="G1" s="3" t="s">
        <v>158</v>
      </c>
      <c r="H1" s="3" t="s">
        <v>159</v>
      </c>
      <c r="I1" s="3" t="s">
        <v>160</v>
      </c>
      <c r="J1" s="3" t="s">
        <v>161</v>
      </c>
      <c r="K1" s="3" t="s">
        <v>162</v>
      </c>
    </row>
    <row r="2" spans="1:25" x14ac:dyDescent="0.3">
      <c r="A2" s="4" t="s">
        <v>30</v>
      </c>
      <c r="B2" s="4" t="s">
        <v>47</v>
      </c>
      <c r="C2" s="4" t="s">
        <v>99</v>
      </c>
      <c r="D2" s="7" t="s">
        <v>33</v>
      </c>
      <c r="E2" s="4">
        <v>0</v>
      </c>
      <c r="F2" s="4">
        <v>268.8</v>
      </c>
      <c r="G2" s="4">
        <v>0</v>
      </c>
      <c r="H2" s="12">
        <v>0</v>
      </c>
      <c r="I2" s="5">
        <v>1850</v>
      </c>
      <c r="J2" s="5">
        <v>1850</v>
      </c>
      <c r="K2" s="5">
        <v>1</v>
      </c>
      <c r="Y2" s="13"/>
    </row>
    <row r="3" spans="1:25" x14ac:dyDescent="0.3">
      <c r="A3" s="4" t="s">
        <v>30</v>
      </c>
      <c r="B3" s="4" t="s">
        <v>47</v>
      </c>
      <c r="C3" s="4" t="s">
        <v>77</v>
      </c>
      <c r="D3" s="7" t="s">
        <v>33</v>
      </c>
      <c r="E3" s="4">
        <v>0</v>
      </c>
      <c r="F3" s="4">
        <v>336</v>
      </c>
      <c r="G3" s="4">
        <v>0</v>
      </c>
      <c r="H3" s="12">
        <v>0</v>
      </c>
      <c r="I3" s="5">
        <v>2800</v>
      </c>
      <c r="J3" s="5">
        <v>2800</v>
      </c>
      <c r="K3" s="5">
        <v>1</v>
      </c>
      <c r="Y3" s="13"/>
    </row>
    <row r="4" spans="1:25" x14ac:dyDescent="0.3">
      <c r="A4" s="4" t="s">
        <v>30</v>
      </c>
      <c r="B4" s="4" t="s">
        <v>47</v>
      </c>
      <c r="C4" s="4" t="s">
        <v>77</v>
      </c>
      <c r="D4" s="7" t="s">
        <v>33</v>
      </c>
      <c r="E4" s="4">
        <v>0</v>
      </c>
      <c r="F4" s="4">
        <v>336</v>
      </c>
      <c r="G4" s="4">
        <v>0</v>
      </c>
      <c r="H4" s="12">
        <v>0</v>
      </c>
      <c r="I4" s="5">
        <v>3400</v>
      </c>
      <c r="J4" s="5">
        <v>3400</v>
      </c>
      <c r="K4" s="5">
        <v>1</v>
      </c>
      <c r="Y4" s="13"/>
    </row>
    <row r="5" spans="1:25" x14ac:dyDescent="0.3">
      <c r="A5" s="4" t="s">
        <v>30</v>
      </c>
      <c r="B5" s="4" t="s">
        <v>47</v>
      </c>
      <c r="C5" s="4" t="s">
        <v>36</v>
      </c>
      <c r="D5" s="7" t="s">
        <v>33</v>
      </c>
      <c r="E5" s="4">
        <v>0</v>
      </c>
      <c r="F5" s="6">
        <v>336</v>
      </c>
      <c r="G5" s="6">
        <v>0</v>
      </c>
      <c r="H5" s="12">
        <v>0</v>
      </c>
      <c r="I5" s="5">
        <v>1900</v>
      </c>
      <c r="J5" s="5">
        <v>1900</v>
      </c>
      <c r="K5" s="5">
        <v>1</v>
      </c>
      <c r="Y5" s="13"/>
    </row>
    <row r="6" spans="1:25" x14ac:dyDescent="0.3">
      <c r="A6" s="4" t="s">
        <v>34</v>
      </c>
      <c r="B6" s="4" t="s">
        <v>47</v>
      </c>
      <c r="C6" s="4" t="s">
        <v>36</v>
      </c>
      <c r="D6" s="7" t="s">
        <v>33</v>
      </c>
      <c r="E6" s="4">
        <v>0</v>
      </c>
      <c r="F6" s="4">
        <v>0</v>
      </c>
      <c r="G6" s="4">
        <v>0</v>
      </c>
      <c r="H6" s="12">
        <v>0</v>
      </c>
      <c r="I6" s="5">
        <v>1200</v>
      </c>
      <c r="J6" s="5">
        <v>1200</v>
      </c>
      <c r="K6" s="5">
        <v>1</v>
      </c>
      <c r="Y6" s="13"/>
    </row>
    <row r="7" spans="1:25" x14ac:dyDescent="0.3">
      <c r="A7" s="4" t="s">
        <v>34</v>
      </c>
      <c r="B7" s="4" t="s">
        <v>47</v>
      </c>
      <c r="C7" s="4" t="s">
        <v>77</v>
      </c>
      <c r="D7" s="7" t="s">
        <v>33</v>
      </c>
      <c r="E7" s="4">
        <v>0</v>
      </c>
      <c r="F7" s="4">
        <v>0</v>
      </c>
      <c r="G7" s="4">
        <v>0</v>
      </c>
      <c r="H7" s="12">
        <v>0</v>
      </c>
      <c r="I7" s="5">
        <v>1930</v>
      </c>
      <c r="J7" s="5">
        <v>1930</v>
      </c>
      <c r="K7" s="5">
        <v>1</v>
      </c>
      <c r="Y7" s="13"/>
    </row>
    <row r="8" spans="1:25" x14ac:dyDescent="0.3">
      <c r="A8" s="4" t="s">
        <v>30</v>
      </c>
      <c r="B8" s="4" t="s">
        <v>47</v>
      </c>
      <c r="C8" s="4" t="s">
        <v>99</v>
      </c>
      <c r="D8" s="7" t="s">
        <v>33</v>
      </c>
      <c r="E8" s="4">
        <v>0</v>
      </c>
      <c r="F8" s="4">
        <v>268.8</v>
      </c>
      <c r="G8" s="4">
        <v>0</v>
      </c>
      <c r="H8" s="12">
        <v>0</v>
      </c>
      <c r="I8" s="5">
        <v>1520</v>
      </c>
      <c r="J8" s="5">
        <v>1520</v>
      </c>
      <c r="K8" s="5">
        <v>1</v>
      </c>
      <c r="Y8" s="13"/>
    </row>
    <row r="9" spans="1:25" x14ac:dyDescent="0.3">
      <c r="A9" s="4" t="s">
        <v>30</v>
      </c>
      <c r="B9" s="4" t="s">
        <v>47</v>
      </c>
      <c r="C9" s="4" t="s">
        <v>99</v>
      </c>
      <c r="D9" s="7" t="s">
        <v>33</v>
      </c>
      <c r="E9" s="4">
        <v>0</v>
      </c>
      <c r="F9" s="4">
        <v>268.8</v>
      </c>
      <c r="G9" s="4">
        <v>0</v>
      </c>
      <c r="H9" s="12">
        <v>0</v>
      </c>
      <c r="I9" s="5">
        <v>1380</v>
      </c>
      <c r="J9" s="5">
        <v>1380</v>
      </c>
      <c r="K9" s="5">
        <v>1</v>
      </c>
      <c r="Y9" s="13"/>
    </row>
    <row r="10" spans="1:25" x14ac:dyDescent="0.3">
      <c r="A10" s="4" t="s">
        <v>34</v>
      </c>
      <c r="B10" s="4" t="s">
        <v>47</v>
      </c>
      <c r="C10" s="4" t="s">
        <v>99</v>
      </c>
      <c r="D10" s="7" t="s">
        <v>33</v>
      </c>
      <c r="E10" s="4">
        <v>0</v>
      </c>
      <c r="F10" s="4">
        <v>0</v>
      </c>
      <c r="G10" s="4">
        <v>0</v>
      </c>
      <c r="H10" s="12">
        <v>399.5</v>
      </c>
      <c r="I10" s="5">
        <v>664.58</v>
      </c>
      <c r="J10" s="5">
        <v>1064.08</v>
      </c>
      <c r="K10" s="5">
        <v>1</v>
      </c>
      <c r="Y10" s="13"/>
    </row>
    <row r="11" spans="1:25" x14ac:dyDescent="0.3">
      <c r="A11" s="4" t="s">
        <v>34</v>
      </c>
      <c r="B11" s="4" t="s">
        <v>47</v>
      </c>
      <c r="C11" s="4" t="s">
        <v>77</v>
      </c>
      <c r="D11" s="7" t="s">
        <v>119</v>
      </c>
      <c r="E11" s="4">
        <v>0</v>
      </c>
      <c r="F11" s="4">
        <v>0</v>
      </c>
      <c r="G11" s="4">
        <v>0</v>
      </c>
      <c r="H11" s="12">
        <v>0</v>
      </c>
      <c r="I11" s="5">
        <v>12000</v>
      </c>
      <c r="J11" s="5">
        <v>1200</v>
      </c>
      <c r="K11" s="5">
        <v>10</v>
      </c>
      <c r="Y11" s="13"/>
    </row>
    <row r="12" spans="1:25" x14ac:dyDescent="0.3">
      <c r="A12" s="4" t="s">
        <v>34</v>
      </c>
      <c r="B12" s="4" t="s">
        <v>47</v>
      </c>
      <c r="C12" s="4" t="s">
        <v>99</v>
      </c>
      <c r="D12" s="7" t="s">
        <v>119</v>
      </c>
      <c r="E12" s="4">
        <v>0</v>
      </c>
      <c r="F12" s="4">
        <v>0</v>
      </c>
      <c r="G12" s="4">
        <v>0</v>
      </c>
      <c r="H12" s="12">
        <v>0</v>
      </c>
      <c r="I12" s="5">
        <v>7000</v>
      </c>
      <c r="J12" s="5">
        <v>700</v>
      </c>
      <c r="K12" s="5">
        <v>10</v>
      </c>
      <c r="Y12" s="13"/>
    </row>
    <row r="13" spans="1:25" x14ac:dyDescent="0.3">
      <c r="A13" s="4" t="s">
        <v>34</v>
      </c>
      <c r="B13" s="4" t="s">
        <v>47</v>
      </c>
      <c r="C13" s="4" t="s">
        <v>77</v>
      </c>
      <c r="D13" s="7" t="s">
        <v>33</v>
      </c>
      <c r="E13" s="4">
        <v>420</v>
      </c>
      <c r="F13" s="4">
        <v>0</v>
      </c>
      <c r="G13" s="4">
        <v>0</v>
      </c>
      <c r="H13" s="12">
        <v>0</v>
      </c>
      <c r="I13" s="5">
        <v>1508</v>
      </c>
      <c r="J13" s="5">
        <v>1508</v>
      </c>
      <c r="K13" s="5">
        <v>1</v>
      </c>
      <c r="Y13" s="13"/>
    </row>
    <row r="14" spans="1:25" x14ac:dyDescent="0.3">
      <c r="A14" s="4" t="s">
        <v>37</v>
      </c>
      <c r="B14" s="4" t="s">
        <v>99</v>
      </c>
      <c r="C14" s="4" t="s">
        <v>120</v>
      </c>
      <c r="D14" s="7" t="s">
        <v>33</v>
      </c>
      <c r="E14" s="4">
        <v>0</v>
      </c>
      <c r="F14" s="4">
        <v>0</v>
      </c>
      <c r="G14" s="4">
        <v>0</v>
      </c>
      <c r="H14" s="12">
        <v>0</v>
      </c>
      <c r="I14" s="5">
        <v>418</v>
      </c>
      <c r="J14" s="5">
        <v>418</v>
      </c>
      <c r="K14" s="5">
        <v>1</v>
      </c>
      <c r="Y14" s="13"/>
    </row>
    <row r="15" spans="1:25" x14ac:dyDescent="0.3">
      <c r="A15" s="4" t="s">
        <v>37</v>
      </c>
      <c r="B15" s="4" t="s">
        <v>99</v>
      </c>
      <c r="C15" s="4" t="s">
        <v>120</v>
      </c>
      <c r="D15" s="7" t="s">
        <v>33</v>
      </c>
      <c r="E15" s="4">
        <v>0</v>
      </c>
      <c r="F15" s="4">
        <v>0</v>
      </c>
      <c r="G15" s="4">
        <v>0</v>
      </c>
      <c r="H15" s="12">
        <v>0</v>
      </c>
      <c r="I15" s="5">
        <v>418</v>
      </c>
      <c r="J15" s="5">
        <v>209</v>
      </c>
      <c r="K15" s="5">
        <v>2</v>
      </c>
      <c r="Y15" s="13"/>
    </row>
    <row r="16" spans="1:25" x14ac:dyDescent="0.3">
      <c r="A16" s="4" t="s">
        <v>37</v>
      </c>
      <c r="B16" s="4" t="s">
        <v>99</v>
      </c>
      <c r="C16" s="4" t="s">
        <v>120</v>
      </c>
      <c r="D16" s="7" t="s">
        <v>33</v>
      </c>
      <c r="E16" s="4">
        <v>0</v>
      </c>
      <c r="F16" s="4">
        <v>0</v>
      </c>
      <c r="G16" s="4">
        <v>0</v>
      </c>
      <c r="H16" s="12">
        <v>0</v>
      </c>
      <c r="I16" s="5">
        <v>506</v>
      </c>
      <c r="J16" s="5">
        <v>168.67</v>
      </c>
      <c r="K16" s="5">
        <v>3</v>
      </c>
      <c r="Y16" s="13"/>
    </row>
    <row r="17" spans="1:25" x14ac:dyDescent="0.3">
      <c r="A17" s="4" t="s">
        <v>37</v>
      </c>
      <c r="B17" s="4" t="s">
        <v>99</v>
      </c>
      <c r="C17" s="4" t="s">
        <v>120</v>
      </c>
      <c r="D17" s="7" t="s">
        <v>33</v>
      </c>
      <c r="E17" s="4">
        <v>0</v>
      </c>
      <c r="F17" s="4">
        <v>0</v>
      </c>
      <c r="G17" s="4">
        <v>0</v>
      </c>
      <c r="H17" s="12">
        <v>0</v>
      </c>
      <c r="I17" s="5">
        <v>583</v>
      </c>
      <c r="J17" s="5">
        <v>145.75</v>
      </c>
      <c r="K17" s="5">
        <v>4</v>
      </c>
      <c r="Y17" s="13"/>
    </row>
    <row r="18" spans="1:25" x14ac:dyDescent="0.3">
      <c r="A18" s="4" t="s">
        <v>37</v>
      </c>
      <c r="B18" s="4" t="s">
        <v>99</v>
      </c>
      <c r="C18" s="4" t="s">
        <v>120</v>
      </c>
      <c r="D18" s="7" t="s">
        <v>33</v>
      </c>
      <c r="E18" s="4">
        <v>0</v>
      </c>
      <c r="F18" s="4">
        <v>0</v>
      </c>
      <c r="G18" s="4">
        <v>0</v>
      </c>
      <c r="H18" s="12">
        <v>0</v>
      </c>
      <c r="I18" s="5">
        <v>660</v>
      </c>
      <c r="J18" s="5">
        <v>132</v>
      </c>
      <c r="K18" s="5">
        <v>5</v>
      </c>
      <c r="Y18" s="13"/>
    </row>
    <row r="19" spans="1:25" x14ac:dyDescent="0.3">
      <c r="A19" s="4" t="s">
        <v>34</v>
      </c>
      <c r="B19" s="4" t="s">
        <v>31</v>
      </c>
      <c r="C19" s="4" t="s">
        <v>43</v>
      </c>
      <c r="D19" s="7" t="s">
        <v>33</v>
      </c>
      <c r="E19" s="4">
        <v>0</v>
      </c>
      <c r="F19" s="4">
        <v>0</v>
      </c>
      <c r="G19" s="4">
        <v>0</v>
      </c>
      <c r="H19" s="12">
        <v>0</v>
      </c>
      <c r="I19" s="5">
        <v>1600</v>
      </c>
      <c r="J19" s="5">
        <v>1600</v>
      </c>
      <c r="K19" s="5">
        <v>1</v>
      </c>
      <c r="Y19" s="13"/>
    </row>
    <row r="20" spans="1:25" x14ac:dyDescent="0.3">
      <c r="A20" s="4" t="s">
        <v>34</v>
      </c>
      <c r="B20" s="4" t="s">
        <v>31</v>
      </c>
      <c r="C20" s="4" t="s">
        <v>155</v>
      </c>
      <c r="D20" s="7" t="s">
        <v>33</v>
      </c>
      <c r="E20" s="4">
        <v>0</v>
      </c>
      <c r="F20" s="4">
        <v>0</v>
      </c>
      <c r="G20" s="4">
        <v>0</v>
      </c>
      <c r="H20" s="12">
        <v>0</v>
      </c>
      <c r="I20" s="5">
        <v>1200</v>
      </c>
      <c r="J20" s="5">
        <v>1200</v>
      </c>
      <c r="K20" s="5">
        <v>1</v>
      </c>
      <c r="Y20" s="13"/>
    </row>
    <row r="21" spans="1:25" x14ac:dyDescent="0.3">
      <c r="A21" s="4" t="s">
        <v>34</v>
      </c>
      <c r="B21" s="4" t="s">
        <v>31</v>
      </c>
      <c r="C21" s="4" t="s">
        <v>120</v>
      </c>
      <c r="D21" s="7" t="s">
        <v>33</v>
      </c>
      <c r="E21" s="4">
        <v>0</v>
      </c>
      <c r="F21" s="4">
        <v>0</v>
      </c>
      <c r="G21" s="4">
        <v>0</v>
      </c>
      <c r="H21" s="12">
        <v>0</v>
      </c>
      <c r="I21" s="5">
        <v>2850</v>
      </c>
      <c r="J21" s="5">
        <v>2850</v>
      </c>
      <c r="K21" s="5">
        <v>1</v>
      </c>
      <c r="Y21" s="13"/>
    </row>
    <row r="22" spans="1:25" x14ac:dyDescent="0.3">
      <c r="A22" s="4" t="s">
        <v>37</v>
      </c>
      <c r="B22" s="4" t="s">
        <v>99</v>
      </c>
      <c r="C22" s="4" t="s">
        <v>120</v>
      </c>
      <c r="D22" s="7" t="s">
        <v>33</v>
      </c>
      <c r="E22" s="4">
        <v>0</v>
      </c>
      <c r="F22" s="4">
        <v>0</v>
      </c>
      <c r="G22" s="4">
        <v>0</v>
      </c>
      <c r="H22" s="12">
        <v>0</v>
      </c>
      <c r="I22" s="5">
        <v>616</v>
      </c>
      <c r="J22" s="5">
        <v>616</v>
      </c>
      <c r="K22" s="5">
        <v>1</v>
      </c>
    </row>
    <row r="23" spans="1:25" x14ac:dyDescent="0.3">
      <c r="A23" s="5" t="s">
        <v>37</v>
      </c>
      <c r="B23" s="5" t="s">
        <v>99</v>
      </c>
      <c r="C23" s="4" t="s">
        <v>120</v>
      </c>
      <c r="D23" s="12" t="s">
        <v>33</v>
      </c>
      <c r="E23" s="5">
        <v>0</v>
      </c>
      <c r="F23" s="5">
        <v>0</v>
      </c>
      <c r="G23" s="5">
        <v>0</v>
      </c>
      <c r="H23" s="12">
        <v>0</v>
      </c>
      <c r="I23" s="5">
        <v>616</v>
      </c>
      <c r="J23" s="5">
        <v>616</v>
      </c>
      <c r="K23" s="5">
        <v>1</v>
      </c>
    </row>
    <row r="24" spans="1:25" x14ac:dyDescent="0.3">
      <c r="A24" s="5" t="s">
        <v>37</v>
      </c>
      <c r="B24" s="5" t="s">
        <v>99</v>
      </c>
      <c r="C24" s="4" t="s">
        <v>120</v>
      </c>
      <c r="D24" s="12" t="s">
        <v>33</v>
      </c>
      <c r="E24" s="5">
        <v>0</v>
      </c>
      <c r="F24" s="5">
        <v>0</v>
      </c>
      <c r="G24" s="5">
        <v>0</v>
      </c>
      <c r="H24" s="12">
        <v>0</v>
      </c>
      <c r="I24" s="5">
        <v>616</v>
      </c>
      <c r="J24" s="5">
        <v>616</v>
      </c>
      <c r="K24" s="5">
        <v>1</v>
      </c>
    </row>
    <row r="25" spans="1:25" x14ac:dyDescent="0.3">
      <c r="A25" s="5" t="s">
        <v>37</v>
      </c>
      <c r="B25" s="5" t="s">
        <v>31</v>
      </c>
      <c r="C25" s="5" t="s">
        <v>36</v>
      </c>
      <c r="D25" s="12" t="s">
        <v>33</v>
      </c>
      <c r="E25" s="5">
        <v>0</v>
      </c>
      <c r="F25" s="5">
        <v>0</v>
      </c>
      <c r="G25" s="5">
        <v>0</v>
      </c>
      <c r="H25" s="12">
        <v>0</v>
      </c>
      <c r="I25" s="5">
        <v>730</v>
      </c>
      <c r="J25" s="5">
        <v>730</v>
      </c>
      <c r="K25" s="5">
        <v>1</v>
      </c>
      <c r="Y25" s="13"/>
    </row>
    <row r="26" spans="1:25" x14ac:dyDescent="0.3">
      <c r="A26" s="5" t="s">
        <v>37</v>
      </c>
      <c r="B26" s="5" t="s">
        <v>31</v>
      </c>
      <c r="C26" s="5" t="s">
        <v>36</v>
      </c>
      <c r="D26" s="12" t="s">
        <v>33</v>
      </c>
      <c r="E26" s="5">
        <v>0</v>
      </c>
      <c r="F26" s="5">
        <v>0</v>
      </c>
      <c r="G26" s="5">
        <v>0</v>
      </c>
      <c r="H26" s="12">
        <v>0</v>
      </c>
      <c r="I26" s="5">
        <v>930</v>
      </c>
      <c r="J26" s="5">
        <v>465</v>
      </c>
      <c r="K26" s="5">
        <v>2</v>
      </c>
      <c r="Y26" s="13"/>
    </row>
    <row r="27" spans="1:25" x14ac:dyDescent="0.3">
      <c r="A27" s="5" t="s">
        <v>37</v>
      </c>
      <c r="B27" s="5" t="s">
        <v>31</v>
      </c>
      <c r="C27" s="5" t="s">
        <v>36</v>
      </c>
      <c r="D27" s="12" t="s">
        <v>33</v>
      </c>
      <c r="E27" s="5">
        <v>0</v>
      </c>
      <c r="F27" s="5">
        <v>0</v>
      </c>
      <c r="G27" s="5">
        <v>0</v>
      </c>
      <c r="H27" s="12">
        <v>0</v>
      </c>
      <c r="I27" s="5">
        <v>1125</v>
      </c>
      <c r="J27" s="5">
        <v>375</v>
      </c>
      <c r="K27" s="5">
        <v>3</v>
      </c>
      <c r="Y27" s="13"/>
    </row>
    <row r="28" spans="1:25" x14ac:dyDescent="0.3">
      <c r="A28" s="5" t="s">
        <v>30</v>
      </c>
      <c r="B28" s="5" t="s">
        <v>31</v>
      </c>
      <c r="C28" s="5" t="s">
        <v>36</v>
      </c>
      <c r="D28" s="12" t="s">
        <v>33</v>
      </c>
      <c r="E28" s="5">
        <v>0</v>
      </c>
      <c r="F28" s="5">
        <v>336</v>
      </c>
      <c r="G28" s="5">
        <v>0</v>
      </c>
      <c r="H28" s="12">
        <v>0</v>
      </c>
      <c r="I28" s="5">
        <v>2400</v>
      </c>
      <c r="J28" s="5">
        <v>2400</v>
      </c>
      <c r="K28" s="5">
        <v>1</v>
      </c>
      <c r="Y28" s="13"/>
    </row>
    <row r="29" spans="1:25" x14ac:dyDescent="0.3">
      <c r="A29" s="5" t="s">
        <v>30</v>
      </c>
      <c r="B29" s="5" t="s">
        <v>31</v>
      </c>
      <c r="C29" s="5" t="s">
        <v>36</v>
      </c>
      <c r="D29" s="12" t="s">
        <v>33</v>
      </c>
      <c r="E29" s="5">
        <v>0</v>
      </c>
      <c r="F29" s="5">
        <v>336</v>
      </c>
      <c r="G29" s="5">
        <v>0</v>
      </c>
      <c r="H29" s="12">
        <v>0</v>
      </c>
      <c r="I29" s="5">
        <v>2515</v>
      </c>
      <c r="J29" s="5">
        <v>2515</v>
      </c>
      <c r="K29" s="5">
        <v>1</v>
      </c>
      <c r="Y29" s="13"/>
    </row>
    <row r="30" spans="1:25" x14ac:dyDescent="0.3">
      <c r="A30" s="4" t="s">
        <v>37</v>
      </c>
      <c r="B30" s="4" t="s">
        <v>31</v>
      </c>
      <c r="C30" s="4" t="s">
        <v>99</v>
      </c>
      <c r="D30" s="7" t="s">
        <v>35</v>
      </c>
      <c r="E30" s="4">
        <v>0</v>
      </c>
      <c r="F30" s="4">
        <v>0</v>
      </c>
      <c r="G30" s="4">
        <v>0</v>
      </c>
      <c r="H30" s="12">
        <v>0</v>
      </c>
      <c r="I30" s="4">
        <v>4389</v>
      </c>
      <c r="J30" s="5">
        <v>133</v>
      </c>
      <c r="K30" s="5">
        <v>33</v>
      </c>
      <c r="Y30" s="13"/>
    </row>
    <row r="31" spans="1:25" x14ac:dyDescent="0.3">
      <c r="A31" s="4" t="s">
        <v>37</v>
      </c>
      <c r="B31" s="4" t="s">
        <v>31</v>
      </c>
      <c r="C31" s="4" t="s">
        <v>99</v>
      </c>
      <c r="D31" s="7" t="s">
        <v>33</v>
      </c>
      <c r="E31" s="4">
        <v>0</v>
      </c>
      <c r="F31" s="4">
        <v>0</v>
      </c>
      <c r="G31" s="4">
        <v>0</v>
      </c>
      <c r="H31" s="12">
        <v>0</v>
      </c>
      <c r="I31" s="5">
        <v>594</v>
      </c>
      <c r="J31" s="5">
        <v>594</v>
      </c>
      <c r="K31" s="5">
        <v>1</v>
      </c>
      <c r="Y31" s="13"/>
    </row>
    <row r="32" spans="1:25" x14ac:dyDescent="0.3">
      <c r="A32" s="4" t="s">
        <v>37</v>
      </c>
      <c r="B32" s="4" t="s">
        <v>31</v>
      </c>
      <c r="C32" s="4" t="s">
        <v>99</v>
      </c>
      <c r="D32" s="7" t="s">
        <v>52</v>
      </c>
      <c r="E32" s="4">
        <v>0</v>
      </c>
      <c r="F32" s="4">
        <v>0</v>
      </c>
      <c r="G32" s="4">
        <v>0</v>
      </c>
      <c r="H32" s="12">
        <v>0</v>
      </c>
      <c r="I32" s="5">
        <v>1364</v>
      </c>
      <c r="J32" s="5">
        <v>272.8</v>
      </c>
      <c r="K32" s="5">
        <v>5</v>
      </c>
      <c r="Y32" s="13"/>
    </row>
    <row r="33" spans="1:25" x14ac:dyDescent="0.3">
      <c r="A33" s="4" t="s">
        <v>37</v>
      </c>
      <c r="B33" s="4" t="s">
        <v>31</v>
      </c>
      <c r="C33" s="4" t="s">
        <v>99</v>
      </c>
      <c r="D33" s="7" t="s">
        <v>52</v>
      </c>
      <c r="E33" s="4">
        <v>0</v>
      </c>
      <c r="F33" s="4">
        <v>0</v>
      </c>
      <c r="G33" s="4">
        <v>0</v>
      </c>
      <c r="H33" s="12">
        <v>0</v>
      </c>
      <c r="I33" s="5">
        <v>2079</v>
      </c>
      <c r="J33" s="5">
        <v>138.6</v>
      </c>
      <c r="K33" s="5">
        <v>15</v>
      </c>
      <c r="Y33" s="13"/>
    </row>
    <row r="34" spans="1:25" x14ac:dyDescent="0.3">
      <c r="A34" s="4" t="s">
        <v>37</v>
      </c>
      <c r="B34" s="4" t="s">
        <v>31</v>
      </c>
      <c r="C34" s="4" t="s">
        <v>99</v>
      </c>
      <c r="D34" s="7" t="s">
        <v>33</v>
      </c>
      <c r="E34" s="4">
        <v>0</v>
      </c>
      <c r="F34" s="4">
        <v>0</v>
      </c>
      <c r="G34" s="4">
        <v>0</v>
      </c>
      <c r="H34" s="12">
        <v>0</v>
      </c>
      <c r="I34" s="4">
        <v>1500</v>
      </c>
      <c r="J34" s="5">
        <v>375</v>
      </c>
      <c r="K34" s="5">
        <v>4</v>
      </c>
      <c r="Y34" s="13"/>
    </row>
    <row r="35" spans="1:25" x14ac:dyDescent="0.3">
      <c r="A35" s="4" t="s">
        <v>37</v>
      </c>
      <c r="B35" s="4" t="s">
        <v>31</v>
      </c>
      <c r="C35" s="4" t="s">
        <v>99</v>
      </c>
      <c r="D35" s="7" t="s">
        <v>33</v>
      </c>
      <c r="E35" s="4">
        <v>0</v>
      </c>
      <c r="F35" s="4">
        <v>0</v>
      </c>
      <c r="G35" s="4">
        <v>0</v>
      </c>
      <c r="H35" s="12">
        <v>0</v>
      </c>
      <c r="I35" s="4">
        <v>1100</v>
      </c>
      <c r="J35" s="5">
        <v>550</v>
      </c>
      <c r="K35" s="5">
        <v>2</v>
      </c>
      <c r="Y35" s="13"/>
    </row>
    <row r="36" spans="1:25" x14ac:dyDescent="0.3">
      <c r="A36" s="4" t="s">
        <v>37</v>
      </c>
      <c r="B36" s="4" t="s">
        <v>31</v>
      </c>
      <c r="C36" s="4" t="s">
        <v>99</v>
      </c>
      <c r="D36" s="7" t="s">
        <v>52</v>
      </c>
      <c r="E36" s="4">
        <v>0</v>
      </c>
      <c r="F36" s="4">
        <v>0</v>
      </c>
      <c r="G36" s="4">
        <v>0</v>
      </c>
      <c r="H36" s="12">
        <v>0</v>
      </c>
      <c r="I36" s="5">
        <v>2450</v>
      </c>
      <c r="J36" s="5">
        <v>204.17</v>
      </c>
      <c r="K36" s="5">
        <v>12</v>
      </c>
      <c r="Y36" s="13"/>
    </row>
    <row r="37" spans="1:25" x14ac:dyDescent="0.3">
      <c r="A37" s="4" t="s">
        <v>37</v>
      </c>
      <c r="B37" s="4" t="s">
        <v>31</v>
      </c>
      <c r="C37" s="4" t="s">
        <v>120</v>
      </c>
      <c r="D37" s="7" t="s">
        <v>33</v>
      </c>
      <c r="E37" s="4">
        <v>0</v>
      </c>
      <c r="F37" s="4">
        <v>0</v>
      </c>
      <c r="G37" s="4">
        <v>0</v>
      </c>
      <c r="H37" s="12">
        <v>0</v>
      </c>
      <c r="I37" s="4">
        <v>594</v>
      </c>
      <c r="J37" s="5">
        <v>204.17</v>
      </c>
      <c r="K37" s="5">
        <v>1</v>
      </c>
      <c r="Y37" s="13"/>
    </row>
    <row r="38" spans="1:25" x14ac:dyDescent="0.3">
      <c r="A38" s="4" t="s">
        <v>30</v>
      </c>
      <c r="B38" s="4" t="s">
        <v>31</v>
      </c>
      <c r="C38" s="5" t="s">
        <v>32</v>
      </c>
      <c r="D38" s="7" t="s">
        <v>33</v>
      </c>
      <c r="E38" s="4">
        <v>0</v>
      </c>
      <c r="F38" s="4">
        <v>0</v>
      </c>
      <c r="G38" s="4">
        <v>0</v>
      </c>
      <c r="H38" s="12">
        <v>0</v>
      </c>
      <c r="I38" s="4">
        <v>4150</v>
      </c>
      <c r="J38" s="5">
        <v>1383.33</v>
      </c>
      <c r="K38" s="5">
        <v>3</v>
      </c>
      <c r="Y38" s="13"/>
    </row>
    <row r="39" spans="1:25" x14ac:dyDescent="0.3">
      <c r="A39" s="4" t="s">
        <v>30</v>
      </c>
      <c r="B39" s="4" t="s">
        <v>31</v>
      </c>
      <c r="C39" s="4" t="s">
        <v>77</v>
      </c>
      <c r="D39" s="7" t="s">
        <v>33</v>
      </c>
      <c r="E39" s="4">
        <v>0</v>
      </c>
      <c r="F39" s="4">
        <v>0</v>
      </c>
      <c r="G39" s="4">
        <v>0</v>
      </c>
      <c r="H39" s="12">
        <v>0</v>
      </c>
      <c r="I39" s="4">
        <v>3190</v>
      </c>
      <c r="J39" s="5">
        <v>3190</v>
      </c>
      <c r="K39" s="5">
        <v>1</v>
      </c>
      <c r="Y39" s="13"/>
    </row>
    <row r="40" spans="1:25" x14ac:dyDescent="0.3">
      <c r="A40" s="4" t="s">
        <v>34</v>
      </c>
      <c r="B40" s="4" t="s">
        <v>31</v>
      </c>
      <c r="C40" s="4" t="s">
        <v>77</v>
      </c>
      <c r="D40" s="7" t="s">
        <v>35</v>
      </c>
      <c r="E40" s="4">
        <v>0</v>
      </c>
      <c r="F40" s="4">
        <v>0</v>
      </c>
      <c r="G40" s="4">
        <v>0</v>
      </c>
      <c r="H40" s="12">
        <v>0</v>
      </c>
      <c r="I40" s="4">
        <v>2850</v>
      </c>
      <c r="J40" s="5">
        <v>135.71</v>
      </c>
      <c r="K40" s="5">
        <v>21</v>
      </c>
      <c r="Y40" s="13"/>
    </row>
    <row r="41" spans="1:25" x14ac:dyDescent="0.3">
      <c r="A41" s="4" t="s">
        <v>34</v>
      </c>
      <c r="B41" s="4" t="s">
        <v>31</v>
      </c>
      <c r="C41" s="4" t="s">
        <v>77</v>
      </c>
      <c r="D41" s="7" t="s">
        <v>35</v>
      </c>
      <c r="E41" s="4">
        <v>0</v>
      </c>
      <c r="F41" s="4">
        <v>0</v>
      </c>
      <c r="G41" s="4">
        <v>0</v>
      </c>
      <c r="H41" s="12">
        <v>0</v>
      </c>
      <c r="I41" s="4">
        <v>7800</v>
      </c>
      <c r="J41" s="5">
        <v>433.33</v>
      </c>
      <c r="K41" s="5">
        <v>18</v>
      </c>
      <c r="Y41" s="13"/>
    </row>
    <row r="42" spans="1:25" x14ac:dyDescent="0.3">
      <c r="A42" s="4" t="s">
        <v>34</v>
      </c>
      <c r="B42" s="4" t="s">
        <v>31</v>
      </c>
      <c r="C42" s="4" t="s">
        <v>77</v>
      </c>
      <c r="D42" s="7" t="s">
        <v>119</v>
      </c>
      <c r="E42" s="4">
        <v>0</v>
      </c>
      <c r="F42" s="4">
        <v>0</v>
      </c>
      <c r="G42" s="4">
        <v>0</v>
      </c>
      <c r="H42" s="12">
        <v>0</v>
      </c>
      <c r="I42" s="4">
        <v>3050</v>
      </c>
      <c r="J42" s="5">
        <v>305</v>
      </c>
      <c r="K42" s="5">
        <v>10</v>
      </c>
      <c r="Y42" s="13"/>
    </row>
    <row r="43" spans="1:25" x14ac:dyDescent="0.3">
      <c r="A43" s="4" t="s">
        <v>34</v>
      </c>
      <c r="B43" s="4" t="s">
        <v>31</v>
      </c>
      <c r="C43" s="4" t="s">
        <v>77</v>
      </c>
      <c r="D43" s="7" t="s">
        <v>52</v>
      </c>
      <c r="E43" s="4">
        <v>0</v>
      </c>
      <c r="F43" s="4">
        <v>0</v>
      </c>
      <c r="G43" s="4">
        <v>0</v>
      </c>
      <c r="H43" s="12">
        <v>0</v>
      </c>
      <c r="I43" s="4">
        <v>4300</v>
      </c>
      <c r="J43" s="5">
        <v>1075</v>
      </c>
      <c r="K43" s="5">
        <v>4</v>
      </c>
      <c r="Y43" s="13"/>
    </row>
    <row r="44" spans="1:25" x14ac:dyDescent="0.3">
      <c r="A44" s="4" t="s">
        <v>34</v>
      </c>
      <c r="B44" s="4" t="s">
        <v>31</v>
      </c>
      <c r="C44" s="4" t="s">
        <v>77</v>
      </c>
      <c r="D44" s="7" t="s">
        <v>52</v>
      </c>
      <c r="E44" s="4">
        <v>0</v>
      </c>
      <c r="F44" s="4">
        <v>0</v>
      </c>
      <c r="G44" s="4">
        <v>0</v>
      </c>
      <c r="H44" s="12">
        <v>0</v>
      </c>
      <c r="I44" s="4">
        <v>4300</v>
      </c>
      <c r="J44" s="5">
        <v>1075</v>
      </c>
      <c r="K44" s="5">
        <v>4</v>
      </c>
      <c r="Y44" s="13"/>
    </row>
    <row r="45" spans="1:25" x14ac:dyDescent="0.3">
      <c r="A45" s="4" t="s">
        <v>34</v>
      </c>
      <c r="B45" s="4" t="s">
        <v>31</v>
      </c>
      <c r="C45" s="4" t="s">
        <v>77</v>
      </c>
      <c r="D45" s="7" t="s">
        <v>35</v>
      </c>
      <c r="E45" s="4">
        <v>0</v>
      </c>
      <c r="F45" s="4">
        <v>0</v>
      </c>
      <c r="G45" s="4">
        <v>0</v>
      </c>
      <c r="H45" s="12">
        <v>0</v>
      </c>
      <c r="I45" s="4">
        <v>6320</v>
      </c>
      <c r="J45" s="5">
        <v>300.95</v>
      </c>
      <c r="K45" s="5">
        <v>21</v>
      </c>
      <c r="Y45" s="13"/>
    </row>
    <row r="46" spans="1:25" x14ac:dyDescent="0.3">
      <c r="A46" s="4" t="s">
        <v>34</v>
      </c>
      <c r="B46" s="4" t="s">
        <v>31</v>
      </c>
      <c r="C46" s="4" t="s">
        <v>77</v>
      </c>
      <c r="D46" s="7" t="s">
        <v>119</v>
      </c>
      <c r="E46" s="4">
        <v>0</v>
      </c>
      <c r="F46" s="4">
        <v>0</v>
      </c>
      <c r="G46" s="4">
        <v>0</v>
      </c>
      <c r="H46" s="12">
        <v>0</v>
      </c>
      <c r="I46" s="5">
        <v>4875</v>
      </c>
      <c r="J46" s="5">
        <v>487.5</v>
      </c>
      <c r="K46" s="5">
        <v>10</v>
      </c>
      <c r="Y46" s="13"/>
    </row>
    <row r="47" spans="1:25" x14ac:dyDescent="0.3">
      <c r="A47" s="4" t="s">
        <v>34</v>
      </c>
      <c r="B47" s="4" t="s">
        <v>31</v>
      </c>
      <c r="C47" s="4" t="s">
        <v>77</v>
      </c>
      <c r="D47" s="7" t="s">
        <v>35</v>
      </c>
      <c r="E47" s="4">
        <v>0</v>
      </c>
      <c r="F47" s="4">
        <v>0</v>
      </c>
      <c r="G47" s="4">
        <v>0</v>
      </c>
      <c r="H47" s="12">
        <v>0</v>
      </c>
      <c r="I47" s="4">
        <v>8140</v>
      </c>
      <c r="J47" s="5">
        <v>387.62</v>
      </c>
      <c r="K47" s="5">
        <v>21</v>
      </c>
      <c r="Y47" s="13"/>
    </row>
    <row r="48" spans="1:25" x14ac:dyDescent="0.3">
      <c r="A48" s="4" t="s">
        <v>37</v>
      </c>
      <c r="B48" s="4" t="s">
        <v>77</v>
      </c>
      <c r="C48" s="4" t="s">
        <v>42</v>
      </c>
      <c r="D48" s="7" t="s">
        <v>33</v>
      </c>
      <c r="E48" s="4">
        <v>0</v>
      </c>
      <c r="F48" s="4">
        <v>0</v>
      </c>
      <c r="G48" s="4">
        <v>0</v>
      </c>
      <c r="H48" s="12">
        <v>0</v>
      </c>
      <c r="I48" s="4">
        <v>950</v>
      </c>
      <c r="J48" s="5">
        <v>950</v>
      </c>
      <c r="K48" s="5">
        <v>1</v>
      </c>
      <c r="Y48" s="13"/>
    </row>
    <row r="49" spans="1:25" x14ac:dyDescent="0.3">
      <c r="A49" s="4" t="s">
        <v>37</v>
      </c>
      <c r="B49" s="4" t="s">
        <v>77</v>
      </c>
      <c r="C49" s="4" t="s">
        <v>42</v>
      </c>
      <c r="D49" s="7" t="s">
        <v>33</v>
      </c>
      <c r="E49" s="4">
        <v>0</v>
      </c>
      <c r="F49" s="4">
        <v>0</v>
      </c>
      <c r="G49" s="4">
        <v>0</v>
      </c>
      <c r="H49" s="12">
        <v>0</v>
      </c>
      <c r="I49" s="4">
        <v>1185</v>
      </c>
      <c r="J49" s="5">
        <v>1185</v>
      </c>
      <c r="K49" s="5">
        <v>1</v>
      </c>
      <c r="Y49" s="13"/>
    </row>
    <row r="50" spans="1:25" x14ac:dyDescent="0.3">
      <c r="A50" s="4" t="s">
        <v>37</v>
      </c>
      <c r="B50" s="4" t="s">
        <v>77</v>
      </c>
      <c r="C50" s="4" t="s">
        <v>32</v>
      </c>
      <c r="D50" s="7" t="s">
        <v>33</v>
      </c>
      <c r="E50" s="4">
        <v>0</v>
      </c>
      <c r="F50" s="4">
        <v>0</v>
      </c>
      <c r="G50" s="4">
        <v>0</v>
      </c>
      <c r="H50" s="12">
        <v>0</v>
      </c>
      <c r="I50" s="5">
        <v>900</v>
      </c>
      <c r="J50" s="5">
        <v>180</v>
      </c>
      <c r="K50" s="5">
        <v>5</v>
      </c>
      <c r="Y50" s="13"/>
    </row>
    <row r="51" spans="1:25" x14ac:dyDescent="0.3">
      <c r="A51" s="5" t="s">
        <v>37</v>
      </c>
      <c r="B51" s="5" t="s">
        <v>77</v>
      </c>
      <c r="C51" s="5" t="s">
        <v>32</v>
      </c>
      <c r="D51" s="12" t="s">
        <v>33</v>
      </c>
      <c r="E51" s="5">
        <v>0</v>
      </c>
      <c r="F51" s="5">
        <v>0</v>
      </c>
      <c r="G51" s="5">
        <v>0</v>
      </c>
      <c r="H51" s="12">
        <v>0</v>
      </c>
      <c r="I51" s="5">
        <v>600</v>
      </c>
      <c r="J51" s="5">
        <v>150</v>
      </c>
      <c r="K51" s="5">
        <v>4</v>
      </c>
      <c r="Y51" s="13"/>
    </row>
    <row r="52" spans="1:25" x14ac:dyDescent="0.3">
      <c r="A52" s="4" t="s">
        <v>37</v>
      </c>
      <c r="B52" s="4" t="s">
        <v>77</v>
      </c>
      <c r="C52" s="4" t="s">
        <v>32</v>
      </c>
      <c r="D52" s="7" t="s">
        <v>33</v>
      </c>
      <c r="E52" s="4">
        <v>0</v>
      </c>
      <c r="F52" s="4">
        <v>0</v>
      </c>
      <c r="G52" s="4">
        <v>0</v>
      </c>
      <c r="H52" s="12">
        <v>0</v>
      </c>
      <c r="I52" s="5">
        <v>222</v>
      </c>
      <c r="J52" s="5">
        <v>222</v>
      </c>
      <c r="K52" s="5">
        <v>1</v>
      </c>
    </row>
    <row r="53" spans="1:25" x14ac:dyDescent="0.3">
      <c r="A53" s="4" t="s">
        <v>37</v>
      </c>
      <c r="B53" s="4" t="s">
        <v>31</v>
      </c>
      <c r="C53" s="4" t="s">
        <v>99</v>
      </c>
      <c r="D53" s="7" t="s">
        <v>52</v>
      </c>
      <c r="E53" s="4">
        <v>0</v>
      </c>
      <c r="F53" s="6">
        <v>0</v>
      </c>
      <c r="G53" s="6">
        <v>0</v>
      </c>
      <c r="H53" s="12">
        <v>0</v>
      </c>
      <c r="I53" s="5">
        <v>2525</v>
      </c>
      <c r="J53" s="5">
        <v>168.33</v>
      </c>
      <c r="K53" s="5">
        <v>15</v>
      </c>
      <c r="Y53" s="13"/>
    </row>
    <row r="54" spans="1:25" x14ac:dyDescent="0.3">
      <c r="A54" s="4" t="s">
        <v>30</v>
      </c>
      <c r="B54" s="4" t="s">
        <v>31</v>
      </c>
      <c r="C54" s="4" t="s">
        <v>99</v>
      </c>
      <c r="D54" s="7" t="s">
        <v>33</v>
      </c>
      <c r="E54" s="4">
        <v>0</v>
      </c>
      <c r="F54" s="6">
        <v>0</v>
      </c>
      <c r="G54" s="6">
        <v>0</v>
      </c>
      <c r="H54" s="12">
        <v>0</v>
      </c>
      <c r="I54" s="5">
        <v>1500</v>
      </c>
      <c r="J54" s="5">
        <v>1500</v>
      </c>
      <c r="K54" s="5">
        <v>1</v>
      </c>
      <c r="Y54" s="13"/>
    </row>
    <row r="55" spans="1:25" x14ac:dyDescent="0.3">
      <c r="A55" s="4" t="s">
        <v>34</v>
      </c>
      <c r="B55" s="4" t="s">
        <v>31</v>
      </c>
      <c r="C55" s="4" t="s">
        <v>244</v>
      </c>
      <c r="D55" s="4" t="s">
        <v>35</v>
      </c>
      <c r="E55" s="7">
        <v>0</v>
      </c>
      <c r="F55" s="4">
        <v>0</v>
      </c>
      <c r="G55" s="6">
        <v>0</v>
      </c>
      <c r="H55" s="6">
        <v>0</v>
      </c>
      <c r="I55" s="12">
        <v>6200</v>
      </c>
      <c r="J55" s="5">
        <v>295.24</v>
      </c>
      <c r="K55" s="5">
        <v>21</v>
      </c>
      <c r="Y55" s="13"/>
    </row>
    <row r="56" spans="1:25" x14ac:dyDescent="0.3">
      <c r="A56" s="4" t="s">
        <v>34</v>
      </c>
      <c r="B56" s="4" t="s">
        <v>31</v>
      </c>
      <c r="C56" s="4" t="s">
        <v>244</v>
      </c>
      <c r="D56" s="4" t="s">
        <v>52</v>
      </c>
      <c r="E56" s="7">
        <v>0</v>
      </c>
      <c r="F56" s="4">
        <v>0</v>
      </c>
      <c r="G56" s="4">
        <v>0</v>
      </c>
      <c r="H56" s="4">
        <v>0</v>
      </c>
      <c r="I56" s="12">
        <v>1900</v>
      </c>
      <c r="J56" s="5">
        <v>1900</v>
      </c>
      <c r="K56" s="5">
        <v>1</v>
      </c>
      <c r="Y56" s="13"/>
    </row>
    <row r="57" spans="1:25" x14ac:dyDescent="0.3">
      <c r="A57" s="4" t="s">
        <v>37</v>
      </c>
      <c r="B57" s="4" t="s">
        <v>244</v>
      </c>
      <c r="C57" s="5" t="s">
        <v>42</v>
      </c>
      <c r="D57" s="4" t="s">
        <v>33</v>
      </c>
      <c r="E57" s="7">
        <v>0</v>
      </c>
      <c r="F57" s="4">
        <v>0</v>
      </c>
      <c r="G57" s="4">
        <v>0</v>
      </c>
      <c r="H57" s="4">
        <v>0</v>
      </c>
      <c r="I57" s="12">
        <v>400</v>
      </c>
      <c r="J57" s="5">
        <v>400</v>
      </c>
      <c r="K57" s="5">
        <v>1</v>
      </c>
    </row>
  </sheetData>
  <autoFilter ref="A1:K57" xr:uid="{D06C5AD7-5180-494F-8AAA-CDD07BC4D663}"/>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5231-ECEE-4F41-9F3A-20EF0A5BDA91}">
  <dimension ref="A1:Y39"/>
  <sheetViews>
    <sheetView workbookViewId="0">
      <selection activeCell="H1" sqref="H1:N1"/>
    </sheetView>
    <sheetView workbookViewId="1">
      <selection activeCell="E20" sqref="E20"/>
    </sheetView>
  </sheetViews>
  <sheetFormatPr defaultRowHeight="14.4" x14ac:dyDescent="0.3"/>
  <cols>
    <col min="1" max="1" width="14.109375" bestFit="1" customWidth="1"/>
    <col min="2" max="2" width="38.88671875" bestFit="1" customWidth="1"/>
    <col min="3" max="3" width="19" bestFit="1" customWidth="1"/>
    <col min="4" max="4" width="9" bestFit="1" customWidth="1"/>
    <col min="5" max="5" width="13.33203125" bestFit="1" customWidth="1"/>
    <col min="6" max="6" width="14.44140625" bestFit="1" customWidth="1"/>
    <col min="7" max="7" width="26.5546875" bestFit="1" customWidth="1"/>
    <col min="8" max="8" width="17.21875" style="2" bestFit="1" customWidth="1"/>
    <col min="9" max="9" width="18.21875" style="2" bestFit="1" customWidth="1"/>
    <col min="10" max="10" width="21.44140625" style="2" bestFit="1" customWidth="1"/>
    <col min="11" max="11" width="17.44140625" style="2" bestFit="1" customWidth="1"/>
    <col min="12" max="12" width="22.33203125" style="2" bestFit="1" customWidth="1"/>
    <col min="13" max="13" width="31.88671875" style="2" bestFit="1" customWidth="1"/>
    <col min="14" max="14" width="35.6640625" style="2" bestFit="1" customWidth="1"/>
    <col min="20" max="20" width="14.109375" bestFit="1" customWidth="1"/>
    <col min="21" max="21" width="38.88671875" bestFit="1" customWidth="1"/>
    <col min="22" max="22" width="16.109375" bestFit="1" customWidth="1"/>
    <col min="23" max="23" width="9" bestFit="1" customWidth="1"/>
    <col min="24" max="24" width="14" bestFit="1" customWidth="1"/>
    <col min="25" max="25" width="12" bestFit="1" customWidth="1"/>
  </cols>
  <sheetData>
    <row r="1" spans="1:25" ht="28.8" x14ac:dyDescent="0.3">
      <c r="A1" s="55" t="s">
        <v>14</v>
      </c>
      <c r="B1" s="55" t="s">
        <v>15</v>
      </c>
      <c r="C1" s="55" t="s">
        <v>16</v>
      </c>
      <c r="D1" s="55" t="s">
        <v>17</v>
      </c>
      <c r="E1" s="55" t="s">
        <v>18</v>
      </c>
      <c r="F1" s="55" t="s">
        <v>19</v>
      </c>
      <c r="G1" s="55" t="s">
        <v>20</v>
      </c>
      <c r="H1" s="2" t="s">
        <v>21</v>
      </c>
      <c r="I1" s="2" t="s">
        <v>22</v>
      </c>
      <c r="J1" s="2" t="s">
        <v>23</v>
      </c>
      <c r="K1" s="2" t="s">
        <v>24</v>
      </c>
      <c r="L1" s="2" t="s">
        <v>25</v>
      </c>
      <c r="M1" s="2" t="s">
        <v>26</v>
      </c>
      <c r="N1" s="2" t="s">
        <v>27</v>
      </c>
      <c r="T1" s="1"/>
      <c r="U1" s="1"/>
      <c r="V1" s="1"/>
      <c r="W1" s="1"/>
      <c r="X1" s="1"/>
      <c r="Y1" s="1"/>
    </row>
    <row r="2" spans="1:25" x14ac:dyDescent="0.3">
      <c r="A2" t="s">
        <v>46</v>
      </c>
      <c r="B2" t="s">
        <v>9</v>
      </c>
      <c r="C2" t="s">
        <v>34</v>
      </c>
      <c r="D2" t="s">
        <v>31</v>
      </c>
      <c r="E2" t="s">
        <v>77</v>
      </c>
      <c r="F2" t="s">
        <v>35</v>
      </c>
      <c r="G2" t="s">
        <v>171</v>
      </c>
    </row>
    <row r="3" spans="1:25" x14ac:dyDescent="0.3">
      <c r="A3" t="s">
        <v>46</v>
      </c>
      <c r="B3" t="s">
        <v>9</v>
      </c>
      <c r="C3" t="s">
        <v>30</v>
      </c>
      <c r="D3" t="s">
        <v>31</v>
      </c>
      <c r="E3" t="s">
        <v>77</v>
      </c>
      <c r="F3" t="s">
        <v>33</v>
      </c>
      <c r="G3" t="s">
        <v>171</v>
      </c>
    </row>
    <row r="4" spans="1:25" x14ac:dyDescent="0.3">
      <c r="A4" t="s">
        <v>46</v>
      </c>
      <c r="B4" t="s">
        <v>9</v>
      </c>
      <c r="C4" t="s">
        <v>30</v>
      </c>
      <c r="D4" t="s">
        <v>31</v>
      </c>
      <c r="E4" t="s">
        <v>99</v>
      </c>
      <c r="F4" t="s">
        <v>33</v>
      </c>
      <c r="G4" t="s">
        <v>171</v>
      </c>
    </row>
    <row r="5" spans="1:25" x14ac:dyDescent="0.3">
      <c r="A5" t="s">
        <v>46</v>
      </c>
      <c r="B5" t="s">
        <v>9</v>
      </c>
      <c r="C5" t="s">
        <v>37</v>
      </c>
      <c r="D5" t="s">
        <v>31</v>
      </c>
      <c r="E5" t="s">
        <v>99</v>
      </c>
      <c r="F5" t="s">
        <v>35</v>
      </c>
      <c r="G5" t="s">
        <v>171</v>
      </c>
    </row>
    <row r="6" spans="1:25" x14ac:dyDescent="0.3">
      <c r="A6" t="s">
        <v>46</v>
      </c>
      <c r="B6" t="s">
        <v>9</v>
      </c>
      <c r="C6" t="s">
        <v>30</v>
      </c>
      <c r="D6" t="s">
        <v>31</v>
      </c>
      <c r="E6" t="s">
        <v>36</v>
      </c>
      <c r="F6" t="s">
        <v>33</v>
      </c>
      <c r="G6" t="s">
        <v>171</v>
      </c>
    </row>
    <row r="7" spans="1:25" x14ac:dyDescent="0.3">
      <c r="A7" t="s">
        <v>46</v>
      </c>
      <c r="B7" t="s">
        <v>9</v>
      </c>
      <c r="C7" t="s">
        <v>37</v>
      </c>
      <c r="D7" t="s">
        <v>31</v>
      </c>
      <c r="E7" t="s">
        <v>36</v>
      </c>
      <c r="F7" t="s">
        <v>33</v>
      </c>
      <c r="G7" t="s">
        <v>171</v>
      </c>
    </row>
    <row r="8" spans="1:25" x14ac:dyDescent="0.3">
      <c r="A8">
        <v>0</v>
      </c>
      <c r="B8" t="s">
        <v>11</v>
      </c>
      <c r="C8" t="s">
        <v>30</v>
      </c>
      <c r="D8" t="s">
        <v>31</v>
      </c>
      <c r="E8" t="s">
        <v>77</v>
      </c>
      <c r="F8" t="s">
        <v>33</v>
      </c>
      <c r="G8" t="s">
        <v>247</v>
      </c>
    </row>
    <row r="9" spans="1:25" x14ac:dyDescent="0.3">
      <c r="A9">
        <v>0</v>
      </c>
      <c r="B9" t="s">
        <v>11</v>
      </c>
      <c r="C9" t="s">
        <v>30</v>
      </c>
      <c r="D9" t="s">
        <v>31</v>
      </c>
      <c r="E9" t="s">
        <v>99</v>
      </c>
      <c r="F9" t="s">
        <v>33</v>
      </c>
      <c r="G9" t="s">
        <v>247</v>
      </c>
    </row>
    <row r="10" spans="1:25" x14ac:dyDescent="0.3">
      <c r="A10">
        <v>0</v>
      </c>
      <c r="B10" t="s">
        <v>11</v>
      </c>
      <c r="C10" t="s">
        <v>37</v>
      </c>
      <c r="D10" t="s">
        <v>31</v>
      </c>
      <c r="E10" t="s">
        <v>99</v>
      </c>
      <c r="F10" t="s">
        <v>35</v>
      </c>
      <c r="G10" t="s">
        <v>247</v>
      </c>
    </row>
    <row r="11" spans="1:25" x14ac:dyDescent="0.3">
      <c r="A11">
        <v>0</v>
      </c>
      <c r="B11" t="s">
        <v>11</v>
      </c>
      <c r="C11" t="s">
        <v>30</v>
      </c>
      <c r="D11" t="s">
        <v>31</v>
      </c>
      <c r="E11" t="s">
        <v>36</v>
      </c>
      <c r="F11" t="s">
        <v>33</v>
      </c>
      <c r="G11" t="s">
        <v>247</v>
      </c>
    </row>
    <row r="12" spans="1:25" x14ac:dyDescent="0.3">
      <c r="A12">
        <v>0</v>
      </c>
      <c r="B12" t="s">
        <v>11</v>
      </c>
      <c r="C12" t="s">
        <v>37</v>
      </c>
      <c r="D12" t="s">
        <v>31</v>
      </c>
      <c r="E12" t="s">
        <v>36</v>
      </c>
      <c r="F12" t="s">
        <v>33</v>
      </c>
      <c r="G12" t="s">
        <v>247</v>
      </c>
    </row>
    <row r="13" spans="1:25" x14ac:dyDescent="0.3">
      <c r="A13">
        <v>0</v>
      </c>
      <c r="B13" t="s">
        <v>11</v>
      </c>
      <c r="C13" t="s">
        <v>37</v>
      </c>
      <c r="D13" t="s">
        <v>77</v>
      </c>
      <c r="E13" t="s">
        <v>42</v>
      </c>
      <c r="F13" t="s">
        <v>33</v>
      </c>
      <c r="G13" t="s">
        <v>247</v>
      </c>
    </row>
    <row r="14" spans="1:25" x14ac:dyDescent="0.3">
      <c r="A14">
        <v>0</v>
      </c>
      <c r="B14" t="s">
        <v>12</v>
      </c>
      <c r="C14" t="s">
        <v>30</v>
      </c>
      <c r="D14" t="s">
        <v>31</v>
      </c>
      <c r="E14" t="s">
        <v>77</v>
      </c>
      <c r="F14" t="s">
        <v>33</v>
      </c>
      <c r="G14" t="s">
        <v>247</v>
      </c>
    </row>
    <row r="15" spans="1:25" x14ac:dyDescent="0.3">
      <c r="A15">
        <v>0</v>
      </c>
      <c r="B15" t="s">
        <v>12</v>
      </c>
      <c r="C15" t="s">
        <v>30</v>
      </c>
      <c r="D15" t="s">
        <v>31</v>
      </c>
      <c r="E15" t="s">
        <v>99</v>
      </c>
      <c r="F15" t="s">
        <v>33</v>
      </c>
      <c r="G15" t="s">
        <v>247</v>
      </c>
    </row>
    <row r="16" spans="1:25" x14ac:dyDescent="0.3">
      <c r="A16">
        <v>0</v>
      </c>
      <c r="B16" t="s">
        <v>12</v>
      </c>
      <c r="C16" t="s">
        <v>37</v>
      </c>
      <c r="D16" t="s">
        <v>31</v>
      </c>
      <c r="E16" t="s">
        <v>99</v>
      </c>
      <c r="F16" t="s">
        <v>35</v>
      </c>
      <c r="G16" t="s">
        <v>247</v>
      </c>
    </row>
    <row r="17" spans="1:7" x14ac:dyDescent="0.3">
      <c r="A17">
        <v>0</v>
      </c>
      <c r="B17" t="s">
        <v>12</v>
      </c>
      <c r="C17" t="s">
        <v>30</v>
      </c>
      <c r="D17" t="s">
        <v>31</v>
      </c>
      <c r="E17" t="s">
        <v>36</v>
      </c>
      <c r="F17" t="s">
        <v>33</v>
      </c>
      <c r="G17" t="s">
        <v>247</v>
      </c>
    </row>
    <row r="18" spans="1:7" x14ac:dyDescent="0.3">
      <c r="A18">
        <v>0</v>
      </c>
      <c r="B18" t="s">
        <v>12</v>
      </c>
      <c r="C18" t="s">
        <v>37</v>
      </c>
      <c r="D18" t="s">
        <v>31</v>
      </c>
      <c r="E18" t="s">
        <v>36</v>
      </c>
      <c r="F18" t="s">
        <v>33</v>
      </c>
      <c r="G18" t="s">
        <v>247</v>
      </c>
    </row>
    <row r="19" spans="1:7" x14ac:dyDescent="0.3">
      <c r="A19">
        <v>0</v>
      </c>
      <c r="B19" t="s">
        <v>12</v>
      </c>
      <c r="C19" t="s">
        <v>37</v>
      </c>
      <c r="D19" t="s">
        <v>77</v>
      </c>
      <c r="E19" t="s">
        <v>42</v>
      </c>
      <c r="F19" t="s">
        <v>33</v>
      </c>
      <c r="G19" t="s">
        <v>247</v>
      </c>
    </row>
    <row r="20" spans="1:7" x14ac:dyDescent="0.3">
      <c r="A20" t="s">
        <v>46</v>
      </c>
      <c r="B20" t="s">
        <v>10</v>
      </c>
      <c r="C20" t="s">
        <v>37</v>
      </c>
      <c r="D20" t="s">
        <v>77</v>
      </c>
      <c r="E20" t="s">
        <v>42</v>
      </c>
      <c r="F20" t="s">
        <v>33</v>
      </c>
      <c r="G20" t="s">
        <v>170</v>
      </c>
    </row>
    <row r="21" spans="1:7" x14ac:dyDescent="0.3">
      <c r="A21" t="s">
        <v>46</v>
      </c>
      <c r="B21" t="s">
        <v>240</v>
      </c>
      <c r="C21" t="s">
        <v>30</v>
      </c>
      <c r="D21" t="s">
        <v>31</v>
      </c>
      <c r="E21" t="s">
        <v>77</v>
      </c>
      <c r="F21" t="s">
        <v>33</v>
      </c>
      <c r="G21" t="s">
        <v>248</v>
      </c>
    </row>
    <row r="22" spans="1:7" x14ac:dyDescent="0.3">
      <c r="A22" t="s">
        <v>46</v>
      </c>
      <c r="B22" t="s">
        <v>240</v>
      </c>
      <c r="C22" t="s">
        <v>34</v>
      </c>
      <c r="D22" t="s">
        <v>31</v>
      </c>
      <c r="E22" t="s">
        <v>77</v>
      </c>
      <c r="F22" t="s">
        <v>35</v>
      </c>
      <c r="G22" t="s">
        <v>248</v>
      </c>
    </row>
    <row r="23" spans="1:7" x14ac:dyDescent="0.3">
      <c r="A23" t="s">
        <v>46</v>
      </c>
      <c r="B23" t="s">
        <v>240</v>
      </c>
      <c r="C23" t="s">
        <v>30</v>
      </c>
      <c r="D23" t="s">
        <v>31</v>
      </c>
      <c r="E23" t="s">
        <v>36</v>
      </c>
      <c r="F23" t="s">
        <v>33</v>
      </c>
      <c r="G23" t="s">
        <v>248</v>
      </c>
    </row>
    <row r="24" spans="1:7" x14ac:dyDescent="0.3">
      <c r="A24" t="s">
        <v>46</v>
      </c>
      <c r="B24" t="s">
        <v>240</v>
      </c>
      <c r="C24" t="s">
        <v>37</v>
      </c>
      <c r="D24" t="s">
        <v>31</v>
      </c>
      <c r="E24" t="s">
        <v>36</v>
      </c>
      <c r="F24" t="s">
        <v>33</v>
      </c>
      <c r="G24" t="s">
        <v>248</v>
      </c>
    </row>
    <row r="25" spans="1:7" x14ac:dyDescent="0.3">
      <c r="A25" t="s">
        <v>46</v>
      </c>
      <c r="B25" t="s">
        <v>240</v>
      </c>
      <c r="C25" t="s">
        <v>30</v>
      </c>
      <c r="D25" t="s">
        <v>31</v>
      </c>
      <c r="E25" t="s">
        <v>99</v>
      </c>
      <c r="F25" t="s">
        <v>33</v>
      </c>
      <c r="G25" t="s">
        <v>248</v>
      </c>
    </row>
    <row r="26" spans="1:7" x14ac:dyDescent="0.3">
      <c r="A26" t="s">
        <v>46</v>
      </c>
      <c r="B26" t="s">
        <v>240</v>
      </c>
      <c r="C26" t="s">
        <v>37</v>
      </c>
      <c r="D26" t="s">
        <v>31</v>
      </c>
      <c r="E26" t="s">
        <v>99</v>
      </c>
      <c r="F26" t="s">
        <v>35</v>
      </c>
      <c r="G26" t="s">
        <v>248</v>
      </c>
    </row>
    <row r="27" spans="1:7" x14ac:dyDescent="0.3">
      <c r="A27" t="s">
        <v>46</v>
      </c>
      <c r="B27" t="s">
        <v>240</v>
      </c>
      <c r="C27" t="s">
        <v>37</v>
      </c>
      <c r="D27" t="s">
        <v>77</v>
      </c>
      <c r="E27" t="s">
        <v>42</v>
      </c>
      <c r="F27" t="s">
        <v>33</v>
      </c>
      <c r="G27" t="s">
        <v>248</v>
      </c>
    </row>
    <row r="28" spans="1:7" x14ac:dyDescent="0.3">
      <c r="A28" t="s">
        <v>153</v>
      </c>
      <c r="B28" t="s">
        <v>9</v>
      </c>
      <c r="C28" t="s">
        <v>30</v>
      </c>
      <c r="D28" t="s">
        <v>31</v>
      </c>
      <c r="E28" t="s">
        <v>77</v>
      </c>
      <c r="F28" t="s">
        <v>33</v>
      </c>
      <c r="G28" t="s">
        <v>249</v>
      </c>
    </row>
    <row r="29" spans="1:7" x14ac:dyDescent="0.3">
      <c r="A29" t="s">
        <v>153</v>
      </c>
      <c r="B29" t="s">
        <v>9</v>
      </c>
      <c r="C29" t="s">
        <v>34</v>
      </c>
      <c r="D29" t="s">
        <v>31</v>
      </c>
      <c r="E29" t="s">
        <v>77</v>
      </c>
      <c r="F29" t="s">
        <v>35</v>
      </c>
      <c r="G29" t="s">
        <v>249</v>
      </c>
    </row>
    <row r="30" spans="1:7" x14ac:dyDescent="0.3">
      <c r="A30" t="s">
        <v>153</v>
      </c>
      <c r="B30" t="s">
        <v>9</v>
      </c>
      <c r="C30" t="s">
        <v>30</v>
      </c>
      <c r="D30" t="s">
        <v>31</v>
      </c>
      <c r="E30" t="s">
        <v>36</v>
      </c>
      <c r="F30" t="s">
        <v>33</v>
      </c>
      <c r="G30" t="s">
        <v>249</v>
      </c>
    </row>
    <row r="31" spans="1:7" x14ac:dyDescent="0.3">
      <c r="A31" t="s">
        <v>153</v>
      </c>
      <c r="B31" t="s">
        <v>9</v>
      </c>
      <c r="C31" t="s">
        <v>37</v>
      </c>
      <c r="D31" t="s">
        <v>31</v>
      </c>
      <c r="E31" t="s">
        <v>36</v>
      </c>
      <c r="F31" t="s">
        <v>33</v>
      </c>
      <c r="G31" t="s">
        <v>249</v>
      </c>
    </row>
    <row r="32" spans="1:7" x14ac:dyDescent="0.3">
      <c r="A32" t="s">
        <v>153</v>
      </c>
      <c r="B32" t="s">
        <v>9</v>
      </c>
      <c r="C32" t="s">
        <v>30</v>
      </c>
      <c r="D32" t="s">
        <v>31</v>
      </c>
      <c r="E32" t="s">
        <v>99</v>
      </c>
      <c r="F32" t="s">
        <v>33</v>
      </c>
      <c r="G32" t="s">
        <v>249</v>
      </c>
    </row>
    <row r="33" spans="1:7" x14ac:dyDescent="0.3">
      <c r="A33" t="s">
        <v>153</v>
      </c>
      <c r="B33" t="s">
        <v>9</v>
      </c>
      <c r="C33" t="s">
        <v>37</v>
      </c>
      <c r="D33" t="s">
        <v>31</v>
      </c>
      <c r="E33" t="s">
        <v>99</v>
      </c>
      <c r="F33" t="s">
        <v>35</v>
      </c>
      <c r="G33" t="s">
        <v>249</v>
      </c>
    </row>
    <row r="34" spans="1:7" x14ac:dyDescent="0.3">
      <c r="A34">
        <v>0</v>
      </c>
      <c r="B34" t="s">
        <v>241</v>
      </c>
      <c r="C34" t="s">
        <v>30</v>
      </c>
      <c r="D34" t="s">
        <v>31</v>
      </c>
      <c r="E34" t="s">
        <v>77</v>
      </c>
      <c r="F34" t="s">
        <v>33</v>
      </c>
      <c r="G34" t="s">
        <v>250</v>
      </c>
    </row>
    <row r="35" spans="1:7" x14ac:dyDescent="0.3">
      <c r="A35">
        <v>0</v>
      </c>
      <c r="B35" t="s">
        <v>241</v>
      </c>
      <c r="C35" t="s">
        <v>34</v>
      </c>
      <c r="D35" t="s">
        <v>31</v>
      </c>
      <c r="E35" t="s">
        <v>77</v>
      </c>
      <c r="F35" t="s">
        <v>35</v>
      </c>
      <c r="G35" t="s">
        <v>250</v>
      </c>
    </row>
    <row r="36" spans="1:7" x14ac:dyDescent="0.3">
      <c r="A36">
        <v>0</v>
      </c>
      <c r="B36" t="s">
        <v>241</v>
      </c>
      <c r="C36" t="s">
        <v>30</v>
      </c>
      <c r="D36" t="s">
        <v>31</v>
      </c>
      <c r="E36" t="s">
        <v>36</v>
      </c>
      <c r="F36" t="s">
        <v>33</v>
      </c>
      <c r="G36" t="s">
        <v>250</v>
      </c>
    </row>
    <row r="37" spans="1:7" x14ac:dyDescent="0.3">
      <c r="A37">
        <v>0</v>
      </c>
      <c r="B37" t="s">
        <v>241</v>
      </c>
      <c r="C37" t="s">
        <v>37</v>
      </c>
      <c r="D37" t="s">
        <v>31</v>
      </c>
      <c r="E37" t="s">
        <v>36</v>
      </c>
      <c r="F37" t="s">
        <v>33</v>
      </c>
      <c r="G37" t="s">
        <v>250</v>
      </c>
    </row>
    <row r="38" spans="1:7" x14ac:dyDescent="0.3">
      <c r="A38">
        <v>0</v>
      </c>
      <c r="B38" t="s">
        <v>241</v>
      </c>
      <c r="C38" t="s">
        <v>30</v>
      </c>
      <c r="D38" t="s">
        <v>31</v>
      </c>
      <c r="E38" t="s">
        <v>99</v>
      </c>
      <c r="F38" t="s">
        <v>33</v>
      </c>
      <c r="G38" t="s">
        <v>250</v>
      </c>
    </row>
    <row r="39" spans="1:7" x14ac:dyDescent="0.3">
      <c r="A39">
        <v>0</v>
      </c>
      <c r="B39" t="s">
        <v>241</v>
      </c>
      <c r="C39" t="s">
        <v>37</v>
      </c>
      <c r="D39" t="s">
        <v>31</v>
      </c>
      <c r="E39" t="s">
        <v>99</v>
      </c>
      <c r="F39" t="s">
        <v>35</v>
      </c>
      <c r="G39" t="s">
        <v>250</v>
      </c>
    </row>
  </sheetData>
  <autoFilter ref="A1:N39" xr:uid="{B8415231-ECEE-4F41-9F3A-20EF0A5BDA91}"/>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456C4-51C5-4801-990D-B90C7CE9DD1E}">
  <sheetPr>
    <tabColor theme="8"/>
  </sheetPr>
  <dimension ref="A1:F83"/>
  <sheetViews>
    <sheetView workbookViewId="0"/>
    <sheetView workbookViewId="1"/>
  </sheetViews>
  <sheetFormatPr defaultRowHeight="14.4" x14ac:dyDescent="0.3"/>
  <cols>
    <col min="1" max="1" width="11.6640625" bestFit="1" customWidth="1"/>
    <col min="2" max="2" width="22.5546875" bestFit="1" customWidth="1"/>
    <col min="3" max="3" width="25" bestFit="1" customWidth="1"/>
    <col min="4" max="5" width="15.44140625" bestFit="1" customWidth="1"/>
    <col min="6" max="6" width="9.109375" customWidth="1"/>
  </cols>
  <sheetData>
    <row r="1" spans="1:6" x14ac:dyDescent="0.3">
      <c r="A1" s="28" t="s">
        <v>189</v>
      </c>
      <c r="B1" s="28" t="s">
        <v>190</v>
      </c>
      <c r="C1" s="28" t="s">
        <v>191</v>
      </c>
      <c r="D1" s="28" t="s">
        <v>192</v>
      </c>
      <c r="E1" s="28" t="s">
        <v>193</v>
      </c>
      <c r="F1" s="1"/>
    </row>
    <row r="2" spans="1:6" x14ac:dyDescent="0.3">
      <c r="A2" s="24" t="s">
        <v>32</v>
      </c>
      <c r="B2" s="16" t="s">
        <v>194</v>
      </c>
      <c r="C2" s="25">
        <v>10</v>
      </c>
      <c r="D2" s="31">
        <v>0.08</v>
      </c>
      <c r="E2" s="31">
        <v>0.15</v>
      </c>
      <c r="F2" s="10"/>
    </row>
    <row r="3" spans="1:6" x14ac:dyDescent="0.3">
      <c r="A3" s="24" t="s">
        <v>36</v>
      </c>
      <c r="B3" s="16" t="s">
        <v>194</v>
      </c>
      <c r="C3" s="25">
        <v>10</v>
      </c>
      <c r="D3" s="31">
        <v>0.08</v>
      </c>
      <c r="E3" s="31">
        <v>0.153</v>
      </c>
      <c r="F3" s="10"/>
    </row>
    <row r="4" spans="1:6" x14ac:dyDescent="0.3">
      <c r="A4" s="24" t="s">
        <v>172</v>
      </c>
      <c r="B4" s="16" t="s">
        <v>194</v>
      </c>
      <c r="C4" s="25">
        <v>10</v>
      </c>
      <c r="D4" s="31">
        <v>0.08</v>
      </c>
      <c r="E4" s="31">
        <v>0.15</v>
      </c>
      <c r="F4" s="10"/>
    </row>
    <row r="5" spans="1:6" x14ac:dyDescent="0.3">
      <c r="A5" s="24" t="s">
        <v>100</v>
      </c>
      <c r="B5" s="16" t="s">
        <v>194</v>
      </c>
      <c r="C5" s="25">
        <v>10</v>
      </c>
      <c r="D5" s="31">
        <v>0.08</v>
      </c>
      <c r="E5" s="31">
        <v>0.1545</v>
      </c>
      <c r="F5" s="10"/>
    </row>
    <row r="6" spans="1:6" x14ac:dyDescent="0.3">
      <c r="A6" s="24" t="s">
        <v>101</v>
      </c>
      <c r="B6" s="16" t="s">
        <v>194</v>
      </c>
      <c r="C6" s="25">
        <v>10</v>
      </c>
      <c r="D6" s="31">
        <v>0.08</v>
      </c>
      <c r="E6" s="31">
        <v>0.1545</v>
      </c>
      <c r="F6" s="10"/>
    </row>
    <row r="7" spans="1:6" x14ac:dyDescent="0.3">
      <c r="A7" s="24" t="s">
        <v>102</v>
      </c>
      <c r="B7" s="16" t="s">
        <v>194</v>
      </c>
      <c r="C7" s="25">
        <v>10</v>
      </c>
      <c r="D7" s="31">
        <v>0.08</v>
      </c>
      <c r="E7" s="31">
        <v>0.1545</v>
      </c>
      <c r="F7" s="10"/>
    </row>
    <row r="8" spans="1:6" x14ac:dyDescent="0.3">
      <c r="A8" s="24" t="s">
        <v>173</v>
      </c>
      <c r="B8" s="16" t="s">
        <v>194</v>
      </c>
      <c r="C8" s="25">
        <v>10</v>
      </c>
      <c r="D8" s="31">
        <v>0.08</v>
      </c>
      <c r="E8" s="31">
        <v>0.15</v>
      </c>
      <c r="F8" s="10"/>
    </row>
    <row r="9" spans="1:6" x14ac:dyDescent="0.3">
      <c r="A9" s="24" t="s">
        <v>177</v>
      </c>
      <c r="B9" s="16" t="s">
        <v>194</v>
      </c>
      <c r="C9" s="25">
        <v>10</v>
      </c>
      <c r="D9" s="31">
        <v>0.08</v>
      </c>
      <c r="E9" s="31">
        <v>0.15</v>
      </c>
      <c r="F9" s="10"/>
    </row>
    <row r="10" spans="1:6" x14ac:dyDescent="0.3">
      <c r="A10" s="24" t="s">
        <v>174</v>
      </c>
      <c r="B10" s="16" t="s">
        <v>194</v>
      </c>
      <c r="C10" s="25">
        <v>105</v>
      </c>
      <c r="D10" s="31">
        <v>0.08</v>
      </c>
      <c r="E10" s="31">
        <v>0.15</v>
      </c>
      <c r="F10" s="10"/>
    </row>
    <row r="11" spans="1:6" x14ac:dyDescent="0.3">
      <c r="A11" s="24" t="s">
        <v>42</v>
      </c>
      <c r="B11" s="16" t="s">
        <v>194</v>
      </c>
      <c r="C11" s="25">
        <v>15</v>
      </c>
      <c r="D11" s="31">
        <v>0.08</v>
      </c>
      <c r="E11" s="31">
        <v>0.15</v>
      </c>
      <c r="F11" s="10"/>
    </row>
    <row r="12" spans="1:6" x14ac:dyDescent="0.3">
      <c r="A12" s="24" t="s">
        <v>43</v>
      </c>
      <c r="B12" s="16" t="s">
        <v>194</v>
      </c>
      <c r="C12" s="25">
        <v>1500</v>
      </c>
      <c r="D12" s="31">
        <v>0.08</v>
      </c>
      <c r="E12" s="31">
        <v>0.15</v>
      </c>
      <c r="F12" s="10"/>
    </row>
    <row r="13" spans="1:6" x14ac:dyDescent="0.3">
      <c r="A13" s="24" t="s">
        <v>195</v>
      </c>
      <c r="B13" s="16" t="s">
        <v>194</v>
      </c>
      <c r="C13" s="25">
        <v>20</v>
      </c>
      <c r="D13" s="31">
        <v>0.08</v>
      </c>
      <c r="E13" s="31">
        <v>0.09</v>
      </c>
      <c r="F13" s="10"/>
    </row>
    <row r="14" spans="1:6" x14ac:dyDescent="0.3">
      <c r="A14" s="24" t="s">
        <v>184</v>
      </c>
      <c r="B14" s="16" t="s">
        <v>194</v>
      </c>
      <c r="C14" s="25">
        <v>200</v>
      </c>
      <c r="D14" s="31">
        <v>0.08</v>
      </c>
      <c r="E14" s="31">
        <v>0.15</v>
      </c>
      <c r="F14" s="10"/>
    </row>
    <row r="15" spans="1:6" x14ac:dyDescent="0.3">
      <c r="A15" s="24" t="s">
        <v>175</v>
      </c>
      <c r="B15" s="16" t="s">
        <v>194</v>
      </c>
      <c r="C15" s="25">
        <v>40</v>
      </c>
      <c r="D15" s="31">
        <v>0.08</v>
      </c>
      <c r="E15" s="31">
        <v>0.1</v>
      </c>
      <c r="F15" s="10"/>
    </row>
    <row r="16" spans="1:6" x14ac:dyDescent="0.3">
      <c r="A16" s="24" t="s">
        <v>155</v>
      </c>
      <c r="B16" s="16" t="s">
        <v>194</v>
      </c>
      <c r="C16" s="25">
        <v>50</v>
      </c>
      <c r="D16" s="31">
        <v>0.08</v>
      </c>
      <c r="E16" s="31">
        <v>0.15</v>
      </c>
      <c r="F16" s="10"/>
    </row>
    <row r="17" spans="1:6" x14ac:dyDescent="0.3">
      <c r="A17" s="24" t="s">
        <v>36</v>
      </c>
      <c r="B17" s="16" t="s">
        <v>196</v>
      </c>
      <c r="C17" s="25">
        <v>10</v>
      </c>
      <c r="D17" s="31">
        <v>8.1600000000000006E-2</v>
      </c>
      <c r="E17" s="31">
        <v>0.153</v>
      </c>
      <c r="F17" s="9"/>
    </row>
    <row r="18" spans="1:6" x14ac:dyDescent="0.3">
      <c r="A18" s="24" t="s">
        <v>172</v>
      </c>
      <c r="B18" s="16" t="s">
        <v>196</v>
      </c>
      <c r="C18" s="25">
        <v>10</v>
      </c>
      <c r="D18" s="31">
        <v>0.08</v>
      </c>
      <c r="E18" s="31">
        <v>0.15</v>
      </c>
      <c r="F18" s="8"/>
    </row>
    <row r="19" spans="1:6" x14ac:dyDescent="0.3">
      <c r="A19" s="24" t="s">
        <v>100</v>
      </c>
      <c r="B19" s="16" t="s">
        <v>196</v>
      </c>
      <c r="C19" s="25">
        <v>10</v>
      </c>
      <c r="D19" s="31">
        <v>0.08</v>
      </c>
      <c r="E19" s="31">
        <v>0.1545</v>
      </c>
      <c r="F19" s="10"/>
    </row>
    <row r="20" spans="1:6" x14ac:dyDescent="0.3">
      <c r="A20" s="24" t="s">
        <v>101</v>
      </c>
      <c r="B20" s="16" t="s">
        <v>196</v>
      </c>
      <c r="C20" s="25">
        <v>10</v>
      </c>
      <c r="D20" s="31">
        <v>0.08</v>
      </c>
      <c r="E20" s="31">
        <v>0.1545</v>
      </c>
      <c r="F20" s="10"/>
    </row>
    <row r="21" spans="1:6" x14ac:dyDescent="0.3">
      <c r="A21" s="24" t="s">
        <v>102</v>
      </c>
      <c r="B21" s="16" t="s">
        <v>196</v>
      </c>
      <c r="C21" s="25">
        <v>10</v>
      </c>
      <c r="D21" s="31">
        <v>0.08</v>
      </c>
      <c r="E21" s="31">
        <v>0.1545</v>
      </c>
      <c r="F21" s="10"/>
    </row>
    <row r="22" spans="1:6" x14ac:dyDescent="0.3">
      <c r="A22" s="24" t="s">
        <v>173</v>
      </c>
      <c r="B22" s="16" t="s">
        <v>196</v>
      </c>
      <c r="C22" s="25">
        <v>10</v>
      </c>
      <c r="D22" s="31">
        <v>0.08</v>
      </c>
      <c r="E22" s="31">
        <v>0.15</v>
      </c>
      <c r="F22" s="10"/>
    </row>
    <row r="23" spans="1:6" x14ac:dyDescent="0.3">
      <c r="A23" s="24" t="s">
        <v>177</v>
      </c>
      <c r="B23" s="16" t="s">
        <v>196</v>
      </c>
      <c r="C23" s="25">
        <v>10</v>
      </c>
      <c r="D23" s="31">
        <v>0.08</v>
      </c>
      <c r="E23" s="31">
        <v>0.15</v>
      </c>
      <c r="F23" s="10"/>
    </row>
    <row r="24" spans="1:6" x14ac:dyDescent="0.3">
      <c r="A24" s="24" t="s">
        <v>174</v>
      </c>
      <c r="B24" s="16" t="s">
        <v>196</v>
      </c>
      <c r="C24" s="25">
        <v>105</v>
      </c>
      <c r="D24" s="31">
        <v>0.08</v>
      </c>
      <c r="E24" s="31">
        <v>0.15</v>
      </c>
      <c r="F24" s="10"/>
    </row>
    <row r="25" spans="1:6" x14ac:dyDescent="0.3">
      <c r="A25" s="24" t="s">
        <v>32</v>
      </c>
      <c r="B25" s="16" t="s">
        <v>196</v>
      </c>
      <c r="C25" s="25">
        <v>15</v>
      </c>
      <c r="D25" s="31">
        <v>0.08</v>
      </c>
      <c r="E25" s="31">
        <v>0.15</v>
      </c>
      <c r="F25" s="10"/>
    </row>
    <row r="26" spans="1:6" x14ac:dyDescent="0.3">
      <c r="A26" s="24" t="s">
        <v>43</v>
      </c>
      <c r="B26" s="16" t="s">
        <v>196</v>
      </c>
      <c r="C26" s="25">
        <v>1500</v>
      </c>
      <c r="D26" s="31">
        <v>0.08</v>
      </c>
      <c r="E26" s="31">
        <v>0.1</v>
      </c>
      <c r="F26" s="10"/>
    </row>
    <row r="27" spans="1:6" x14ac:dyDescent="0.3">
      <c r="A27" s="24" t="s">
        <v>42</v>
      </c>
      <c r="B27" s="16" t="s">
        <v>196</v>
      </c>
      <c r="C27" s="25">
        <v>20</v>
      </c>
      <c r="D27" s="31">
        <v>0.08</v>
      </c>
      <c r="E27" s="31">
        <v>0.15</v>
      </c>
      <c r="F27" s="10"/>
    </row>
    <row r="28" spans="1:6" x14ac:dyDescent="0.3">
      <c r="A28" s="24" t="s">
        <v>176</v>
      </c>
      <c r="B28" s="16" t="s">
        <v>196</v>
      </c>
      <c r="C28" s="25">
        <v>20</v>
      </c>
      <c r="D28" s="31">
        <v>0.08</v>
      </c>
      <c r="E28" s="31">
        <v>0.09</v>
      </c>
      <c r="F28" s="10"/>
    </row>
    <row r="29" spans="1:6" x14ac:dyDescent="0.3">
      <c r="A29" s="24" t="s">
        <v>184</v>
      </c>
      <c r="B29" s="16" t="s">
        <v>196</v>
      </c>
      <c r="C29" s="25">
        <v>300</v>
      </c>
      <c r="D29" s="31">
        <v>0.08</v>
      </c>
      <c r="E29" s="31">
        <v>0.15</v>
      </c>
      <c r="F29" s="10"/>
    </row>
    <row r="30" spans="1:6" x14ac:dyDescent="0.3">
      <c r="A30" s="24" t="s">
        <v>175</v>
      </c>
      <c r="B30" s="16" t="s">
        <v>196</v>
      </c>
      <c r="C30" s="25">
        <v>40</v>
      </c>
      <c r="D30" s="31">
        <v>0.08</v>
      </c>
      <c r="E30" s="31">
        <v>0.11</v>
      </c>
      <c r="F30" s="10"/>
    </row>
    <row r="31" spans="1:6" x14ac:dyDescent="0.3">
      <c r="A31" s="24" t="s">
        <v>155</v>
      </c>
      <c r="B31" s="16" t="s">
        <v>196</v>
      </c>
      <c r="C31" s="25">
        <v>25</v>
      </c>
      <c r="D31" s="31">
        <v>0.03</v>
      </c>
      <c r="E31" s="31">
        <v>0.09</v>
      </c>
      <c r="F31" s="10"/>
    </row>
    <row r="32" spans="1:6" x14ac:dyDescent="0.3">
      <c r="A32" s="24" t="s">
        <v>32</v>
      </c>
      <c r="B32" s="16" t="s">
        <v>197</v>
      </c>
      <c r="C32" s="25">
        <v>10</v>
      </c>
      <c r="D32" s="31">
        <v>0.08</v>
      </c>
      <c r="E32" s="31">
        <v>0.15</v>
      </c>
      <c r="F32" s="10"/>
    </row>
    <row r="33" spans="1:6" x14ac:dyDescent="0.3">
      <c r="A33" s="24" t="s">
        <v>36</v>
      </c>
      <c r="B33" s="16" t="s">
        <v>197</v>
      </c>
      <c r="C33" s="25">
        <v>10</v>
      </c>
      <c r="D33" s="31">
        <v>0.08</v>
      </c>
      <c r="E33" s="31">
        <v>0.153</v>
      </c>
      <c r="F33" s="9"/>
    </row>
    <row r="34" spans="1:6" x14ac:dyDescent="0.3">
      <c r="A34" s="24" t="s">
        <v>172</v>
      </c>
      <c r="B34" s="16" t="s">
        <v>197</v>
      </c>
      <c r="C34" s="25">
        <v>10</v>
      </c>
      <c r="D34" s="31">
        <v>0.08</v>
      </c>
      <c r="E34" s="31">
        <v>0.15</v>
      </c>
      <c r="F34" s="11"/>
    </row>
    <row r="35" spans="1:6" x14ac:dyDescent="0.3">
      <c r="A35" s="24" t="s">
        <v>100</v>
      </c>
      <c r="B35" s="16" t="s">
        <v>197</v>
      </c>
      <c r="C35" s="25">
        <v>10</v>
      </c>
      <c r="D35" s="31">
        <v>0.08</v>
      </c>
      <c r="E35" s="31">
        <v>0.1545</v>
      </c>
      <c r="F35" s="11"/>
    </row>
    <row r="36" spans="1:6" x14ac:dyDescent="0.3">
      <c r="A36" s="24" t="s">
        <v>101</v>
      </c>
      <c r="B36" s="16" t="s">
        <v>197</v>
      </c>
      <c r="C36" s="25">
        <v>10</v>
      </c>
      <c r="D36" s="31">
        <v>0.08</v>
      </c>
      <c r="E36" s="31">
        <v>0.1545</v>
      </c>
      <c r="F36" s="11"/>
    </row>
    <row r="37" spans="1:6" x14ac:dyDescent="0.3">
      <c r="A37" s="24" t="s">
        <v>102</v>
      </c>
      <c r="B37" s="16" t="s">
        <v>197</v>
      </c>
      <c r="C37" s="25">
        <v>10</v>
      </c>
      <c r="D37" s="31">
        <v>0.08</v>
      </c>
      <c r="E37" s="31">
        <v>0.1545</v>
      </c>
      <c r="F37" s="11"/>
    </row>
    <row r="38" spans="1:6" x14ac:dyDescent="0.3">
      <c r="A38" s="24" t="s">
        <v>173</v>
      </c>
      <c r="B38" s="16" t="s">
        <v>197</v>
      </c>
      <c r="C38" s="25">
        <v>10</v>
      </c>
      <c r="D38" s="31">
        <v>0.08</v>
      </c>
      <c r="E38" s="31">
        <v>0.15</v>
      </c>
      <c r="F38" s="11"/>
    </row>
    <row r="39" spans="1:6" x14ac:dyDescent="0.3">
      <c r="A39" s="24" t="s">
        <v>177</v>
      </c>
      <c r="B39" s="16" t="s">
        <v>197</v>
      </c>
      <c r="C39" s="25">
        <v>10</v>
      </c>
      <c r="D39" s="31">
        <v>0.08</v>
      </c>
      <c r="E39" s="31">
        <v>0.15</v>
      </c>
      <c r="F39" s="11"/>
    </row>
    <row r="40" spans="1:6" x14ac:dyDescent="0.3">
      <c r="A40" s="24" t="s">
        <v>174</v>
      </c>
      <c r="B40" s="16" t="s">
        <v>197</v>
      </c>
      <c r="C40" s="25">
        <v>105</v>
      </c>
      <c r="D40" s="31">
        <v>0.08</v>
      </c>
      <c r="E40" s="31">
        <v>0.15</v>
      </c>
      <c r="F40" s="11"/>
    </row>
    <row r="41" spans="1:6" x14ac:dyDescent="0.3">
      <c r="A41" s="24" t="s">
        <v>42</v>
      </c>
      <c r="B41" s="16" t="s">
        <v>197</v>
      </c>
      <c r="C41" s="25">
        <v>15</v>
      </c>
      <c r="D41" s="31">
        <v>0.08</v>
      </c>
      <c r="E41" s="31">
        <v>0.15</v>
      </c>
      <c r="F41" s="11"/>
    </row>
    <row r="42" spans="1:6" x14ac:dyDescent="0.3">
      <c r="A42" s="24" t="s">
        <v>43</v>
      </c>
      <c r="B42" s="16" t="s">
        <v>197</v>
      </c>
      <c r="C42" s="25">
        <v>1500</v>
      </c>
      <c r="D42" s="31">
        <v>0.08</v>
      </c>
      <c r="E42" s="31">
        <v>0.1</v>
      </c>
      <c r="F42" s="11"/>
    </row>
    <row r="43" spans="1:6" x14ac:dyDescent="0.3">
      <c r="A43" s="24" t="s">
        <v>195</v>
      </c>
      <c r="B43" s="16" t="s">
        <v>197</v>
      </c>
      <c r="C43" s="25">
        <v>20</v>
      </c>
      <c r="D43" s="31">
        <v>0.08</v>
      </c>
      <c r="E43" s="31">
        <v>0.13</v>
      </c>
      <c r="F43" s="11"/>
    </row>
    <row r="44" spans="1:6" x14ac:dyDescent="0.3">
      <c r="A44" s="24" t="s">
        <v>184</v>
      </c>
      <c r="B44" s="16" t="s">
        <v>197</v>
      </c>
      <c r="C44" s="25">
        <v>200</v>
      </c>
      <c r="D44" s="31">
        <v>0.08</v>
      </c>
      <c r="E44" s="31">
        <v>0.15</v>
      </c>
      <c r="F44" s="11"/>
    </row>
    <row r="45" spans="1:6" x14ac:dyDescent="0.3">
      <c r="A45" s="24" t="s">
        <v>175</v>
      </c>
      <c r="B45" s="16" t="s">
        <v>197</v>
      </c>
      <c r="C45" s="25">
        <v>40</v>
      </c>
      <c r="D45" s="31">
        <v>0.08</v>
      </c>
      <c r="E45" s="31">
        <v>0.08</v>
      </c>
      <c r="F45" s="11"/>
    </row>
    <row r="46" spans="1:6" x14ac:dyDescent="0.3">
      <c r="A46" s="24" t="s">
        <v>155</v>
      </c>
      <c r="B46" s="16" t="s">
        <v>197</v>
      </c>
      <c r="C46" s="25">
        <v>50</v>
      </c>
      <c r="D46" s="31">
        <v>0.08</v>
      </c>
      <c r="E46" s="31">
        <v>0.15</v>
      </c>
      <c r="F46" s="11"/>
    </row>
    <row r="47" spans="1:6" x14ac:dyDescent="0.3">
      <c r="A47" s="24" t="s">
        <v>32</v>
      </c>
      <c r="B47" s="16" t="s">
        <v>198</v>
      </c>
      <c r="C47" s="25">
        <v>10</v>
      </c>
      <c r="D47" s="32">
        <v>0.15</v>
      </c>
      <c r="E47" s="31">
        <v>0.15</v>
      </c>
      <c r="F47" s="11"/>
    </row>
    <row r="48" spans="1:6" x14ac:dyDescent="0.3">
      <c r="A48" s="24" t="s">
        <v>36</v>
      </c>
      <c r="B48" s="16" t="s">
        <v>198</v>
      </c>
      <c r="C48" s="25">
        <v>10</v>
      </c>
      <c r="D48" s="32">
        <v>0.15</v>
      </c>
      <c r="E48" s="31">
        <v>0.15</v>
      </c>
      <c r="F48" s="11"/>
    </row>
    <row r="49" spans="1:6" x14ac:dyDescent="0.3">
      <c r="A49" s="24" t="s">
        <v>172</v>
      </c>
      <c r="B49" s="16" t="s">
        <v>198</v>
      </c>
      <c r="C49" s="25">
        <v>10</v>
      </c>
      <c r="D49" s="32">
        <v>0.15</v>
      </c>
      <c r="E49" s="31">
        <v>0.15</v>
      </c>
      <c r="F49" s="9"/>
    </row>
    <row r="50" spans="1:6" x14ac:dyDescent="0.3">
      <c r="A50" s="24" t="s">
        <v>100</v>
      </c>
      <c r="B50" s="16" t="s">
        <v>198</v>
      </c>
      <c r="C50" s="25">
        <v>10</v>
      </c>
      <c r="D50" s="32">
        <v>0.15</v>
      </c>
      <c r="E50" s="31">
        <v>0.15</v>
      </c>
      <c r="F50" s="11"/>
    </row>
    <row r="51" spans="1:6" x14ac:dyDescent="0.3">
      <c r="A51" s="24" t="s">
        <v>101</v>
      </c>
      <c r="B51" s="16" t="s">
        <v>198</v>
      </c>
      <c r="C51" s="25">
        <v>10</v>
      </c>
      <c r="D51" s="32">
        <v>0.15</v>
      </c>
      <c r="E51" s="31">
        <v>0.15</v>
      </c>
      <c r="F51" s="11"/>
    </row>
    <row r="52" spans="1:6" x14ac:dyDescent="0.3">
      <c r="A52" s="24" t="s">
        <v>102</v>
      </c>
      <c r="B52" s="16" t="s">
        <v>198</v>
      </c>
      <c r="C52" s="25">
        <v>10</v>
      </c>
      <c r="D52" s="32">
        <v>0.15</v>
      </c>
      <c r="E52" s="31">
        <v>0.15</v>
      </c>
      <c r="F52" s="11"/>
    </row>
    <row r="53" spans="1:6" x14ac:dyDescent="0.3">
      <c r="A53" s="24" t="s">
        <v>173</v>
      </c>
      <c r="B53" s="16" t="s">
        <v>198</v>
      </c>
      <c r="C53" s="25">
        <v>10</v>
      </c>
      <c r="D53" s="32">
        <v>0.15</v>
      </c>
      <c r="E53" s="31">
        <v>0.15</v>
      </c>
      <c r="F53" s="11"/>
    </row>
    <row r="54" spans="1:6" x14ac:dyDescent="0.3">
      <c r="A54" s="24" t="s">
        <v>177</v>
      </c>
      <c r="B54" s="16" t="s">
        <v>198</v>
      </c>
      <c r="C54" s="25">
        <v>10</v>
      </c>
      <c r="D54" s="32">
        <v>0.15</v>
      </c>
      <c r="E54" s="31">
        <v>0.15</v>
      </c>
      <c r="F54" s="11"/>
    </row>
    <row r="55" spans="1:6" x14ac:dyDescent="0.3">
      <c r="A55" s="24" t="s">
        <v>174</v>
      </c>
      <c r="B55" s="16" t="s">
        <v>198</v>
      </c>
      <c r="C55" s="25">
        <v>10</v>
      </c>
      <c r="D55" s="32">
        <v>0.15</v>
      </c>
      <c r="E55" s="31">
        <v>0.15</v>
      </c>
      <c r="F55" s="11"/>
    </row>
    <row r="56" spans="1:6" x14ac:dyDescent="0.3">
      <c r="A56" s="24" t="s">
        <v>42</v>
      </c>
      <c r="B56" s="16" t="s">
        <v>198</v>
      </c>
      <c r="C56" s="25">
        <v>10</v>
      </c>
      <c r="D56" s="32">
        <v>0.15</v>
      </c>
      <c r="E56" s="31">
        <v>0.15</v>
      </c>
      <c r="F56" s="11"/>
    </row>
    <row r="57" spans="1:6" x14ac:dyDescent="0.3">
      <c r="A57" s="24" t="s">
        <v>43</v>
      </c>
      <c r="B57" s="16" t="s">
        <v>198</v>
      </c>
      <c r="C57" s="25">
        <v>10</v>
      </c>
      <c r="D57" s="32">
        <v>0.15</v>
      </c>
      <c r="E57" s="31">
        <v>0.15</v>
      </c>
      <c r="F57" s="11"/>
    </row>
    <row r="58" spans="1:6" x14ac:dyDescent="0.3">
      <c r="A58" s="24" t="s">
        <v>195</v>
      </c>
      <c r="B58" s="16" t="s">
        <v>198</v>
      </c>
      <c r="C58" s="25">
        <v>10</v>
      </c>
      <c r="D58" s="32">
        <v>0.15</v>
      </c>
      <c r="E58" s="31">
        <v>0.15</v>
      </c>
      <c r="F58" s="11"/>
    </row>
    <row r="59" spans="1:6" x14ac:dyDescent="0.3">
      <c r="A59" s="24" t="s">
        <v>184</v>
      </c>
      <c r="B59" s="16" t="s">
        <v>198</v>
      </c>
      <c r="C59" s="25">
        <v>10</v>
      </c>
      <c r="D59" s="32">
        <v>0.15</v>
      </c>
      <c r="E59" s="31">
        <v>0.15</v>
      </c>
      <c r="F59" s="11"/>
    </row>
    <row r="60" spans="1:6" x14ac:dyDescent="0.3">
      <c r="A60" s="24" t="s">
        <v>175</v>
      </c>
      <c r="B60" s="16" t="s">
        <v>198</v>
      </c>
      <c r="C60" s="25">
        <v>10</v>
      </c>
      <c r="D60" s="32">
        <v>0.15</v>
      </c>
      <c r="E60" s="31">
        <v>0.15</v>
      </c>
      <c r="F60" s="11"/>
    </row>
    <row r="61" spans="1:6" x14ac:dyDescent="0.3">
      <c r="A61" s="24" t="s">
        <v>155</v>
      </c>
      <c r="B61" s="16" t="s">
        <v>198</v>
      </c>
      <c r="C61" s="25">
        <v>50</v>
      </c>
      <c r="D61" s="32">
        <v>0.08</v>
      </c>
      <c r="E61" s="31">
        <v>0.11</v>
      </c>
      <c r="F61" s="11"/>
    </row>
    <row r="62" spans="1:6" x14ac:dyDescent="0.3">
      <c r="A62" s="24" t="s">
        <v>32</v>
      </c>
      <c r="B62" s="16" t="s">
        <v>199</v>
      </c>
      <c r="C62" s="25">
        <v>10</v>
      </c>
      <c r="D62" s="31">
        <v>0.08</v>
      </c>
      <c r="E62" s="31">
        <v>0.15</v>
      </c>
      <c r="F62" s="11"/>
    </row>
    <row r="63" spans="1:6" x14ac:dyDescent="0.3">
      <c r="A63" s="24" t="s">
        <v>32</v>
      </c>
      <c r="B63" s="16" t="s">
        <v>200</v>
      </c>
      <c r="C63" s="25">
        <v>10</v>
      </c>
      <c r="D63" s="31">
        <v>0.15</v>
      </c>
      <c r="E63" s="31">
        <v>0.15</v>
      </c>
      <c r="F63" s="11"/>
    </row>
    <row r="64" spans="1:6" x14ac:dyDescent="0.3">
      <c r="A64" s="24" t="s">
        <v>32</v>
      </c>
      <c r="B64" s="16" t="s">
        <v>201</v>
      </c>
      <c r="C64" s="25">
        <v>10</v>
      </c>
      <c r="D64" s="31">
        <v>0.08</v>
      </c>
      <c r="E64" s="31">
        <v>0.15</v>
      </c>
      <c r="F64" s="11"/>
    </row>
    <row r="65" spans="1:6" x14ac:dyDescent="0.3">
      <c r="A65" s="24" t="s">
        <v>32</v>
      </c>
      <c r="B65" s="16" t="s">
        <v>202</v>
      </c>
      <c r="C65" s="25">
        <v>10</v>
      </c>
      <c r="D65" s="31">
        <v>0.15</v>
      </c>
      <c r="E65" s="31">
        <v>0.15</v>
      </c>
      <c r="F65" s="10"/>
    </row>
    <row r="66" spans="1:6" x14ac:dyDescent="0.3">
      <c r="A66" s="24" t="s">
        <v>36</v>
      </c>
      <c r="B66" s="16" t="s">
        <v>202</v>
      </c>
      <c r="C66" s="25">
        <v>10</v>
      </c>
      <c r="D66" s="31">
        <v>0.153</v>
      </c>
      <c r="E66" s="31">
        <v>0.153</v>
      </c>
      <c r="F66" s="10"/>
    </row>
    <row r="67" spans="1:6" x14ac:dyDescent="0.3">
      <c r="A67" s="24" t="s">
        <v>172</v>
      </c>
      <c r="B67" s="16" t="s">
        <v>202</v>
      </c>
      <c r="C67" s="25">
        <v>10</v>
      </c>
      <c r="D67" s="31">
        <v>0.15</v>
      </c>
      <c r="E67" s="31">
        <v>0.15</v>
      </c>
      <c r="F67" s="10"/>
    </row>
    <row r="68" spans="1:6" x14ac:dyDescent="0.3">
      <c r="A68" s="24" t="s">
        <v>100</v>
      </c>
      <c r="B68" s="16" t="s">
        <v>202</v>
      </c>
      <c r="C68" s="25">
        <v>10</v>
      </c>
      <c r="D68" s="31">
        <v>0.1545</v>
      </c>
      <c r="E68" s="31">
        <v>0.1545</v>
      </c>
      <c r="F68" s="11"/>
    </row>
    <row r="69" spans="1:6" x14ac:dyDescent="0.3">
      <c r="A69" s="24" t="s">
        <v>101</v>
      </c>
      <c r="B69" s="16" t="s">
        <v>202</v>
      </c>
      <c r="C69" s="25">
        <v>10</v>
      </c>
      <c r="D69" s="31">
        <v>0.1545</v>
      </c>
      <c r="E69" s="31">
        <v>0.1545</v>
      </c>
      <c r="F69" s="11"/>
    </row>
    <row r="70" spans="1:6" x14ac:dyDescent="0.3">
      <c r="A70" s="24" t="s">
        <v>102</v>
      </c>
      <c r="B70" s="16" t="s">
        <v>202</v>
      </c>
      <c r="C70" s="25">
        <v>10</v>
      </c>
      <c r="D70" s="31">
        <v>0.1545</v>
      </c>
      <c r="E70" s="31">
        <v>0.1545</v>
      </c>
      <c r="F70" s="11"/>
    </row>
    <row r="71" spans="1:6" x14ac:dyDescent="0.3">
      <c r="A71" s="24" t="s">
        <v>173</v>
      </c>
      <c r="B71" s="16" t="s">
        <v>202</v>
      </c>
      <c r="C71" s="25">
        <v>10</v>
      </c>
      <c r="D71" s="31">
        <v>0.15</v>
      </c>
      <c r="E71" s="31">
        <v>0.15</v>
      </c>
      <c r="F71" s="11"/>
    </row>
    <row r="72" spans="1:6" x14ac:dyDescent="0.3">
      <c r="A72" s="24" t="s">
        <v>177</v>
      </c>
      <c r="B72" s="16" t="s">
        <v>202</v>
      </c>
      <c r="C72" s="25">
        <v>10</v>
      </c>
      <c r="D72" s="31">
        <v>0.15</v>
      </c>
      <c r="E72" s="31">
        <v>0.15</v>
      </c>
      <c r="F72" s="11"/>
    </row>
    <row r="73" spans="1:6" x14ac:dyDescent="0.3">
      <c r="A73" s="24" t="s">
        <v>174</v>
      </c>
      <c r="B73" s="16" t="s">
        <v>202</v>
      </c>
      <c r="C73" s="25">
        <v>10</v>
      </c>
      <c r="D73" s="31">
        <v>0.15</v>
      </c>
      <c r="E73" s="31">
        <v>0.15</v>
      </c>
      <c r="F73" s="11"/>
    </row>
    <row r="74" spans="1:6" x14ac:dyDescent="0.3">
      <c r="A74" s="24" t="s">
        <v>42</v>
      </c>
      <c r="B74" s="16" t="s">
        <v>202</v>
      </c>
      <c r="C74" s="25">
        <v>10</v>
      </c>
      <c r="D74" s="31">
        <v>0.15</v>
      </c>
      <c r="E74" s="31">
        <v>0.15</v>
      </c>
      <c r="F74" s="11"/>
    </row>
    <row r="75" spans="1:6" x14ac:dyDescent="0.3">
      <c r="A75" s="24" t="s">
        <v>43</v>
      </c>
      <c r="B75" s="16" t="s">
        <v>202</v>
      </c>
      <c r="C75" s="25">
        <v>10</v>
      </c>
      <c r="D75" s="31">
        <v>0.1</v>
      </c>
      <c r="E75" s="31">
        <v>0.1</v>
      </c>
      <c r="F75" s="11"/>
    </row>
    <row r="76" spans="1:6" x14ac:dyDescent="0.3">
      <c r="A76" s="24" t="s">
        <v>195</v>
      </c>
      <c r="B76" s="16" t="s">
        <v>202</v>
      </c>
      <c r="C76" s="25">
        <v>10</v>
      </c>
      <c r="D76" s="31">
        <v>7.0000000000000007E-2</v>
      </c>
      <c r="E76" s="31">
        <v>7.0000000000000007E-2</v>
      </c>
      <c r="F76" s="11"/>
    </row>
    <row r="77" spans="1:6" x14ac:dyDescent="0.3">
      <c r="A77" s="24" t="s">
        <v>184</v>
      </c>
      <c r="B77" s="16" t="s">
        <v>202</v>
      </c>
      <c r="C77" s="25">
        <v>10</v>
      </c>
      <c r="D77" s="31">
        <v>0.15</v>
      </c>
      <c r="E77" s="31">
        <v>0.15</v>
      </c>
      <c r="F77" s="11"/>
    </row>
    <row r="78" spans="1:6" x14ac:dyDescent="0.3">
      <c r="A78" s="24" t="s">
        <v>175</v>
      </c>
      <c r="B78" s="16" t="s">
        <v>202</v>
      </c>
      <c r="C78" s="25">
        <v>10</v>
      </c>
      <c r="D78" s="31">
        <v>0.15</v>
      </c>
      <c r="E78" s="31">
        <v>0.15</v>
      </c>
      <c r="F78" s="11"/>
    </row>
    <row r="79" spans="1:6" x14ac:dyDescent="0.3">
      <c r="A79" s="24" t="s">
        <v>155</v>
      </c>
      <c r="B79" s="16" t="s">
        <v>202</v>
      </c>
      <c r="C79" s="25">
        <v>10</v>
      </c>
      <c r="D79" s="31">
        <v>0.13</v>
      </c>
      <c r="E79" s="31">
        <v>0.13</v>
      </c>
      <c r="F79" s="11"/>
    </row>
    <row r="80" spans="1:6" x14ac:dyDescent="0.3">
      <c r="A80" s="24" t="s">
        <v>32</v>
      </c>
      <c r="B80" s="16" t="s">
        <v>203</v>
      </c>
      <c r="C80" s="25">
        <v>10</v>
      </c>
      <c r="D80" s="31">
        <v>0.17</v>
      </c>
      <c r="E80" s="31">
        <v>0.17</v>
      </c>
      <c r="F80" s="11"/>
    </row>
    <row r="81" spans="6:6" x14ac:dyDescent="0.3">
      <c r="F81" s="11"/>
    </row>
    <row r="82" spans="6:6" x14ac:dyDescent="0.3">
      <c r="F82" s="11"/>
    </row>
    <row r="83" spans="6:6" x14ac:dyDescent="0.3">
      <c r="F83"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678EB-20F2-4884-9623-780D6487F8E2}">
  <dimension ref="A1:D66"/>
  <sheetViews>
    <sheetView workbookViewId="0"/>
    <sheetView workbookViewId="1"/>
  </sheetViews>
  <sheetFormatPr defaultRowHeight="14.4" x14ac:dyDescent="0.3"/>
  <cols>
    <col min="1" max="1" width="13.109375" bestFit="1" customWidth="1"/>
    <col min="2" max="2" width="35.88671875" bestFit="1" customWidth="1"/>
    <col min="3" max="3" width="9.33203125" bestFit="1" customWidth="1"/>
    <col min="4" max="4" width="11.21875" bestFit="1" customWidth="1"/>
  </cols>
  <sheetData>
    <row r="1" spans="1:4" x14ac:dyDescent="0.3">
      <c r="A1" s="1" t="s">
        <v>14</v>
      </c>
      <c r="B1" s="1" t="s">
        <v>232</v>
      </c>
      <c r="C1" s="1" t="s">
        <v>218</v>
      </c>
      <c r="D1" s="1" t="s">
        <v>233</v>
      </c>
    </row>
    <row r="2" spans="1:4" x14ac:dyDescent="0.3">
      <c r="A2" t="s">
        <v>117</v>
      </c>
      <c r="B2" t="s">
        <v>118</v>
      </c>
      <c r="C2" t="s">
        <v>236</v>
      </c>
      <c r="D2" t="s">
        <v>183</v>
      </c>
    </row>
    <row r="3" spans="1:4" x14ac:dyDescent="0.3">
      <c r="A3" t="s">
        <v>115</v>
      </c>
      <c r="B3" t="s">
        <v>116</v>
      </c>
      <c r="C3" t="s">
        <v>236</v>
      </c>
      <c r="D3" t="s">
        <v>183</v>
      </c>
    </row>
    <row r="4" spans="1:4" x14ac:dyDescent="0.3">
      <c r="A4" t="s">
        <v>113</v>
      </c>
      <c r="B4" t="s">
        <v>114</v>
      </c>
      <c r="C4" t="s">
        <v>236</v>
      </c>
      <c r="D4" t="s">
        <v>183</v>
      </c>
    </row>
    <row r="5" spans="1:4" x14ac:dyDescent="0.3">
      <c r="A5" t="s">
        <v>111</v>
      </c>
      <c r="B5" t="s">
        <v>112</v>
      </c>
      <c r="C5" t="s">
        <v>236</v>
      </c>
      <c r="D5" t="s">
        <v>183</v>
      </c>
    </row>
    <row r="6" spans="1:4" x14ac:dyDescent="0.3">
      <c r="A6" t="s">
        <v>111</v>
      </c>
      <c r="B6" t="s">
        <v>204</v>
      </c>
      <c r="C6" t="s">
        <v>237</v>
      </c>
      <c r="D6" t="s">
        <v>183</v>
      </c>
    </row>
    <row r="7" spans="1:4" x14ac:dyDescent="0.3">
      <c r="A7" t="s">
        <v>109</v>
      </c>
      <c r="B7" t="s">
        <v>110</v>
      </c>
      <c r="C7" t="s">
        <v>236</v>
      </c>
      <c r="D7" t="s">
        <v>183</v>
      </c>
    </row>
    <row r="8" spans="1:4" x14ac:dyDescent="0.3">
      <c r="A8" t="s">
        <v>107</v>
      </c>
      <c r="B8" t="s">
        <v>108</v>
      </c>
      <c r="C8" t="s">
        <v>236</v>
      </c>
      <c r="D8" t="s">
        <v>183</v>
      </c>
    </row>
    <row r="9" spans="1:4" x14ac:dyDescent="0.3">
      <c r="A9" t="s">
        <v>105</v>
      </c>
      <c r="B9" t="s">
        <v>106</v>
      </c>
      <c r="C9" t="s">
        <v>236</v>
      </c>
      <c r="D9" t="s">
        <v>183</v>
      </c>
    </row>
    <row r="10" spans="1:4" x14ac:dyDescent="0.3">
      <c r="A10" t="s">
        <v>103</v>
      </c>
      <c r="B10" t="s">
        <v>104</v>
      </c>
      <c r="C10" t="s">
        <v>236</v>
      </c>
      <c r="D10" t="s">
        <v>183</v>
      </c>
    </row>
    <row r="11" spans="1:4" x14ac:dyDescent="0.3">
      <c r="A11" t="s">
        <v>97</v>
      </c>
      <c r="B11" t="s">
        <v>98</v>
      </c>
      <c r="C11" t="s">
        <v>236</v>
      </c>
      <c r="D11" t="s">
        <v>183</v>
      </c>
    </row>
    <row r="12" spans="1:4" x14ac:dyDescent="0.3">
      <c r="A12" t="s">
        <v>95</v>
      </c>
      <c r="B12" t="s">
        <v>96</v>
      </c>
      <c r="C12" t="s">
        <v>236</v>
      </c>
      <c r="D12" t="s">
        <v>183</v>
      </c>
    </row>
    <row r="13" spans="1:4" x14ac:dyDescent="0.3">
      <c r="A13" t="s">
        <v>93</v>
      </c>
      <c r="B13" t="s">
        <v>94</v>
      </c>
      <c r="C13" t="s">
        <v>236</v>
      </c>
      <c r="D13" t="s">
        <v>183</v>
      </c>
    </row>
    <row r="14" spans="1:4" x14ac:dyDescent="0.3">
      <c r="A14" t="s">
        <v>91</v>
      </c>
      <c r="B14" t="s">
        <v>92</v>
      </c>
      <c r="C14" t="s">
        <v>236</v>
      </c>
      <c r="D14" t="s">
        <v>183</v>
      </c>
    </row>
    <row r="15" spans="1:4" x14ac:dyDescent="0.3">
      <c r="A15" t="s">
        <v>89</v>
      </c>
      <c r="B15" t="s">
        <v>90</v>
      </c>
      <c r="C15" t="s">
        <v>236</v>
      </c>
      <c r="D15" t="s">
        <v>183</v>
      </c>
    </row>
    <row r="16" spans="1:4" x14ac:dyDescent="0.3">
      <c r="A16" t="s">
        <v>87</v>
      </c>
      <c r="B16" t="s">
        <v>88</v>
      </c>
      <c r="C16" t="s">
        <v>236</v>
      </c>
      <c r="D16" t="s">
        <v>183</v>
      </c>
    </row>
    <row r="17" spans="1:4" x14ac:dyDescent="0.3">
      <c r="A17" t="s">
        <v>85</v>
      </c>
      <c r="B17" t="s">
        <v>86</v>
      </c>
      <c r="C17" t="s">
        <v>236</v>
      </c>
      <c r="D17" t="s">
        <v>183</v>
      </c>
    </row>
    <row r="18" spans="1:4" x14ac:dyDescent="0.3">
      <c r="A18" t="s">
        <v>83</v>
      </c>
      <c r="B18" t="s">
        <v>84</v>
      </c>
      <c r="C18" t="s">
        <v>236</v>
      </c>
      <c r="D18" t="s">
        <v>183</v>
      </c>
    </row>
    <row r="19" spans="1:4" x14ac:dyDescent="0.3">
      <c r="A19" t="s">
        <v>82</v>
      </c>
      <c r="B19" t="s">
        <v>8</v>
      </c>
      <c r="C19" t="s">
        <v>236</v>
      </c>
      <c r="D19" t="s">
        <v>183</v>
      </c>
    </row>
    <row r="20" spans="1:4" x14ac:dyDescent="0.3">
      <c r="A20" t="s">
        <v>80</v>
      </c>
      <c r="B20" t="s">
        <v>81</v>
      </c>
      <c r="C20" t="s">
        <v>236</v>
      </c>
      <c r="D20" t="s">
        <v>183</v>
      </c>
    </row>
    <row r="21" spans="1:4" x14ac:dyDescent="0.3">
      <c r="A21" t="s">
        <v>78</v>
      </c>
      <c r="B21" t="s">
        <v>79</v>
      </c>
      <c r="C21" t="s">
        <v>236</v>
      </c>
      <c r="D21" t="s">
        <v>183</v>
      </c>
    </row>
    <row r="22" spans="1:4" x14ac:dyDescent="0.3">
      <c r="A22" t="s">
        <v>75</v>
      </c>
      <c r="B22" t="s">
        <v>76</v>
      </c>
      <c r="C22" t="s">
        <v>236</v>
      </c>
      <c r="D22" t="s">
        <v>183</v>
      </c>
    </row>
    <row r="23" spans="1:4" x14ac:dyDescent="0.3">
      <c r="A23" t="s">
        <v>75</v>
      </c>
      <c r="B23" t="s">
        <v>205</v>
      </c>
      <c r="C23" t="s">
        <v>237</v>
      </c>
      <c r="D23" t="s">
        <v>183</v>
      </c>
    </row>
    <row r="24" spans="1:4" x14ac:dyDescent="0.3">
      <c r="A24" t="s">
        <v>73</v>
      </c>
      <c r="B24" t="s">
        <v>74</v>
      </c>
      <c r="C24" t="s">
        <v>236</v>
      </c>
      <c r="D24" t="s">
        <v>183</v>
      </c>
    </row>
    <row r="25" spans="1:4" x14ac:dyDescent="0.3">
      <c r="A25" t="s">
        <v>71</v>
      </c>
      <c r="B25" t="s">
        <v>72</v>
      </c>
      <c r="C25" t="s">
        <v>236</v>
      </c>
      <c r="D25" t="s">
        <v>183</v>
      </c>
    </row>
    <row r="26" spans="1:4" x14ac:dyDescent="0.3">
      <c r="A26" t="s">
        <v>69</v>
      </c>
      <c r="B26" t="s">
        <v>70</v>
      </c>
      <c r="C26" t="s">
        <v>236</v>
      </c>
      <c r="D26" t="s">
        <v>183</v>
      </c>
    </row>
    <row r="27" spans="1:4" x14ac:dyDescent="0.3">
      <c r="A27" t="s">
        <v>69</v>
      </c>
      <c r="B27" t="s">
        <v>206</v>
      </c>
      <c r="C27" t="s">
        <v>237</v>
      </c>
      <c r="D27" t="s">
        <v>183</v>
      </c>
    </row>
    <row r="28" spans="1:4" x14ac:dyDescent="0.3">
      <c r="A28" t="s">
        <v>67</v>
      </c>
      <c r="B28" t="s">
        <v>68</v>
      </c>
      <c r="C28" t="s">
        <v>236</v>
      </c>
      <c r="D28" t="s">
        <v>183</v>
      </c>
    </row>
    <row r="29" spans="1:4" x14ac:dyDescent="0.3">
      <c r="A29" t="s">
        <v>65</v>
      </c>
      <c r="B29" t="s">
        <v>66</v>
      </c>
      <c r="C29" t="s">
        <v>236</v>
      </c>
      <c r="D29" t="s">
        <v>183</v>
      </c>
    </row>
    <row r="30" spans="1:4" x14ac:dyDescent="0.3">
      <c r="A30" t="s">
        <v>63</v>
      </c>
      <c r="B30" t="s">
        <v>64</v>
      </c>
      <c r="C30" t="s">
        <v>236</v>
      </c>
      <c r="D30" t="s">
        <v>183</v>
      </c>
    </row>
    <row r="31" spans="1:4" x14ac:dyDescent="0.3">
      <c r="A31" t="s">
        <v>63</v>
      </c>
      <c r="B31" t="s">
        <v>207</v>
      </c>
      <c r="C31" t="s">
        <v>237</v>
      </c>
      <c r="D31" t="s">
        <v>183</v>
      </c>
    </row>
    <row r="32" spans="1:4" x14ac:dyDescent="0.3">
      <c r="A32" t="s">
        <v>61</v>
      </c>
      <c r="B32" t="s">
        <v>62</v>
      </c>
      <c r="C32" t="s">
        <v>236</v>
      </c>
      <c r="D32" t="s">
        <v>183</v>
      </c>
    </row>
    <row r="33" spans="1:4" x14ac:dyDescent="0.3">
      <c r="A33" t="s">
        <v>59</v>
      </c>
      <c r="B33" t="s">
        <v>60</v>
      </c>
      <c r="C33" t="s">
        <v>236</v>
      </c>
      <c r="D33" t="s">
        <v>183</v>
      </c>
    </row>
    <row r="34" spans="1:4" x14ac:dyDescent="0.3">
      <c r="A34" t="s">
        <v>57</v>
      </c>
      <c r="B34" t="s">
        <v>58</v>
      </c>
      <c r="C34" t="s">
        <v>236</v>
      </c>
      <c r="D34" t="s">
        <v>183</v>
      </c>
    </row>
    <row r="35" spans="1:4" x14ac:dyDescent="0.3">
      <c r="A35" t="s">
        <v>55</v>
      </c>
      <c r="B35" t="s">
        <v>56</v>
      </c>
      <c r="C35" t="s">
        <v>236</v>
      </c>
      <c r="D35" t="s">
        <v>183</v>
      </c>
    </row>
    <row r="36" spans="1:4" x14ac:dyDescent="0.3">
      <c r="A36" t="s">
        <v>53</v>
      </c>
      <c r="B36" t="s">
        <v>54</v>
      </c>
      <c r="C36" t="s">
        <v>236</v>
      </c>
      <c r="D36" t="s">
        <v>183</v>
      </c>
    </row>
    <row r="37" spans="1:4" x14ac:dyDescent="0.3">
      <c r="A37" t="s">
        <v>50</v>
      </c>
      <c r="B37" t="s">
        <v>51</v>
      </c>
      <c r="C37" t="s">
        <v>236</v>
      </c>
      <c r="D37" t="s">
        <v>183</v>
      </c>
    </row>
    <row r="38" spans="1:4" x14ac:dyDescent="0.3">
      <c r="A38" t="s">
        <v>50</v>
      </c>
      <c r="B38" t="s">
        <v>208</v>
      </c>
      <c r="C38" t="s">
        <v>237</v>
      </c>
      <c r="D38" t="s">
        <v>183</v>
      </c>
    </row>
    <row r="39" spans="1:4" x14ac:dyDescent="0.3">
      <c r="A39" t="s">
        <v>48</v>
      </c>
      <c r="B39" t="s">
        <v>49</v>
      </c>
      <c r="C39" t="s">
        <v>236</v>
      </c>
      <c r="D39" t="s">
        <v>183</v>
      </c>
    </row>
    <row r="40" spans="1:4" x14ac:dyDescent="0.3">
      <c r="A40" t="s">
        <v>48</v>
      </c>
      <c r="B40" t="s">
        <v>209</v>
      </c>
      <c r="C40" t="s">
        <v>237</v>
      </c>
      <c r="D40" t="s">
        <v>183</v>
      </c>
    </row>
    <row r="41" spans="1:4" x14ac:dyDescent="0.3">
      <c r="A41" t="s">
        <v>44</v>
      </c>
      <c r="B41" t="s">
        <v>45</v>
      </c>
      <c r="C41" t="s">
        <v>236</v>
      </c>
      <c r="D41" t="s">
        <v>183</v>
      </c>
    </row>
    <row r="42" spans="1:4" x14ac:dyDescent="0.3">
      <c r="A42" t="s">
        <v>40</v>
      </c>
      <c r="B42" t="s">
        <v>41</v>
      </c>
      <c r="C42" t="s">
        <v>236</v>
      </c>
      <c r="D42" t="s">
        <v>183</v>
      </c>
    </row>
    <row r="43" spans="1:4" x14ac:dyDescent="0.3">
      <c r="A43" t="s">
        <v>38</v>
      </c>
      <c r="B43" t="s">
        <v>39</v>
      </c>
      <c r="C43" t="s">
        <v>236</v>
      </c>
      <c r="D43" t="s">
        <v>183</v>
      </c>
    </row>
    <row r="44" spans="1:4" x14ac:dyDescent="0.3">
      <c r="A44" t="s">
        <v>28</v>
      </c>
      <c r="B44" t="s">
        <v>29</v>
      </c>
      <c r="C44" t="s">
        <v>236</v>
      </c>
      <c r="D44" t="s">
        <v>183</v>
      </c>
    </row>
    <row r="45" spans="1:4" x14ac:dyDescent="0.3">
      <c r="A45" t="s">
        <v>234</v>
      </c>
      <c r="B45" t="s">
        <v>169</v>
      </c>
      <c r="C45" t="s">
        <v>236</v>
      </c>
      <c r="D45" t="s">
        <v>183</v>
      </c>
    </row>
    <row r="46" spans="1:4" x14ac:dyDescent="0.3">
      <c r="A46" t="s">
        <v>121</v>
      </c>
      <c r="B46" t="s">
        <v>122</v>
      </c>
      <c r="C46" t="s">
        <v>236</v>
      </c>
      <c r="D46" t="s">
        <v>183</v>
      </c>
    </row>
    <row r="47" spans="1:4" x14ac:dyDescent="0.3">
      <c r="A47" t="s">
        <v>123</v>
      </c>
      <c r="B47" t="s">
        <v>124</v>
      </c>
      <c r="C47" t="s">
        <v>236</v>
      </c>
      <c r="D47" t="s">
        <v>183</v>
      </c>
    </row>
    <row r="48" spans="1:4" x14ac:dyDescent="0.3">
      <c r="A48" t="s">
        <v>125</v>
      </c>
      <c r="B48" t="s">
        <v>126</v>
      </c>
      <c r="C48" t="s">
        <v>236</v>
      </c>
      <c r="D48" t="s">
        <v>183</v>
      </c>
    </row>
    <row r="49" spans="1:4" x14ac:dyDescent="0.3">
      <c r="A49" t="s">
        <v>129</v>
      </c>
      <c r="B49" t="s">
        <v>130</v>
      </c>
      <c r="C49" t="s">
        <v>236</v>
      </c>
      <c r="D49" t="s">
        <v>183</v>
      </c>
    </row>
    <row r="50" spans="1:4" x14ac:dyDescent="0.3">
      <c r="A50" t="s">
        <v>127</v>
      </c>
      <c r="B50" t="s">
        <v>128</v>
      </c>
      <c r="C50" t="s">
        <v>236</v>
      </c>
      <c r="D50" t="s">
        <v>183</v>
      </c>
    </row>
    <row r="51" spans="1:4" x14ac:dyDescent="0.3">
      <c r="A51" t="s">
        <v>131</v>
      </c>
      <c r="B51" t="s">
        <v>132</v>
      </c>
      <c r="C51" t="s">
        <v>236</v>
      </c>
      <c r="D51" t="s">
        <v>183</v>
      </c>
    </row>
    <row r="52" spans="1:4" x14ac:dyDescent="0.3">
      <c r="A52" t="s">
        <v>133</v>
      </c>
      <c r="B52" t="s">
        <v>134</v>
      </c>
      <c r="C52" t="s">
        <v>236</v>
      </c>
      <c r="D52" t="s">
        <v>183</v>
      </c>
    </row>
    <row r="53" spans="1:4" x14ac:dyDescent="0.3">
      <c r="A53" t="s">
        <v>135</v>
      </c>
      <c r="B53" t="s">
        <v>136</v>
      </c>
      <c r="C53" t="s">
        <v>236</v>
      </c>
      <c r="D53" t="s">
        <v>183</v>
      </c>
    </row>
    <row r="54" spans="1:4" x14ac:dyDescent="0.3">
      <c r="A54" t="s">
        <v>137</v>
      </c>
      <c r="B54" t="s">
        <v>138</v>
      </c>
      <c r="C54" t="s">
        <v>236</v>
      </c>
      <c r="D54" t="s">
        <v>183</v>
      </c>
    </row>
    <row r="55" spans="1:4" x14ac:dyDescent="0.3">
      <c r="A55" t="s">
        <v>139</v>
      </c>
      <c r="B55" t="s">
        <v>140</v>
      </c>
      <c r="C55" t="s">
        <v>236</v>
      </c>
      <c r="D55" t="s">
        <v>183</v>
      </c>
    </row>
    <row r="56" spans="1:4" x14ac:dyDescent="0.3">
      <c r="A56" t="s">
        <v>153</v>
      </c>
      <c r="B56" t="s">
        <v>154</v>
      </c>
      <c r="C56" t="s">
        <v>238</v>
      </c>
      <c r="D56" t="s">
        <v>183</v>
      </c>
    </row>
    <row r="57" spans="1:4" x14ac:dyDescent="0.3">
      <c r="A57" t="s">
        <v>13</v>
      </c>
      <c r="B57" t="s">
        <v>141</v>
      </c>
      <c r="C57" t="s">
        <v>239</v>
      </c>
      <c r="D57" t="s">
        <v>183</v>
      </c>
    </row>
    <row r="58" spans="1:4" x14ac:dyDescent="0.3">
      <c r="A58" t="s">
        <v>13</v>
      </c>
      <c r="B58" t="s">
        <v>142</v>
      </c>
      <c r="C58" t="s">
        <v>239</v>
      </c>
      <c r="D58" t="s">
        <v>183</v>
      </c>
    </row>
    <row r="59" spans="1:4" x14ac:dyDescent="0.3">
      <c r="A59" t="s">
        <v>143</v>
      </c>
      <c r="B59" t="s">
        <v>144</v>
      </c>
      <c r="C59" t="s">
        <v>236</v>
      </c>
      <c r="D59" t="s">
        <v>183</v>
      </c>
    </row>
    <row r="60" spans="1:4" x14ac:dyDescent="0.3">
      <c r="A60" t="s">
        <v>145</v>
      </c>
      <c r="B60" t="s">
        <v>146</v>
      </c>
      <c r="C60" t="s">
        <v>236</v>
      </c>
      <c r="D60" t="s">
        <v>183</v>
      </c>
    </row>
    <row r="61" spans="1:4" x14ac:dyDescent="0.3">
      <c r="A61" t="s">
        <v>147</v>
      </c>
      <c r="B61" t="s">
        <v>148</v>
      </c>
      <c r="C61" t="s">
        <v>236</v>
      </c>
      <c r="D61" t="s">
        <v>183</v>
      </c>
    </row>
    <row r="62" spans="1:4" x14ac:dyDescent="0.3">
      <c r="A62" t="s">
        <v>149</v>
      </c>
      <c r="B62" t="s">
        <v>150</v>
      </c>
      <c r="C62" t="s">
        <v>236</v>
      </c>
      <c r="D62" t="s">
        <v>183</v>
      </c>
    </row>
    <row r="63" spans="1:4" x14ac:dyDescent="0.3">
      <c r="A63" t="s">
        <v>151</v>
      </c>
      <c r="B63" t="s">
        <v>152</v>
      </c>
      <c r="C63" t="s">
        <v>236</v>
      </c>
      <c r="D63" t="s">
        <v>183</v>
      </c>
    </row>
    <row r="64" spans="1:4" x14ac:dyDescent="0.3">
      <c r="A64" t="s">
        <v>235</v>
      </c>
      <c r="B64" t="s">
        <v>182</v>
      </c>
      <c r="C64" t="s">
        <v>238</v>
      </c>
      <c r="D64" t="s">
        <v>183</v>
      </c>
    </row>
    <row r="65" spans="2:4" x14ac:dyDescent="0.3">
      <c r="B65" t="s">
        <v>11</v>
      </c>
      <c r="C65" t="s">
        <v>238</v>
      </c>
      <c r="D65" t="s">
        <v>183</v>
      </c>
    </row>
    <row r="66" spans="2:4" x14ac:dyDescent="0.3">
      <c r="B66" t="s">
        <v>12</v>
      </c>
      <c r="C66" t="s">
        <v>238</v>
      </c>
      <c r="D6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 Sheet</vt:lpstr>
      <vt:lpstr>Data Reliability</vt:lpstr>
      <vt:lpstr>New Product Assumptions</vt:lpstr>
      <vt:lpstr>Sales Prices</vt:lpstr>
      <vt:lpstr>VAT Rates</vt:lpstr>
      <vt:lpstr>DUTY Rates</vt:lpstr>
      <vt:lpstr>Amazon Storage Fees</vt:lpstr>
      <vt:lpstr>Shipment Costs Info</vt:lpstr>
      <vt:lpstr>Shipment Scenarios</vt:lpstr>
      <vt:lpstr>Amazon Referral Fees</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Robust Ventures</dc:creator>
  <cp:lastModifiedBy>Elifnur Öztürk</cp:lastModifiedBy>
  <dcterms:created xsi:type="dcterms:W3CDTF">2015-06-05T18:19:34Z</dcterms:created>
  <dcterms:modified xsi:type="dcterms:W3CDTF">2023-09-26T14:11:43Z</dcterms:modified>
</cp:coreProperties>
</file>