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Materi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<sst xmlns="http://schemas.openxmlformats.org/spreadsheetml/2006/main" count="119" uniqueCount="114">
  <si>
    <t xml:space="preserve">Quantity</t>
  </si>
  <si>
    <t xml:space="preserve">Item</t>
  </si>
  <si>
    <t xml:space="preserve">Description</t>
  </si>
  <si>
    <t xml:space="preserve">Link</t>
  </si>
  <si>
    <t xml:space="preserve">Gross Price</t>
  </si>
  <si>
    <t xml:space="preserve">Gross Units</t>
  </si>
  <si>
    <t xml:space="preserve">Unit Price</t>
  </si>
  <si>
    <t xml:space="preserve">Quantity Needed Price</t>
  </si>
  <si>
    <t xml:space="preserve">small breadboard</t>
  </si>
  <si>
    <t xml:space="preserve">DEYUE breadboard Set Prototype Board - 6 PCS 400 Pin Solderless Board Kit for Raspberry pi and Arduino Project</t>
  </si>
  <si>
    <t xml:space="preserve">https://www.amazon.com/dp/B07LFD4LT6</t>
  </si>
  <si>
    <t xml:space="preserve">#61 rubber band</t>
  </si>
  <si>
    <t xml:space="preserve">Alliance Rubber 54615 Advantage Rubber Bands Size #61, 1 lb Box Contains Approx. 535 Bands (2inch x 1/4inch, Blue)</t>
  </si>
  <si>
    <t xml:space="preserve">https://www.amazon.com/dp/B008X09UNC</t>
  </si>
  <si>
    <t xml:space="preserve">MT3608 boost DCDC</t>
  </si>
  <si>
    <t xml:space="preserve">8Pcs DC-DC Adjustable Boost Module 2A DC Voltage Regulator Boost Plate Step Up Converter Module with USB 2V-24V to 5V 9V 12V 28V</t>
  </si>
  <si>
    <t xml:space="preserve">https://www.amazon.com/dp/B09ZKKFHXW</t>
  </si>
  <si>
    <t xml:space="preserve">battery holder w/leads</t>
  </si>
  <si>
    <t xml:space="preserve">QTEATAK 4 x 1.5V AA Batteries Battery Holder Wire Leads</t>
  </si>
  <si>
    <t xml:space="preserve">https://www.amazon.com/dp/B085VS14TY</t>
  </si>
  <si>
    <t xml:space="preserve">jumpers</t>
  </si>
  <si>
    <t xml:space="preserve">AUSTOR 560 Pieces Jumper Wire Kit 14 Lengths Assorted Preformed Breadboard Jumper Wire with Free Box</t>
  </si>
  <si>
    <t xml:space="preserve">https://www.amazon.com/dp/B07CJYSL2T</t>
  </si>
  <si>
    <t xml:space="preserve">F/M jumper cables long</t>
  </si>
  <si>
    <t xml:space="preserve">EDGELEC 120pcs 20cm Dupont Wire Male to Female Breadboard Jumper Wires 7.9 inch 1pin-1pin 2.54mm Connector for DIY Arduino Raspberry PI 10 15 20 30 40 50 100cm Optional Multicolored Ribbon Cables</t>
  </si>
  <si>
    <t xml:space="preserve">https://www.amazon.com/dp/B07GD1TFBR</t>
  </si>
  <si>
    <t xml:space="preserve">F/M jumper cables short</t>
  </si>
  <si>
    <t xml:space="preserve">EDGELEC 120pcs 10cm Dupont Wire Male to Female Breadboard Jumper Wires 3.9 inch 1pin-1pin 2.54mm Connector for DIY Arduino Raspberry PI 10 15 20 30 40 50 100cm Optional Multicolored Ribbon Cables</t>
  </si>
  <si>
    <t xml:space="preserve">https://www.amazon.com/dp/B07GD1R5MS</t>
  </si>
  <si>
    <t xml:space="preserve">M2 / 10mm</t>
  </si>
  <si>
    <t xml:space="preserve">HELIFOUNER 560 Pieces M2 x 4mm /6mm /8mm /10mm /12mm /16mm /20mm, Countersunk Head Socket Cap Screws Bolts Washers Nuts Kit, 304 Stainless Steel</t>
  </si>
  <si>
    <t xml:space="preserve">https://www.amazon.com/dp/B0B6HZX2ZJ</t>
  </si>
  <si>
    <t xml:space="preserve">M2 / 8mm</t>
  </si>
  <si>
    <t xml:space="preserve">(same set)</t>
  </si>
  <si>
    <t xml:space="preserve">M2 Nuts</t>
  </si>
  <si>
    <t xml:space="preserve">flyback diode 4004</t>
  </si>
  <si>
    <t xml:space="preserve">BOJACK 1N4004 Rectifier Diode 1 A 400 V DO-41 Axial 4004 1 amp 400 Volt Electronic Silicon Diodes(Pack of 125 Pieces)</t>
  </si>
  <si>
    <t xml:space="preserve">https://www.amazon.com/dp/B07Q4F4RPZ</t>
  </si>
  <si>
    <t xml:space="preserve">resistors for LEDs</t>
  </si>
  <si>
    <t xml:space="preserve">EDGELEC 100pcs 220 ohm Resistor 1/2w (0.5Watt) ±1% Tolerance Metal Film Fixed Resistor, Multiple Values of Resistance Optional</t>
  </si>
  <si>
    <t xml:space="preserve">https://www.amazon.com/dp/B07QK9ZBVZ</t>
  </si>
  <si>
    <t xml:space="preserve">M2 hex wrench</t>
  </si>
  <si>
    <t xml:space="preserve">Tsnamay 2mm Hex Key Wrench L Shaped Hexagon Head Repairing Tool 50pcs</t>
  </si>
  <si>
    <t xml:space="preserve">https://www.amazon.com/dp/B09R98WLZ2</t>
  </si>
  <si>
    <t xml:space="preserve">LEDs</t>
  </si>
  <si>
    <t xml:space="preserve">BOJACK 5 Colors 500 pcs 5mm LED Diode Lights Assored Kit Pack Bright Lighting Bulb Lamps Electronics Components 5 mm Light Emitting Diodes Parts</t>
  </si>
  <si>
    <t xml:space="preserve">https://www.amazon.com/dp/B09XDMJ6KY</t>
  </si>
  <si>
    <t xml:space="preserve">BJT</t>
  </si>
  <si>
    <t xml:space="preserve">MCIGICM (200 Pcs) 2N2222 Transistor, 2N2222A to-92 Transistor NPN 40V 600mA 300MHz 625mW Through Hole</t>
  </si>
  <si>
    <t xml:space="preserve">https://www.amazon.com/dp/B06XPWS52G</t>
  </si>
  <si>
    <t xml:space="preserve">L293D motor controller</t>
  </si>
  <si>
    <t xml:space="preserve">Bridgold 10pcs L293 L293D 16-pin IC Stepper Motor Drivers Controllers</t>
  </si>
  <si>
    <t xml:space="preserve">https://www.amazon.com/dp/B07NXTWJV9</t>
  </si>
  <si>
    <t xml:space="preserve">shift register</t>
  </si>
  <si>
    <t xml:space="preserve">(Pack of 25 Pieces) MCIGICM 74HC595 74595 SN74HC595N 8-Bit Shift Register DIP-16 IC 74hc595 Shift registers</t>
  </si>
  <si>
    <t xml:space="preserve">https://www.amazon.com/dp/B07HFWB9L9</t>
  </si>
  <si>
    <t xml:space="preserve">esp32cam with CH340C usb card</t>
  </si>
  <si>
    <t xml:space="preserve">DORHEA 4 Set ESP32 Cam WiFi Bluetooth Development Board with OV2640 Camera Module + Micro USB to Serial Port CH340C 4.75V-5.25V Nodemcu for Raspberry Pi</t>
  </si>
  <si>
    <t xml:space="preserve">https://www.amazon.com/dp/B09265G5Z4</t>
  </si>
  <si>
    <t xml:space="preserve">geared dc N20 motor</t>
  </si>
  <si>
    <t xml:space="preserve">Acxico 3Pcs Mini Micro N20 Gear Motor DC 3V-6V Slow Speed Full Metal Gearbox DIY Robot Car</t>
  </si>
  <si>
    <t xml:space="preserve">https://www.amazon.com/dp/B09DG3GCGK</t>
  </si>
  <si>
    <t xml:space="preserve">steering servo</t>
  </si>
  <si>
    <t xml:space="preserve">Sg90 9g Micro Servo Motor, Miuzei Mini Servos Motor Kit Metal Gear 180 Degree Servo for Rc Car Airplane Plane Arduino 10 Pack</t>
  </si>
  <si>
    <t xml:space="preserve">https://www.amazon.com/dp/B072V529YD</t>
  </si>
  <si>
    <t xml:space="preserve">pack of servo horns</t>
  </si>
  <si>
    <t xml:space="preserve">cut to 2pc 88mm rods for axles</t>
  </si>
  <si>
    <t xml:space="preserve">TOP-VIGOR 20pcs 2mm x 300mm Stainless Steel Rods for DIY Crafts, Metal Solid Round Shaft Rods Lathe Bar Stock for DIY Car Helicopter Airplane Model</t>
  </si>
  <si>
    <t xml:space="preserve">https://www.amazon.com//dp/B09WDCDCR6</t>
  </si>
  <si>
    <t xml:space="preserve">PLA</t>
  </si>
  <si>
    <t xml:space="preserve">OVERTURE PLA Filament 1.75mm PLA 3D Printer Filament, 2kg Cardboard Spool (4.4lbs), Dimensional Accuracy +/- 0.03mm, Fit Most FDM Printer (White 2-Pack)</t>
  </si>
  <si>
    <t xml:space="preserve">https://www.amazon.com/dp/B085DX3X8Y</t>
  </si>
  <si>
    <t xml:space="preserve">subtotal with USB programmer</t>
  </si>
  <si>
    <t xml:space="preserve">esp32cam without USB</t>
  </si>
  <si>
    <t xml:space="preserve">4PCS ESP32-CAM Camera Module ESP32 CAM WiFi Bluetooth Development Board ESP32 Wireless OV2640 Camera Module with Jumper Wire</t>
  </si>
  <si>
    <t xml:space="preserve">https://www.amazon.com/dp/B08R8F2BWL</t>
  </si>
  <si>
    <t xml:space="preserve">without the programmer (use an esp8266 or similar)</t>
  </si>
  <si>
    <t xml:space="preserve">subtotal without USB programmer</t>
  </si>
  <si>
    <t xml:space="preserve">Not included:</t>
  </si>
  <si>
    <t xml:space="preserve">C-A glue</t>
  </si>
  <si>
    <t xml:space="preserve">Loctite Super Glue Gel Control, Clear Superglue For Plastic, Wood, Metal, Crafts, &amp; Repair, Cyanoacrylate Adhesive Instant Glue, Quick Dry - 0.14 fl oz Bottle, Pack Of 6</t>
  </si>
  <si>
    <t xml:space="preserve">https://www.amazon.com/dp/B0778LB4RX</t>
  </si>
  <si>
    <t xml:space="preserve">small 2mm file</t>
  </si>
  <si>
    <t xml:space="preserve">KALIM Mini Needle File Set (Carbon Steel 6 Piece-Set) Hardened Alloy Strength Steel - Set Includes Flat, Flat Warding, Square, Triangular, Round, and Half-Round File(6'' Total Length)</t>
  </si>
  <si>
    <t xml:space="preserve">https://www.amazon.com/dp/B07KH8BG1F</t>
  </si>
  <si>
    <t xml:space="preserve">only really need the flat one</t>
  </si>
  <si>
    <t xml:space="preserve">AA batteries</t>
  </si>
  <si>
    <t xml:space="preserve">Amazon Basics 100-Pack AA Alkaline High-Performance Batteries, 1.5 Volt, 10-Year Shelf Life</t>
  </si>
  <si>
    <t xml:space="preserve">https://www.amazon.com/dp/B01B8R6PF2</t>
  </si>
  <si>
    <t xml:space="preserve">push buttons</t>
  </si>
  <si>
    <t xml:space="preserve">qty</t>
  </si>
  <si>
    <t xml:space="preserve">part</t>
  </si>
  <si>
    <t xml:space="preserve">cura time</t>
  </si>
  <si>
    <t xml:space="preserve">time (min)</t>
  </si>
  <si>
    <t xml:space="preserve">material (grams)</t>
  </si>
  <si>
    <t xml:space="preserve">travel (meters)</t>
  </si>
  <si>
    <t xml:space="preserve">rcchassis</t>
  </si>
  <si>
    <t xml:space="preserve">3hr15min</t>
  </si>
  <si>
    <t xml:space="preserve">servocap</t>
  </si>
  <si>
    <t xml:space="preserve">16min</t>
  </si>
  <si>
    <t xml:space="preserve">rubberbandwheel</t>
  </si>
  <si>
    <t xml:space="preserve">3hr7min</t>
  </si>
  <si>
    <t xml:space="preserve">motorclip</t>
  </si>
  <si>
    <t xml:space="preserve">24min</t>
  </si>
  <si>
    <t xml:space="preserve">electronicsriser</t>
  </si>
  <si>
    <t xml:space="preserve">2hrs13min</t>
  </si>
  <si>
    <t xml:space="preserve">Figuring the total time in friendly units:</t>
  </si>
  <si>
    <t xml:space="preserve">axleouterspacer</t>
  </si>
  <si>
    <t xml:space="preserve">6min</t>
  </si>
  <si>
    <t xml:space="preserve">total time (fract)</t>
  </si>
  <si>
    <t xml:space="preserve">hours</t>
  </si>
  <si>
    <t xml:space="preserve">fractional hours</t>
  </si>
  <si>
    <t xml:space="preserve">minutes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</si>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</sst>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43" activeCellId="0" sqref="I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28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2" t="n">
        <v>7.99</v>
      </c>
      <c r="F2" s="0" t="n">
        <v>6</v>
      </c>
      <c r="G2" s="2" t="n">
        <f aca="false">E2/F2*A11</f>
        <v>1.33166666666667</v>
      </c>
      <c r="H2" s="2" t="n">
        <f aca="false">G2*A2</f>
        <v>1.33166666666667</v>
      </c>
    </row>
    <row r="3" customFormat="false" ht="12.8" hidden="false" customHeight="false" outlineLevel="0" collapsed="false">
      <c r="A3" s="0" t="n">
        <v>4</v>
      </c>
      <c r="B3" s="0" t="s">
        <v>11</v>
      </c>
      <c r="C3" s="0" t="s">
        <v>12</v>
      </c>
      <c r="D3" s="0" t="s">
        <v>13</v>
      </c>
      <c r="E3" s="2" t="n">
        <v>7.58</v>
      </c>
      <c r="F3" s="0" t="n">
        <v>535</v>
      </c>
      <c r="G3" s="2" t="n">
        <f aca="false">E3/F3</f>
        <v>0.0141682242990654</v>
      </c>
      <c r="H3" s="2" t="n">
        <f aca="false">G3*A3</f>
        <v>0.0566728971962617</v>
      </c>
    </row>
    <row r="4" customFormat="false" ht="12.8" hidden="false" customHeight="false" outlineLevel="0" collapsed="false">
      <c r="A4" s="0" t="n">
        <v>1</v>
      </c>
      <c r="B4" s="0" t="s">
        <v>14</v>
      </c>
      <c r="C4" s="0" t="s">
        <v>15</v>
      </c>
      <c r="D4" s="0" t="s">
        <v>16</v>
      </c>
      <c r="E4" s="2" t="n">
        <v>7.99</v>
      </c>
      <c r="F4" s="0" t="n">
        <v>8</v>
      </c>
      <c r="G4" s="2" t="n">
        <f aca="false">E4/F4</f>
        <v>0.99875</v>
      </c>
      <c r="H4" s="2" t="n">
        <f aca="false">G4*A4</f>
        <v>0.99875</v>
      </c>
    </row>
    <row r="5" customFormat="false" ht="12.8" hidden="false" customHeight="false" outlineLevel="0" collapsed="false">
      <c r="A5" s="0" t="n">
        <v>1</v>
      </c>
      <c r="B5" s="0" t="s">
        <v>17</v>
      </c>
      <c r="C5" s="0" t="s">
        <v>18</v>
      </c>
      <c r="D5" s="0" t="s">
        <v>19</v>
      </c>
      <c r="E5" s="2" t="n">
        <v>6.99</v>
      </c>
      <c r="F5" s="0" t="n">
        <v>4</v>
      </c>
      <c r="G5" s="2" t="n">
        <f aca="false">E5/F5</f>
        <v>1.7475</v>
      </c>
      <c r="H5" s="2" t="n">
        <f aca="false">G5*A5</f>
        <v>1.7475</v>
      </c>
    </row>
    <row r="6" customFormat="false" ht="12.8" hidden="false" customHeight="false" outlineLevel="0" collapsed="false">
      <c r="E6" s="2"/>
      <c r="G6" s="2"/>
      <c r="H6" s="2"/>
    </row>
    <row r="7" customFormat="false" ht="12.8" hidden="false" customHeight="false" outlineLevel="0" collapsed="false">
      <c r="A7" s="0" t="n">
        <v>20</v>
      </c>
      <c r="B7" s="0" t="s">
        <v>20</v>
      </c>
      <c r="C7" s="0" t="s">
        <v>21</v>
      </c>
      <c r="D7" s="0" t="s">
        <v>22</v>
      </c>
      <c r="E7" s="2" t="n">
        <v>11.99</v>
      </c>
      <c r="F7" s="0" t="n">
        <v>560</v>
      </c>
      <c r="G7" s="2" t="n">
        <f aca="false">E7/F7</f>
        <v>0.0214107142857143</v>
      </c>
      <c r="H7" s="2" t="n">
        <f aca="false">G7*A7</f>
        <v>0.428214285714286</v>
      </c>
    </row>
    <row r="8" customFormat="false" ht="12.8" hidden="false" customHeight="false" outlineLevel="0" collapsed="false">
      <c r="A8" s="0" t="n">
        <v>10</v>
      </c>
      <c r="B8" s="0" t="s">
        <v>23</v>
      </c>
      <c r="C8" s="0" t="s">
        <v>24</v>
      </c>
      <c r="D8" s="0" t="s">
        <v>25</v>
      </c>
      <c r="E8" s="2" t="n">
        <v>7.98</v>
      </c>
      <c r="F8" s="0" t="n">
        <v>120</v>
      </c>
      <c r="G8" s="2" t="n">
        <f aca="false">E8/F8</f>
        <v>0.0665</v>
      </c>
      <c r="H8" s="2" t="n">
        <f aca="false">G8*A8</f>
        <v>0.665</v>
      </c>
    </row>
    <row r="9" customFormat="false" ht="12.8" hidden="false" customHeight="false" outlineLevel="0" collapsed="false">
      <c r="A9" s="0" t="n">
        <v>10</v>
      </c>
      <c r="B9" s="0" t="s">
        <v>26</v>
      </c>
      <c r="C9" s="0" t="s">
        <v>27</v>
      </c>
      <c r="D9" s="0" t="s">
        <v>28</v>
      </c>
      <c r="E9" s="2" t="n">
        <v>6.98</v>
      </c>
      <c r="F9" s="0" t="n">
        <v>120</v>
      </c>
      <c r="G9" s="2" t="n">
        <f aca="false">E9/F9</f>
        <v>0.0581666666666667</v>
      </c>
      <c r="H9" s="2" t="n">
        <f aca="false">G9*A9</f>
        <v>0.581666666666667</v>
      </c>
    </row>
    <row r="10" customFormat="false" ht="12.8" hidden="false" customHeight="false" outlineLevel="0" collapsed="false">
      <c r="E10" s="2"/>
      <c r="G10" s="2"/>
      <c r="H10" s="2"/>
    </row>
    <row r="11" customFormat="false" ht="12.8" hidden="false" customHeight="false" outlineLevel="0" collapsed="false">
      <c r="A11" s="0" t="n">
        <v>1</v>
      </c>
      <c r="B11" s="0" t="s">
        <v>29</v>
      </c>
      <c r="C11" s="0" t="s">
        <v>30</v>
      </c>
      <c r="D11" s="0" t="s">
        <v>31</v>
      </c>
      <c r="E11" s="2" t="n">
        <v>11.99</v>
      </c>
      <c r="F11" s="0" t="n">
        <v>140</v>
      </c>
      <c r="G11" s="2" t="n">
        <f aca="false">E11/F11</f>
        <v>0.0856428571428572</v>
      </c>
      <c r="H11" s="2" t="n">
        <f aca="false">G11*A11</f>
        <v>0.0856428571428572</v>
      </c>
    </row>
    <row r="12" customFormat="false" ht="12.8" hidden="false" customHeight="false" outlineLevel="0" collapsed="false">
      <c r="A12" s="0" t="n">
        <v>2</v>
      </c>
      <c r="B12" s="0" t="s">
        <v>32</v>
      </c>
      <c r="C12" s="0" t="s">
        <v>33</v>
      </c>
      <c r="G12" s="2" t="n">
        <f aca="false">G11</f>
        <v>0.0856428571428572</v>
      </c>
      <c r="H12" s="2" t="n">
        <f aca="false">G12*A12</f>
        <v>0.171285714285714</v>
      </c>
    </row>
    <row r="13" customFormat="false" ht="12.8" hidden="false" customHeight="false" outlineLevel="0" collapsed="false">
      <c r="A13" s="0" t="n">
        <v>2</v>
      </c>
      <c r="B13" s="0" t="s">
        <v>34</v>
      </c>
      <c r="C13" s="0" t="s">
        <v>33</v>
      </c>
      <c r="E13" s="2"/>
      <c r="G13" s="2"/>
      <c r="H13" s="2"/>
    </row>
    <row r="14" customFormat="false" ht="12.8" hidden="false" customHeight="false" outlineLevel="0" collapsed="false">
      <c r="A14" s="0" t="n">
        <v>1</v>
      </c>
      <c r="B14" s="0" t="s">
        <v>35</v>
      </c>
      <c r="C14" s="0" t="s">
        <v>36</v>
      </c>
      <c r="D14" s="0" t="s">
        <v>37</v>
      </c>
      <c r="E14" s="2" t="n">
        <v>5.99</v>
      </c>
      <c r="F14" s="0" t="n">
        <v>125</v>
      </c>
      <c r="G14" s="2" t="n">
        <f aca="false">E14/F14</f>
        <v>0.04792</v>
      </c>
      <c r="H14" s="2" t="n">
        <f aca="false">G14*A14</f>
        <v>0.04792</v>
      </c>
    </row>
    <row r="15" customFormat="false" ht="12.8" hidden="false" customHeight="false" outlineLevel="0" collapsed="false">
      <c r="A15" s="0" t="n">
        <v>4</v>
      </c>
      <c r="B15" s="0" t="s">
        <v>38</v>
      </c>
      <c r="C15" s="0" t="s">
        <v>39</v>
      </c>
      <c r="D15" s="0" t="s">
        <v>40</v>
      </c>
      <c r="E15" s="2" t="n">
        <v>5.99</v>
      </c>
      <c r="F15" s="0" t="n">
        <v>100</v>
      </c>
      <c r="G15" s="2" t="n">
        <f aca="false">E15/F15</f>
        <v>0.0599</v>
      </c>
      <c r="H15" s="2" t="n">
        <f aca="false">G15*A15</f>
        <v>0.2396</v>
      </c>
    </row>
    <row r="16" customFormat="false" ht="12.8" hidden="false" customHeight="false" outlineLevel="0" collapsed="false">
      <c r="A16" s="0" t="n">
        <v>1</v>
      </c>
      <c r="B16" s="0" t="s">
        <v>41</v>
      </c>
      <c r="C16" s="0" t="s">
        <v>42</v>
      </c>
      <c r="D16" s="0" t="s">
        <v>43</v>
      </c>
      <c r="E16" s="2" t="n">
        <v>6.99</v>
      </c>
      <c r="F16" s="0" t="n">
        <v>50</v>
      </c>
      <c r="G16" s="2" t="n">
        <f aca="false">E16/F16</f>
        <v>0.1398</v>
      </c>
      <c r="H16" s="2" t="n">
        <f aca="false">G16*A16</f>
        <v>0.1398</v>
      </c>
    </row>
    <row r="17" customFormat="false" ht="12.8" hidden="false" customHeight="false" outlineLevel="0" collapsed="false">
      <c r="A17" s="0" t="n">
        <v>4</v>
      </c>
      <c r="B17" s="0" t="s">
        <v>44</v>
      </c>
      <c r="C17" s="0" t="s">
        <v>45</v>
      </c>
      <c r="D17" s="0" t="s">
        <v>46</v>
      </c>
      <c r="E17" s="2" t="n">
        <v>11.99</v>
      </c>
      <c r="F17" s="0" t="n">
        <v>500</v>
      </c>
      <c r="G17" s="2" t="n">
        <f aca="false">E17/F17</f>
        <v>0.02398</v>
      </c>
      <c r="H17" s="2" t="n">
        <f aca="false">G17*A17</f>
        <v>0.09592</v>
      </c>
    </row>
    <row r="18" customFormat="false" ht="12.8" hidden="false" customHeight="false" outlineLevel="0" collapsed="false">
      <c r="A18" s="0" t="n">
        <v>1</v>
      </c>
      <c r="B18" s="0" t="s">
        <v>47</v>
      </c>
      <c r="C18" s="0" t="s">
        <v>48</v>
      </c>
      <c r="D18" s="0" t="s">
        <v>49</v>
      </c>
      <c r="E18" s="2" t="n">
        <v>6.99</v>
      </c>
      <c r="F18" s="0" t="n">
        <v>200</v>
      </c>
      <c r="G18" s="2" t="n">
        <f aca="false">E18/F18</f>
        <v>0.03495</v>
      </c>
      <c r="H18" s="2" t="n">
        <f aca="false">G18*A18</f>
        <v>0.03495</v>
      </c>
    </row>
    <row r="20" customFormat="false" ht="12.8" hidden="false" customHeight="false" outlineLevel="0" collapsed="false">
      <c r="E20" s="2"/>
      <c r="G20" s="2"/>
      <c r="H20" s="2"/>
    </row>
    <row r="21" customFormat="false" ht="12.8" hidden="false" customHeight="false" outlineLevel="0" collapsed="false">
      <c r="A21" s="0" t="n">
        <v>1</v>
      </c>
      <c r="B21" s="0" t="s">
        <v>50</v>
      </c>
      <c r="C21" s="0" t="s">
        <v>51</v>
      </c>
      <c r="D21" s="0" t="s">
        <v>52</v>
      </c>
      <c r="E21" s="2" t="n">
        <v>8.99</v>
      </c>
      <c r="F21" s="0" t="n">
        <v>10</v>
      </c>
      <c r="G21" s="2" t="n">
        <f aca="false">E21/F21</f>
        <v>0.899</v>
      </c>
      <c r="H21" s="2" t="n">
        <f aca="false">G21*A21</f>
        <v>0.899</v>
      </c>
    </row>
    <row r="22" customFormat="false" ht="12.8" hidden="false" customHeight="false" outlineLevel="0" collapsed="false">
      <c r="A22" s="0" t="n">
        <v>1</v>
      </c>
      <c r="B22" s="0" t="s">
        <v>53</v>
      </c>
      <c r="C22" s="0" t="s">
        <v>54</v>
      </c>
      <c r="D22" s="0" t="s">
        <v>55</v>
      </c>
      <c r="E22" s="2" t="n">
        <v>6.99</v>
      </c>
      <c r="F22" s="0" t="n">
        <v>25</v>
      </c>
      <c r="G22" s="2" t="n">
        <f aca="false">E22/F22</f>
        <v>0.2796</v>
      </c>
      <c r="H22" s="2" t="n">
        <f aca="false">G22*A22</f>
        <v>0.2796</v>
      </c>
    </row>
    <row r="23" customFormat="false" ht="12.8" hidden="false" customHeight="false" outlineLevel="0" collapsed="false">
      <c r="A23" s="0" t="n">
        <v>1</v>
      </c>
      <c r="B23" s="0" t="s">
        <v>56</v>
      </c>
      <c r="C23" s="0" t="s">
        <v>57</v>
      </c>
      <c r="D23" s="0" t="s">
        <v>58</v>
      </c>
      <c r="E23" s="2" t="n">
        <v>28.99</v>
      </c>
      <c r="F23" s="0" t="n">
        <v>4</v>
      </c>
      <c r="G23" s="2" t="n">
        <f aca="false">E23/F23</f>
        <v>7.2475</v>
      </c>
      <c r="H23" s="2" t="n">
        <f aca="false">G23*A23</f>
        <v>7.2475</v>
      </c>
    </row>
    <row r="24" customFormat="false" ht="12.8" hidden="false" customHeight="false" outlineLevel="0" collapsed="false">
      <c r="E24" s="2"/>
      <c r="G24" s="2"/>
      <c r="H24" s="2"/>
    </row>
    <row r="25" customFormat="false" ht="12.8" hidden="false" customHeight="false" outlineLevel="0" collapsed="false">
      <c r="A25" s="0" t="n">
        <v>1</v>
      </c>
      <c r="B25" s="0" t="s">
        <v>59</v>
      </c>
      <c r="C25" s="0" t="s">
        <v>60</v>
      </c>
      <c r="D25" s="0" t="s">
        <v>61</v>
      </c>
      <c r="E25" s="2" t="n">
        <v>9.99</v>
      </c>
      <c r="F25" s="0" t="n">
        <v>3</v>
      </c>
      <c r="G25" s="2" t="n">
        <f aca="false">E25/F25</f>
        <v>3.33</v>
      </c>
      <c r="H25" s="2" t="n">
        <f aca="false">G25*A25</f>
        <v>3.33</v>
      </c>
    </row>
    <row r="26" customFormat="false" ht="12.8" hidden="false" customHeight="false" outlineLevel="0" collapsed="false">
      <c r="A26" s="0" t="n">
        <v>1</v>
      </c>
      <c r="B26" s="0" t="s">
        <v>62</v>
      </c>
      <c r="C26" s="0" t="s">
        <v>63</v>
      </c>
      <c r="D26" s="0" t="s">
        <v>64</v>
      </c>
      <c r="E26" s="2" t="n">
        <v>18.88</v>
      </c>
      <c r="F26" s="0" t="n">
        <v>10</v>
      </c>
      <c r="G26" s="2" t="n">
        <f aca="false">E26/F26</f>
        <v>1.888</v>
      </c>
      <c r="H26" s="2" t="n">
        <f aca="false">G26*A26</f>
        <v>1.888</v>
      </c>
    </row>
    <row r="27" customFormat="false" ht="12.8" hidden="false" customHeight="false" outlineLevel="0" collapsed="false">
      <c r="A27" s="0" t="n">
        <v>1</v>
      </c>
      <c r="B27" s="0" t="s">
        <v>65</v>
      </c>
      <c r="C27" s="0" t="s">
        <v>33</v>
      </c>
      <c r="E27" s="2"/>
      <c r="G27" s="2"/>
      <c r="H27" s="2"/>
    </row>
    <row r="29" customFormat="false" ht="12.8" hidden="false" customHeight="false" outlineLevel="0" collapsed="false">
      <c r="A29" s="0" t="n">
        <v>1</v>
      </c>
      <c r="B29" s="0" t="s">
        <v>66</v>
      </c>
      <c r="C29" s="0" t="s">
        <v>67</v>
      </c>
      <c r="D29" s="0" t="s">
        <v>68</v>
      </c>
      <c r="E29" s="2" t="n">
        <v>9.59</v>
      </c>
      <c r="F29" s="0" t="n">
        <v>20</v>
      </c>
      <c r="G29" s="2" t="n">
        <f aca="false">E29/F29</f>
        <v>0.4795</v>
      </c>
      <c r="H29" s="2" t="n">
        <f aca="false">G29*A29</f>
        <v>0.4795</v>
      </c>
    </row>
    <row r="30" customFormat="false" ht="12.8" hidden="false" customHeight="false" outlineLevel="0" collapsed="false">
      <c r="A30" s="0" t="n">
        <v>48</v>
      </c>
      <c r="B30" s="0" t="s">
        <v>69</v>
      </c>
      <c r="C30" s="0" t="s">
        <v>70</v>
      </c>
      <c r="D30" s="0" t="s">
        <v>71</v>
      </c>
      <c r="E30" s="2" t="n">
        <v>36.99</v>
      </c>
      <c r="F30" s="0" t="n">
        <v>2000</v>
      </c>
      <c r="G30" s="2" t="n">
        <f aca="false">E30/F30</f>
        <v>0.018495</v>
      </c>
      <c r="H30" s="2" t="n">
        <f aca="false">G30*A30</f>
        <v>0.88776</v>
      </c>
    </row>
    <row r="32" customFormat="false" ht="12.8" hidden="false" customHeight="false" outlineLevel="0" collapsed="false">
      <c r="B32" s="3" t="s">
        <v>72</v>
      </c>
      <c r="E32" s="2" t="n">
        <f aca="false">SUM(E2:E30)</f>
        <v>227.86</v>
      </c>
      <c r="H32" s="2" t="n">
        <f aca="false">SUM(H2:H30)</f>
        <v>21.6359490876725</v>
      </c>
    </row>
    <row r="33" customFormat="false" ht="12.8" hidden="false" customHeight="false" outlineLevel="0" collapsed="false">
      <c r="E33" s="2"/>
      <c r="H33" s="2"/>
    </row>
    <row r="34" customFormat="false" ht="12.8" hidden="false" customHeight="false" outlineLevel="0" collapsed="false">
      <c r="A34" s="0" t="n">
        <v>-1</v>
      </c>
      <c r="B34" s="0" t="s">
        <v>56</v>
      </c>
      <c r="C34" s="0" t="s">
        <v>57</v>
      </c>
      <c r="D34" s="0" t="s">
        <v>58</v>
      </c>
      <c r="E34" s="2" t="n">
        <v>28.99</v>
      </c>
      <c r="F34" s="0" t="n">
        <v>4</v>
      </c>
      <c r="G34" s="2" t="n">
        <f aca="false">E34/F34</f>
        <v>7.2475</v>
      </c>
      <c r="H34" s="2" t="n">
        <f aca="false">G34*A34</f>
        <v>-7.2475</v>
      </c>
    </row>
    <row r="35" customFormat="false" ht="12.8" hidden="false" customHeight="false" outlineLevel="0" collapsed="false">
      <c r="A35" s="0" t="n">
        <v>1</v>
      </c>
      <c r="B35" s="0" t="s">
        <v>73</v>
      </c>
      <c r="C35" s="0" t="s">
        <v>74</v>
      </c>
      <c r="D35" s="0" t="s">
        <v>75</v>
      </c>
      <c r="E35" s="2" t="n">
        <v>24.99</v>
      </c>
      <c r="F35" s="0" t="n">
        <v>4</v>
      </c>
      <c r="G35" s="2" t="n">
        <f aca="false">E35/F35</f>
        <v>6.2475</v>
      </c>
      <c r="H35" s="2" t="n">
        <f aca="false">G35*A35</f>
        <v>6.2475</v>
      </c>
      <c r="I35" s="0" t="s">
        <v>76</v>
      </c>
    </row>
    <row r="36" customFormat="false" ht="12.8" hidden="false" customHeight="false" outlineLevel="0" collapsed="false">
      <c r="E36" s="2"/>
      <c r="G36" s="2"/>
      <c r="H36" s="2"/>
    </row>
    <row r="37" customFormat="false" ht="12.8" hidden="false" customHeight="false" outlineLevel="0" collapsed="false">
      <c r="B37" s="3" t="s">
        <v>77</v>
      </c>
      <c r="H37" s="2" t="n">
        <f aca="false">SUM(H2:H30)+SUM(H34:H35)</f>
        <v>20.6359490876725</v>
      </c>
    </row>
    <row r="38" customFormat="false" ht="12.8" hidden="false" customHeight="false" outlineLevel="0" collapsed="false">
      <c r="H38" s="2"/>
    </row>
    <row r="39" customFormat="false" ht="12.8" hidden="false" customHeight="false" outlineLevel="0" collapsed="false">
      <c r="H39" s="2"/>
    </row>
    <row r="40" customFormat="false" ht="12.8" hidden="false" customHeight="false" outlineLevel="0" collapsed="false">
      <c r="H40" s="2"/>
    </row>
    <row r="41" customFormat="false" ht="12.8" hidden="false" customHeight="false" outlineLevel="0" collapsed="false">
      <c r="A41" s="1" t="s">
        <v>78</v>
      </c>
    </row>
    <row r="42" customFormat="false" ht="12.8" hidden="false" customHeight="false" outlineLevel="0" collapsed="false">
      <c r="A42" s="0" t="n">
        <v>0.05</v>
      </c>
      <c r="B42" s="0" t="s">
        <v>79</v>
      </c>
      <c r="C42" s="0" t="s">
        <v>80</v>
      </c>
      <c r="D42" s="0" t="s">
        <v>81</v>
      </c>
      <c r="E42" s="2" t="n">
        <v>17.16</v>
      </c>
      <c r="F42" s="0" t="n">
        <v>6</v>
      </c>
      <c r="G42" s="2" t="n">
        <f aca="false">E42/F42</f>
        <v>2.86</v>
      </c>
      <c r="H42" s="2" t="n">
        <f aca="false">G42*A42</f>
        <v>0.143</v>
      </c>
    </row>
    <row r="43" customFormat="false" ht="12.8" hidden="false" customHeight="false" outlineLevel="0" collapsed="false">
      <c r="A43" s="0" t="n">
        <v>1</v>
      </c>
      <c r="B43" s="0" t="s">
        <v>82</v>
      </c>
      <c r="C43" s="0" t="s">
        <v>83</v>
      </c>
      <c r="D43" s="0" t="s">
        <v>84</v>
      </c>
      <c r="E43" s="2" t="n">
        <v>5.99</v>
      </c>
      <c r="F43" s="0" t="n">
        <v>6</v>
      </c>
      <c r="G43" s="2" t="n">
        <f aca="false">E43/F43</f>
        <v>0.998333333333333</v>
      </c>
      <c r="H43" s="2" t="n">
        <f aca="false">G43*A43</f>
        <v>0.998333333333333</v>
      </c>
      <c r="I43" s="0" t="s">
        <v>85</v>
      </c>
    </row>
    <row r="44" customFormat="false" ht="12.8" hidden="false" customHeight="false" outlineLevel="0" collapsed="false">
      <c r="A44" s="0" t="n">
        <v>4</v>
      </c>
      <c r="B44" s="0" t="s">
        <v>86</v>
      </c>
      <c r="C44" s="0" t="s">
        <v>87</v>
      </c>
      <c r="D44" s="0" t="s">
        <v>88</v>
      </c>
      <c r="E44" s="2" t="n">
        <v>25.76</v>
      </c>
      <c r="F44" s="0" t="n">
        <v>100</v>
      </c>
      <c r="G44" s="2" t="n">
        <f aca="false">E44/F44</f>
        <v>0.2576</v>
      </c>
      <c r="H44" s="2" t="n">
        <f aca="false">G44*A44</f>
        <v>1.0304</v>
      </c>
    </row>
    <row r="45" customFormat="false" ht="12.8" hidden="false" customHeight="false" outlineLevel="0" collapsed="false">
      <c r="B45" s="0" t="s">
        <v>89</v>
      </c>
      <c r="E45" s="2"/>
      <c r="G45" s="2"/>
      <c r="H45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05"/>
    <col collapsed="false" customWidth="true" hidden="false" outlineLevel="0" max="5" min="5" style="0" width="15.61"/>
    <col collapsed="false" customWidth="true" hidden="false" outlineLevel="0" max="6" min="6" style="0" width="13.8"/>
    <col collapsed="false" customWidth="true" hidden="false" outlineLevel="0" max="7" min="7" style="0" width="5.42"/>
    <col collapsed="false" customWidth="true" hidden="false" outlineLevel="0" max="8" min="8" style="0" width="14.16"/>
    <col collapsed="false" customWidth="true" hidden="false" outlineLevel="0" max="10" min="10" style="0" width="13.19"/>
  </cols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</row>
    <row r="2" customFormat="false" ht="12.8" hidden="false" customHeight="false" outlineLevel="0" collapsed="false">
      <c r="A2" s="0" t="n">
        <v>1</v>
      </c>
      <c r="B2" s="0" t="s">
        <v>96</v>
      </c>
      <c r="C2" s="0" t="s">
        <v>97</v>
      </c>
      <c r="D2" s="0" t="n">
        <f aca="false">3*60+15</f>
        <v>195</v>
      </c>
      <c r="E2" s="0" t="n">
        <v>16</v>
      </c>
      <c r="F2" s="0" t="n">
        <v>5.38</v>
      </c>
    </row>
    <row r="3" customFormat="false" ht="12.8" hidden="false" customHeight="false" outlineLevel="0" collapsed="false">
      <c r="A3" s="0" t="n">
        <v>1</v>
      </c>
      <c r="B3" s="0" t="s">
        <v>98</v>
      </c>
      <c r="C3" s="0" t="s">
        <v>99</v>
      </c>
      <c r="D3" s="0" t="n">
        <v>16</v>
      </c>
      <c r="E3" s="0" t="n">
        <v>2</v>
      </c>
      <c r="F3" s="0" t="n">
        <v>0.54</v>
      </c>
    </row>
    <row r="4" customFormat="false" ht="12.8" hidden="false" customHeight="false" outlineLevel="0" collapsed="false">
      <c r="A4" s="0" t="n">
        <v>4</v>
      </c>
      <c r="B4" s="0" t="s">
        <v>100</v>
      </c>
      <c r="C4" s="0" t="s">
        <v>101</v>
      </c>
      <c r="D4" s="0" t="n">
        <f aca="false">3*60+7</f>
        <v>187</v>
      </c>
      <c r="E4" s="0" t="n">
        <v>15</v>
      </c>
      <c r="F4" s="0" t="n">
        <v>5.15</v>
      </c>
    </row>
    <row r="5" customFormat="false" ht="12.8" hidden="false" customHeight="false" outlineLevel="0" collapsed="false">
      <c r="A5" s="0" t="n">
        <v>1</v>
      </c>
      <c r="B5" s="0" t="s">
        <v>102</v>
      </c>
      <c r="C5" s="0" t="s">
        <v>103</v>
      </c>
      <c r="D5" s="0" t="n">
        <v>24</v>
      </c>
      <c r="E5" s="0" t="n">
        <v>2</v>
      </c>
      <c r="F5" s="0" t="n">
        <v>0.68</v>
      </c>
    </row>
    <row r="6" customFormat="false" ht="12.8" hidden="false" customHeight="false" outlineLevel="0" collapsed="false">
      <c r="A6" s="0" t="n">
        <v>1</v>
      </c>
      <c r="B6" s="0" t="s">
        <v>104</v>
      </c>
      <c r="C6" s="0" t="s">
        <v>105</v>
      </c>
      <c r="D6" s="0" t="n">
        <f aca="false">2*60+13</f>
        <v>133</v>
      </c>
      <c r="E6" s="0" t="n">
        <v>13</v>
      </c>
      <c r="F6" s="0" t="n">
        <v>4.43</v>
      </c>
      <c r="H6" s="3" t="s">
        <v>106</v>
      </c>
      <c r="I6" s="3"/>
      <c r="J6" s="3"/>
      <c r="K6" s="3"/>
    </row>
    <row r="7" customFormat="false" ht="12.8" hidden="false" customHeight="false" outlineLevel="0" collapsed="false">
      <c r="A7" s="0" t="n">
        <v>2</v>
      </c>
      <c r="B7" s="0" t="s">
        <v>107</v>
      </c>
      <c r="C7" s="0" t="s">
        <v>108</v>
      </c>
      <c r="D7" s="0" t="n">
        <v>6</v>
      </c>
      <c r="E7" s="0" t="n">
        <v>0.4</v>
      </c>
      <c r="F7" s="0" t="n">
        <v>0.13</v>
      </c>
      <c r="H7" s="3" t="s">
        <v>109</v>
      </c>
      <c r="I7" s="3" t="s">
        <v>110</v>
      </c>
      <c r="J7" s="3" t="s">
        <v>111</v>
      </c>
      <c r="K7" s="3" t="s">
        <v>112</v>
      </c>
    </row>
    <row r="8" customFormat="false" ht="12.8" hidden="false" customHeight="false" outlineLevel="0" collapsed="false">
      <c r="H8" s="3" t="n">
        <f aca="false">D9/60</f>
        <v>9.35</v>
      </c>
      <c r="I8" s="3" t="n">
        <f aca="false">_xlfn.FLOOR.MATH(H8)</f>
        <v>9</v>
      </c>
      <c r="J8" s="3" t="n">
        <f aca="false">H8-I8</f>
        <v>0.35</v>
      </c>
      <c r="K8" s="3" t="n">
        <f aca="false">ROUND(J8*60,0)</f>
        <v>21</v>
      </c>
    </row>
    <row r="9" customFormat="false" ht="12.8" hidden="false" customHeight="false" outlineLevel="0" collapsed="false">
      <c r="B9" s="1" t="s">
        <v>113</v>
      </c>
      <c r="C9" s="0" t="str">
        <f aca="false">_xlfn.CONCAT(I8,"hrs", K8, "min")</f>
        <v>9hrs21min</v>
      </c>
      <c r="D9" s="0" t="n">
        <f aca="false">SUM(D2:D7)</f>
        <v>561</v>
      </c>
      <c r="E9" s="0" t="n">
        <f aca="false">SUM(E2:E6)</f>
        <v>48</v>
      </c>
      <c r="F9" s="0" t="n">
        <f aca="false">SUM(F2:F6)</f>
        <v>16.18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2023-10-04T16:35:08Z</dcterms:created>
  <dc:creator/>
  <dc:description/>
  <dc:language>en-US</dc:language>
  <cp:lastModifiedBy/>
  <dcterms:modified xsi:type="dcterms:W3CDTF">2023-10-11T15:55:51Z</dcterms:modified>
  <cp:revision>35</cp:revision>
  <dc:subject/>
  <dc:title/>
</cp:coreProperties>
</file>