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10" i="1" l="1"/>
  <c r="F9" i="1"/>
  <c r="F8" i="1"/>
  <c r="F16" i="1" s="1"/>
  <c r="F7" i="1"/>
  <c r="F6" i="1"/>
  <c r="F5" i="1"/>
  <c r="F4" i="1"/>
  <c r="E10" i="1"/>
  <c r="E9" i="1"/>
  <c r="E8" i="1"/>
  <c r="E7" i="1"/>
  <c r="E6" i="1"/>
  <c r="E5" i="1"/>
  <c r="E4" i="1"/>
  <c r="D13" i="1"/>
  <c r="D12" i="1"/>
  <c r="D11" i="1"/>
  <c r="D10" i="1"/>
  <c r="D9" i="1"/>
  <c r="D8" i="1"/>
  <c r="D7" i="1"/>
  <c r="D6" i="1"/>
  <c r="C8" i="1"/>
  <c r="E16" i="1"/>
  <c r="C16" i="1"/>
  <c r="C7" i="1"/>
  <c r="C6" i="1"/>
  <c r="C5" i="1"/>
  <c r="C4" i="1"/>
  <c r="D16" i="1" l="1"/>
</calcChain>
</file>

<file path=xl/sharedStrings.xml><?xml version="1.0" encoding="utf-8"?>
<sst xmlns="http://schemas.openxmlformats.org/spreadsheetml/2006/main" count="1" uniqueCount="1">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</sst>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Fishkats.com</a:t>
            </a:r>
            <a:r>
              <a:rPr lang="en-US" baseline="0"/>
              <a:t>  (Texas)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cat>
            <c:numRef>
              <c:f>Sheet1!$C$3:$F$3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f>Sheet1!$C$16:$F$16</c:f>
              <c:numCache>
                <c:formatCode>General</c:formatCode>
                <c:ptCount val="4"/>
                <c:pt idx="0">
                  <c:v>301</c:v>
                </c:pt>
                <c:pt idx="1">
                  <c:v>642</c:v>
                </c:pt>
                <c:pt idx="2">
                  <c:v>661</c:v>
                </c:pt>
                <c:pt idx="3">
                  <c:v>819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203392"/>
        <c:axId val="45445120"/>
      </c:lineChart>
      <c:catAx>
        <c:axId val="42203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Year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/>
            </a:pPr>
            <a:endParaRPr lang="en-US"/>
          </a:p>
        </c:txPr>
        <c:crossAx val="45445120"/>
        <c:crosses val="autoZero"/>
        <c:auto val="1"/>
        <c:lblAlgn val="ctr"/>
        <c:lblOffset val="100"/>
        <c:noMultiLvlLbl val="0"/>
      </c:catAx>
      <c:valAx>
        <c:axId val="454451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Kayak</a:t>
                </a:r>
                <a:r>
                  <a:rPr lang="en-US" sz="1600" baseline="0"/>
                  <a:t> Anglers</a:t>
                </a:r>
                <a:endParaRPr lang="en-US" sz="16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4220339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47624</xdr:colOff>
      <xdr:row>17</xdr:row>
      <xdr:rowOff>71437</xdr:rowOff>
    </xdr:from>
    <xdr:to>
      <xdr:col>9</xdr:col>
      <xdr:colOff>342899</xdr:colOff>
      <xdr:row>35</xdr:row>
      <xdr:rowOff>104775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16"/>
  <sheetViews>
    <sheetView tabSelected="1" workbookViewId="0">
      <selection activeCell="W6" sqref="W6"/>
    </sheetView>
  </sheetViews>
  <sheetFormatPr defaultRowHeight="15" x14ac:dyDescent="0.25"/>
  <sheetData>
    <row r="3" spans="2:6" x14ac:dyDescent="0.25">
      <c r="C3">
        <v>2013</v>
      </c>
      <c r="D3">
        <v>2014</v>
      </c>
      <c r="E3">
        <v>2015</v>
      </c>
      <c r="F3">
        <v>2016</v>
      </c>
    </row>
    <row r="4" spans="2:6" x14ac:dyDescent="0.25">
      <c r="B4">
        <v>1</v>
      </c>
      <c r="C4">
        <f>35+2+8</f>
        <v>45</v>
      </c>
      <c r="D4">
        <v>83</v>
      </c>
      <c r="E4">
        <f>104+27</f>
        <v>131</v>
      </c>
      <c r="F4">
        <f>110+39</f>
        <v>149</v>
      </c>
    </row>
    <row r="5" spans="2:6" x14ac:dyDescent="0.25">
      <c r="B5">
        <v>2</v>
      </c>
      <c r="C5">
        <f>12+9+46</f>
        <v>67</v>
      </c>
      <c r="D5">
        <v>40</v>
      </c>
      <c r="E5">
        <f>103+40</f>
        <v>143</v>
      </c>
      <c r="F5">
        <f>95+20</f>
        <v>115</v>
      </c>
    </row>
    <row r="6" spans="2:6" x14ac:dyDescent="0.25">
      <c r="B6">
        <v>3</v>
      </c>
      <c r="C6">
        <f>46+12+4</f>
        <v>62</v>
      </c>
      <c r="D6">
        <f>71+23</f>
        <v>94</v>
      </c>
      <c r="E6">
        <f>65+8</f>
        <v>73</v>
      </c>
      <c r="F6">
        <f>98+41</f>
        <v>139</v>
      </c>
    </row>
    <row r="7" spans="2:6" x14ac:dyDescent="0.25">
      <c r="B7">
        <v>4</v>
      </c>
      <c r="C7">
        <f>51+15+15</f>
        <v>81</v>
      </c>
      <c r="D7">
        <f>44+13</f>
        <v>57</v>
      </c>
      <c r="E7">
        <f>67+22</f>
        <v>89</v>
      </c>
      <c r="F7">
        <f>74+38</f>
        <v>112</v>
      </c>
    </row>
    <row r="8" spans="2:6" x14ac:dyDescent="0.25">
      <c r="B8">
        <v>5</v>
      </c>
      <c r="C8">
        <f>29+4+13</f>
        <v>46</v>
      </c>
      <c r="D8">
        <f>53+21</f>
        <v>74</v>
      </c>
      <c r="E8">
        <f>67+17</f>
        <v>84</v>
      </c>
      <c r="F8">
        <f>63+26</f>
        <v>89</v>
      </c>
    </row>
    <row r="9" spans="2:6" x14ac:dyDescent="0.25">
      <c r="B9">
        <v>6</v>
      </c>
      <c r="D9">
        <f>57+17+44</f>
        <v>118</v>
      </c>
      <c r="E9">
        <f>10+52</f>
        <v>62</v>
      </c>
      <c r="F9">
        <f>66+35</f>
        <v>101</v>
      </c>
    </row>
    <row r="10" spans="2:6" x14ac:dyDescent="0.25">
      <c r="B10">
        <v>7</v>
      </c>
      <c r="D10">
        <f>30+3</f>
        <v>33</v>
      </c>
      <c r="E10">
        <f>45+7</f>
        <v>52</v>
      </c>
      <c r="F10">
        <f>64+50</f>
        <v>114</v>
      </c>
    </row>
    <row r="11" spans="2:6" x14ac:dyDescent="0.25">
      <c r="B11">
        <v>8</v>
      </c>
      <c r="D11">
        <f>41+19</f>
        <v>60</v>
      </c>
      <c r="E11">
        <v>27</v>
      </c>
    </row>
    <row r="12" spans="2:6" x14ac:dyDescent="0.25">
      <c r="B12">
        <v>9</v>
      </c>
      <c r="D12">
        <f>34+7</f>
        <v>41</v>
      </c>
    </row>
    <row r="13" spans="2:6" x14ac:dyDescent="0.25">
      <c r="B13">
        <v>10</v>
      </c>
      <c r="D13">
        <f>30+12</f>
        <v>42</v>
      </c>
    </row>
    <row r="14" spans="2:6" x14ac:dyDescent="0.25">
      <c r="B14">
        <v>11</v>
      </c>
    </row>
    <row r="16" spans="2:6" x14ac:dyDescent="0.25">
      <c r="B16" t="s">
        <v>0</v>
      </c>
      <c r="C16">
        <f>SUM(C4:C14)</f>
        <v>301</v>
      </c>
      <c r="D16">
        <f t="shared" ref="D16:F16" si="0">SUM(D4:D14)</f>
        <v>642</v>
      </c>
      <c r="E16">
        <f t="shared" si="0"/>
        <v>661</v>
      </c>
      <c r="F16">
        <f>SUM(F4:F14)</f>
        <v>819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Optimized Systems and Solutions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Franco, Javier</dc:creator>
  <cp:lastModifiedBy>Franco, Javier</cp:lastModifiedBy>
  <dcterms:created xsi:type="dcterms:W3CDTF">2017-04-07T03:23:35Z</dcterms:created>
  <dcterms:modified xsi:type="dcterms:W3CDTF">2017-04-07T04:18:51Z</dcterms:modified>
</cp:coreProperties>
</file>