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4355" windowHeight="519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Y26" i="1" l="1"/>
  <c r="X26" i="1"/>
  <c r="W26" i="1"/>
  <c r="V26" i="1"/>
  <c r="U26" i="1"/>
  <c r="T26" i="1"/>
  <c r="S26" i="1"/>
  <c r="R26" i="1"/>
  <c r="Q26" i="1"/>
  <c r="P26" i="1"/>
  <c r="Y25" i="1"/>
  <c r="X25" i="1"/>
  <c r="W25" i="1"/>
  <c r="V25" i="1"/>
  <c r="U25" i="1"/>
  <c r="T25" i="1"/>
  <c r="S25" i="1"/>
  <c r="R25" i="1"/>
  <c r="Q25" i="1"/>
  <c r="P25" i="1"/>
  <c r="Y24" i="1"/>
  <c r="X24" i="1"/>
  <c r="W24" i="1"/>
  <c r="V24" i="1"/>
  <c r="U24" i="1"/>
  <c r="T24" i="1"/>
  <c r="S24" i="1"/>
  <c r="R24" i="1"/>
  <c r="Q24" i="1"/>
  <c r="P24" i="1"/>
  <c r="Y23" i="1"/>
  <c r="X23" i="1"/>
  <c r="W23" i="1"/>
  <c r="V23" i="1"/>
  <c r="U23" i="1"/>
  <c r="T23" i="1"/>
  <c r="S23" i="1"/>
  <c r="R23" i="1"/>
  <c r="Q23" i="1"/>
  <c r="P23" i="1"/>
  <c r="Y22" i="1"/>
  <c r="X22" i="1"/>
  <c r="W22" i="1"/>
  <c r="V22" i="1"/>
  <c r="U22" i="1"/>
  <c r="T22" i="1"/>
  <c r="S22" i="1"/>
  <c r="R22" i="1"/>
  <c r="Q22" i="1"/>
  <c r="P22" i="1"/>
  <c r="Y21" i="1"/>
  <c r="X21" i="1"/>
  <c r="W21" i="1"/>
  <c r="V21" i="1"/>
  <c r="U21" i="1"/>
  <c r="T21" i="1"/>
  <c r="S21" i="1"/>
  <c r="R21" i="1"/>
  <c r="Q21" i="1"/>
  <c r="P21" i="1"/>
  <c r="Y20" i="1"/>
  <c r="X20" i="1"/>
  <c r="W20" i="1"/>
  <c r="V20" i="1"/>
  <c r="U20" i="1"/>
  <c r="T20" i="1"/>
  <c r="S20" i="1"/>
  <c r="R20" i="1"/>
  <c r="Q20" i="1"/>
  <c r="P20" i="1"/>
  <c r="Y19" i="1"/>
  <c r="X19" i="1"/>
  <c r="W19" i="1"/>
  <c r="V19" i="1"/>
  <c r="U19" i="1"/>
  <c r="T19" i="1"/>
  <c r="S19" i="1"/>
  <c r="R19" i="1"/>
  <c r="Q19" i="1"/>
  <c r="P19" i="1"/>
  <c r="Y18" i="1"/>
  <c r="X18" i="1"/>
  <c r="W18" i="1"/>
  <c r="V18" i="1"/>
  <c r="U18" i="1"/>
  <c r="T18" i="1"/>
  <c r="S18" i="1"/>
  <c r="R18" i="1"/>
  <c r="Q18" i="1"/>
  <c r="P18" i="1"/>
  <c r="Y17" i="1"/>
  <c r="X17" i="1"/>
  <c r="W17" i="1"/>
  <c r="V17" i="1"/>
  <c r="U17" i="1"/>
  <c r="T17" i="1"/>
  <c r="S17" i="1"/>
  <c r="R17" i="1"/>
  <c r="Q17" i="1"/>
  <c r="P17" i="1"/>
  <c r="Y16" i="1"/>
  <c r="X16" i="1"/>
  <c r="W16" i="1"/>
  <c r="V16" i="1"/>
  <c r="T16" i="1"/>
  <c r="S16" i="1"/>
  <c r="R16" i="1"/>
  <c r="Q16" i="1"/>
  <c r="P16" i="1"/>
  <c r="U15" i="1"/>
  <c r="U16" i="1" s="1"/>
  <c r="Y14" i="1"/>
  <c r="X14" i="1"/>
  <c r="V14" i="1"/>
  <c r="T14" i="1"/>
  <c r="R14" i="1"/>
  <c r="S14" i="1"/>
  <c r="U14" i="1"/>
  <c r="W14" i="1"/>
  <c r="Q14" i="1"/>
  <c r="P14" i="1"/>
  <c r="Q13" i="1"/>
  <c r="R13" i="1"/>
  <c r="S13" i="1"/>
  <c r="T13" i="1"/>
  <c r="U13" i="1"/>
  <c r="V13" i="1"/>
  <c r="W13" i="1"/>
  <c r="X13" i="1"/>
  <c r="Y13" i="1"/>
  <c r="P13" i="1"/>
  <c r="Q4" i="1"/>
  <c r="R4" i="1"/>
  <c r="S4" i="1"/>
  <c r="T4" i="1"/>
  <c r="U4" i="1"/>
  <c r="V4" i="1"/>
  <c r="W4" i="1"/>
  <c r="X4" i="1"/>
  <c r="Y4" i="1"/>
  <c r="Q5" i="1"/>
  <c r="R5" i="1"/>
  <c r="S5" i="1"/>
  <c r="T5" i="1"/>
  <c r="U5" i="1"/>
  <c r="V5" i="1"/>
  <c r="W5" i="1"/>
  <c r="X5" i="1"/>
  <c r="Y5" i="1"/>
  <c r="Q6" i="1"/>
  <c r="R6" i="1"/>
  <c r="S6" i="1"/>
  <c r="T6" i="1"/>
  <c r="U6" i="1"/>
  <c r="V6" i="1"/>
  <c r="W6" i="1"/>
  <c r="X6" i="1"/>
  <c r="Y6" i="1"/>
  <c r="Q7" i="1"/>
  <c r="R7" i="1"/>
  <c r="S7" i="1"/>
  <c r="T7" i="1"/>
  <c r="U7" i="1"/>
  <c r="V7" i="1"/>
  <c r="W7" i="1"/>
  <c r="X7" i="1"/>
  <c r="Y7" i="1"/>
  <c r="Q8" i="1"/>
  <c r="R8" i="1"/>
  <c r="S8" i="1"/>
  <c r="T8" i="1"/>
  <c r="U8" i="1"/>
  <c r="V8" i="1"/>
  <c r="W8" i="1"/>
  <c r="X8" i="1"/>
  <c r="Y8" i="1"/>
  <c r="Q9" i="1"/>
  <c r="R9" i="1"/>
  <c r="S9" i="1"/>
  <c r="T9" i="1"/>
  <c r="U9" i="1"/>
  <c r="V9" i="1"/>
  <c r="W9" i="1"/>
  <c r="X9" i="1"/>
  <c r="Y9" i="1"/>
  <c r="Q10" i="1"/>
  <c r="R10" i="1"/>
  <c r="S10" i="1"/>
  <c r="T10" i="1"/>
  <c r="U10" i="1"/>
  <c r="V10" i="1"/>
  <c r="W10" i="1"/>
  <c r="X10" i="1"/>
  <c r="Y10" i="1"/>
  <c r="Q11" i="1"/>
  <c r="R11" i="1"/>
  <c r="S11" i="1"/>
  <c r="T11" i="1"/>
  <c r="U11" i="1"/>
  <c r="V11" i="1"/>
  <c r="W11" i="1"/>
  <c r="X11" i="1"/>
  <c r="Y11" i="1"/>
  <c r="Q12" i="1"/>
  <c r="R12" i="1"/>
  <c r="S12" i="1"/>
  <c r="T12" i="1"/>
  <c r="U12" i="1"/>
  <c r="V12" i="1"/>
  <c r="W12" i="1"/>
  <c r="X12" i="1"/>
  <c r="Y12" i="1"/>
  <c r="P5" i="1"/>
  <c r="P6" i="1"/>
  <c r="P7" i="1"/>
  <c r="P8" i="1"/>
  <c r="P9" i="1"/>
  <c r="P10" i="1"/>
  <c r="P11" i="1"/>
  <c r="P12" i="1"/>
  <c r="P4" i="1"/>
  <c r="Y3" i="1"/>
  <c r="X3" i="1"/>
  <c r="W3" i="1"/>
  <c r="V3" i="1"/>
  <c r="U3" i="1"/>
  <c r="T3" i="1"/>
  <c r="S3" i="1"/>
  <c r="R3" i="1"/>
  <c r="Q3" i="1"/>
  <c r="P3" i="1"/>
  <c r="U2" i="1"/>
  <c r="L16" i="1"/>
  <c r="K16" i="1"/>
  <c r="J16" i="1"/>
  <c r="I16" i="1"/>
  <c r="H16" i="1"/>
  <c r="G16" i="1"/>
  <c r="F16" i="1"/>
  <c r="E16" i="1"/>
  <c r="D16" i="1"/>
  <c r="C16" i="1"/>
  <c r="H15" i="1"/>
  <c r="L3" i="1"/>
  <c r="K3" i="1"/>
  <c r="J3" i="1"/>
  <c r="I3" i="1"/>
  <c r="H3" i="1"/>
  <c r="F3" i="1"/>
  <c r="G3" i="1"/>
  <c r="E3" i="1"/>
  <c r="D3" i="1"/>
  <c r="C3" i="1"/>
  <c r="H2" i="1"/>
</calcChain>
</file>

<file path=xl/sharedStrings.xml><?xml version="1.0" encoding="utf-8"?>
<sst xmlns="http://schemas.openxmlformats.org/spreadsheetml/2006/main" count="11" uniqueCount="8">
  <si>
    <t>Number of Rounds</t>
  </si>
  <si>
    <t>Block Size (bits)</t>
  </si>
  <si>
    <t>Key Size (bits)</t>
  </si>
  <si>
    <t>Encryption</t>
  </si>
  <si>
    <t>Decryption</t>
  </si>
  <si>
    <t xml:space="preserve">All times are in milliseconds. Times represent the average amount of time required to encrypt or decrypt a single block, over a sample size of 640,000 encryptions or decryptions. </t>
  </si>
  <si>
    <t>Single-Round Encryption Time</t>
  </si>
  <si>
    <t>Based on our data, the encryption and decryption time is directly proportional to the number of rounds. It also varies linearly with the block/word size, but this is not a directly proportional relationship. Adjusting the key length does not affect encryption and decryption times.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</si>
</sst>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/>
    <xf numFmtId="0" fontId="0" fillId="0" borderId="13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0" xfId="0" applyBorder="1" applyAlignment="1">
      <alignment horizontal="center" vertical="center" textRotation="90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3" xfId="0" applyBorder="1"/>
    <xf numFmtId="0" fontId="0" fillId="0" borderId="15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Fill="1" applyBorder="1"/>
    <xf numFmtId="0" fontId="0" fillId="0" borderId="0" xfId="0" applyAlignment="1">
      <alignment vertical="top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Per Round</a:t>
            </a:r>
          </a:p>
        </c:rich>
      </c:tx>
      <c:layout>
        <c:manualLayout>
          <c:xMode val="edge"/>
          <c:yMode val="edge"/>
          <c:x val="0.3136329148327382"/>
          <c:y val="1.08843537414965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876555221694586"/>
          <c:y val="0.13731512132412022"/>
          <c:w val="0.83283419336086439"/>
          <c:h val="0.6148134340350313"/>
        </c:manualLayout>
      </c:layout>
      <c:lineChart>
        <c:grouping val="standard"/>
        <c:varyColors val="0"/>
        <c:ser>
          <c:idx val="0"/>
          <c:order val="0"/>
          <c:tx>
            <c:v>Encryption</c:v>
          </c:tx>
          <c:cat>
            <c:strRef>
              <c:f>Sheet1!$P$14:$Y$14</c:f>
              <c:strCache>
                <c:ptCount val="10"/>
                <c:pt idx="0">
                  <c:v>32/64</c:v>
                </c:pt>
                <c:pt idx="1">
                  <c:v>48/72</c:v>
                </c:pt>
                <c:pt idx="2">
                  <c:v>48/96</c:v>
                </c:pt>
                <c:pt idx="3">
                  <c:v>64/96</c:v>
                </c:pt>
                <c:pt idx="4">
                  <c:v>64/128</c:v>
                </c:pt>
                <c:pt idx="5">
                  <c:v>96/96</c:v>
                </c:pt>
                <c:pt idx="6">
                  <c:v>96/144</c:v>
                </c:pt>
                <c:pt idx="7">
                  <c:v>128/128</c:v>
                </c:pt>
                <c:pt idx="8">
                  <c:v>128/192</c:v>
                </c:pt>
                <c:pt idx="9">
                  <c:v>128/256</c:v>
                </c:pt>
              </c:strCache>
            </c:strRef>
          </c:cat>
          <c:val>
            <c:numRef>
              <c:f>Sheet1!$P$13:$Y$13</c:f>
              <c:numCache>
                <c:formatCode>General</c:formatCode>
                <c:ptCount val="10"/>
                <c:pt idx="0">
                  <c:v>1.6268681818181819E-4</c:v>
                </c:pt>
                <c:pt idx="1">
                  <c:v>1.9467180830039525E-4</c:v>
                </c:pt>
                <c:pt idx="2">
                  <c:v>1.9492948616600789E-4</c:v>
                </c:pt>
                <c:pt idx="3">
                  <c:v>3.067418945868946E-4</c:v>
                </c:pt>
                <c:pt idx="4">
                  <c:v>3.0542646011396009E-4</c:v>
                </c:pt>
                <c:pt idx="5">
                  <c:v>4.1889772167487687E-4</c:v>
                </c:pt>
                <c:pt idx="6">
                  <c:v>4.1960942118226597E-4</c:v>
                </c:pt>
                <c:pt idx="7">
                  <c:v>5.7662864490493169E-4</c:v>
                </c:pt>
                <c:pt idx="8">
                  <c:v>5.7733416889483061E-4</c:v>
                </c:pt>
                <c:pt idx="9">
                  <c:v>5.7513469808377897E-4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cat>
            <c:strRef>
              <c:f>Sheet1!$P$14:$Y$14</c:f>
              <c:strCache>
                <c:ptCount val="10"/>
                <c:pt idx="0">
                  <c:v>32/64</c:v>
                </c:pt>
                <c:pt idx="1">
                  <c:v>48/72</c:v>
                </c:pt>
                <c:pt idx="2">
                  <c:v>48/96</c:v>
                </c:pt>
                <c:pt idx="3">
                  <c:v>64/96</c:v>
                </c:pt>
                <c:pt idx="4">
                  <c:v>64/128</c:v>
                </c:pt>
                <c:pt idx="5">
                  <c:v>96/96</c:v>
                </c:pt>
                <c:pt idx="6">
                  <c:v>96/144</c:v>
                </c:pt>
                <c:pt idx="7">
                  <c:v>128/128</c:v>
                </c:pt>
                <c:pt idx="8">
                  <c:v>128/192</c:v>
                </c:pt>
                <c:pt idx="9">
                  <c:v>128/256</c:v>
                </c:pt>
              </c:strCache>
            </c:strRef>
          </c:cat>
          <c:val>
            <c:numRef>
              <c:f>Sheet1!$P$26:$Y$26</c:f>
              <c:numCache>
                <c:formatCode>General</c:formatCode>
                <c:ptCount val="10"/>
                <c:pt idx="0">
                  <c:v>1.705940909090909E-4</c:v>
                </c:pt>
                <c:pt idx="1">
                  <c:v>2.1475723320158103E-4</c:v>
                </c:pt>
                <c:pt idx="2">
                  <c:v>2.1115382411067193E-4</c:v>
                </c:pt>
                <c:pt idx="3">
                  <c:v>3.1405577635327636E-4</c:v>
                </c:pt>
                <c:pt idx="4">
                  <c:v>3.1065923076923079E-4</c:v>
                </c:pt>
                <c:pt idx="5">
                  <c:v>4.5554495073891625E-4</c:v>
                </c:pt>
                <c:pt idx="6">
                  <c:v>4.561146551724138E-4</c:v>
                </c:pt>
                <c:pt idx="7">
                  <c:v>6.0838749442958999E-4</c:v>
                </c:pt>
                <c:pt idx="8">
                  <c:v>6.2316218434343431E-4</c:v>
                </c:pt>
                <c:pt idx="9">
                  <c:v>6.1061308303624474E-4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49024"/>
        <c:axId val="93044736"/>
      </c:lineChart>
      <c:catAx>
        <c:axId val="9244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93044736"/>
        <c:crossesAt val="0"/>
        <c:auto val="1"/>
        <c:lblAlgn val="ctr"/>
        <c:lblOffset val="100"/>
        <c:noMultiLvlLbl val="0"/>
      </c:catAx>
      <c:valAx>
        <c:axId val="9304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490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5441676355345511"/>
          <c:y val="0.14255861928698027"/>
          <c:w val="0.49116623696746869"/>
          <c:h val="8.8968823546503178E-2"/>
        </c:manualLayout>
      </c:layout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25</xdr:row>
      <xdr:rowOff>47625</xdr:rowOff>
    </xdr:from>
    <xdr:to>
      <xdr:col>6</xdr:col>
      <xdr:colOff>628650</xdr:colOff>
      <xdr:row>38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workbookViewId="0">
      <selection activeCell="F45" sqref="F45"/>
    </sheetView>
  </sheetViews>
  <sheetFormatPr defaultRowHeight="15" x14ac:dyDescent="0.25"/>
  <cols>
    <col min="1" max="1" width="4" customWidth="1"/>
    <col min="2" max="2" width="11" customWidth="1"/>
    <col min="3" max="12" width="9.85546875" customWidth="1"/>
    <col min="13" max="15" width="6" customWidth="1"/>
    <col min="16" max="25" width="12.5703125" hidden="1" customWidth="1"/>
  </cols>
  <sheetData>
    <row r="1" spans="1:25" x14ac:dyDescent="0.25">
      <c r="A1" s="38" t="s">
        <v>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29" t="s">
        <v>5</v>
      </c>
      <c r="N1" s="30"/>
      <c r="O1" s="31"/>
      <c r="P1" t="s">
        <v>6</v>
      </c>
    </row>
    <row r="2" spans="1:25" ht="15" customHeight="1" x14ac:dyDescent="0.25">
      <c r="A2" s="2" t="s">
        <v>1</v>
      </c>
      <c r="B2" s="4"/>
      <c r="C2" s="20">
        <v>32</v>
      </c>
      <c r="D2" s="2">
        <v>48</v>
      </c>
      <c r="E2" s="4"/>
      <c r="F2" s="2">
        <v>64</v>
      </c>
      <c r="G2" s="4"/>
      <c r="H2" s="2">
        <f>48*2</f>
        <v>96</v>
      </c>
      <c r="I2" s="4"/>
      <c r="J2" s="2">
        <v>128</v>
      </c>
      <c r="K2" s="3"/>
      <c r="L2" s="41"/>
      <c r="M2" s="32"/>
      <c r="N2" s="33"/>
      <c r="O2" s="34"/>
      <c r="P2" s="20">
        <v>32</v>
      </c>
      <c r="Q2" s="2">
        <v>48</v>
      </c>
      <c r="R2" s="4"/>
      <c r="S2" s="2">
        <v>64</v>
      </c>
      <c r="T2" s="4"/>
      <c r="U2" s="2">
        <f>48*2</f>
        <v>96</v>
      </c>
      <c r="V2" s="4"/>
      <c r="W2" s="2">
        <v>128</v>
      </c>
      <c r="X2" s="3"/>
      <c r="Y2" s="41"/>
    </row>
    <row r="3" spans="1:25" x14ac:dyDescent="0.25">
      <c r="A3" s="17" t="s">
        <v>2</v>
      </c>
      <c r="B3" s="18"/>
      <c r="C3" s="45">
        <f>C2*2</f>
        <v>64</v>
      </c>
      <c r="D3" s="40">
        <f>D2*3/2</f>
        <v>72</v>
      </c>
      <c r="E3" s="16">
        <f>D2*2</f>
        <v>96</v>
      </c>
      <c r="F3" s="40">
        <f>F2*3/2</f>
        <v>96</v>
      </c>
      <c r="G3" s="16">
        <f>F2*2</f>
        <v>128</v>
      </c>
      <c r="H3" s="40">
        <f>H2</f>
        <v>96</v>
      </c>
      <c r="I3" s="16">
        <f>H2*3/2</f>
        <v>144</v>
      </c>
      <c r="J3" s="40">
        <f>J2</f>
        <v>128</v>
      </c>
      <c r="K3" s="8">
        <f>J2*3/2</f>
        <v>192</v>
      </c>
      <c r="L3" s="46">
        <f>J2*2</f>
        <v>256</v>
      </c>
      <c r="M3" s="32"/>
      <c r="N3" s="33"/>
      <c r="O3" s="34"/>
      <c r="P3" s="45">
        <f>P2*2</f>
        <v>64</v>
      </c>
      <c r="Q3" s="40">
        <f>Q2*3/2</f>
        <v>72</v>
      </c>
      <c r="R3" s="16">
        <f>Q2*2</f>
        <v>96</v>
      </c>
      <c r="S3" s="40">
        <f>S2*3/2</f>
        <v>96</v>
      </c>
      <c r="T3" s="16">
        <f>S2*2</f>
        <v>128</v>
      </c>
      <c r="U3" s="40">
        <f>U2</f>
        <v>96</v>
      </c>
      <c r="V3" s="16">
        <f>U2*3/2</f>
        <v>144</v>
      </c>
      <c r="W3" s="40">
        <f>W2</f>
        <v>128</v>
      </c>
      <c r="X3" s="8">
        <f>W2*3/2</f>
        <v>192</v>
      </c>
      <c r="Y3" s="46">
        <f>W2*2</f>
        <v>256</v>
      </c>
    </row>
    <row r="4" spans="1:25" x14ac:dyDescent="0.25">
      <c r="A4" s="13" t="s">
        <v>0</v>
      </c>
      <c r="B4" s="14">
        <v>22</v>
      </c>
      <c r="C4" s="23">
        <v>3.5791099999999999E-3</v>
      </c>
      <c r="D4" s="26">
        <v>4.2671899999999997E-3</v>
      </c>
      <c r="E4" s="27">
        <v>4.2874999999999996E-3</v>
      </c>
      <c r="F4" s="26"/>
      <c r="G4" s="27"/>
      <c r="H4" s="26"/>
      <c r="I4" s="27"/>
      <c r="J4" s="19"/>
      <c r="K4" s="21"/>
      <c r="L4" s="43"/>
      <c r="M4" s="32"/>
      <c r="N4" s="33"/>
      <c r="O4" s="34"/>
      <c r="P4">
        <f>IF(C4,C4/$B4,"")</f>
        <v>1.6268681818181819E-4</v>
      </c>
      <c r="Q4">
        <f t="shared" ref="Q4:Y12" si="0">IF(D4,D4/$B4,"")</f>
        <v>1.9396318181818181E-4</v>
      </c>
      <c r="R4">
        <f t="shared" si="0"/>
        <v>1.9488636363636363E-4</v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</row>
    <row r="5" spans="1:25" x14ac:dyDescent="0.25">
      <c r="A5" s="6"/>
      <c r="B5" s="15">
        <v>23</v>
      </c>
      <c r="C5" s="24"/>
      <c r="D5" s="28">
        <v>4.4937500000000003E-3</v>
      </c>
      <c r="E5" s="5">
        <v>4.4843699999999997E-3</v>
      </c>
      <c r="F5" s="28"/>
      <c r="G5" s="5"/>
      <c r="H5" s="28"/>
      <c r="I5" s="5"/>
      <c r="J5" s="11"/>
      <c r="K5" s="1"/>
      <c r="L5" s="44"/>
      <c r="M5" s="32"/>
      <c r="N5" s="33"/>
      <c r="O5" s="34"/>
      <c r="P5" t="str">
        <f t="shared" ref="P5:P12" si="1">IF(C5,C5/$B5,"")</f>
        <v/>
      </c>
      <c r="Q5">
        <f t="shared" si="0"/>
        <v>1.9538043478260872E-4</v>
      </c>
      <c r="R5">
        <f t="shared" si="0"/>
        <v>1.9497260869565217E-4</v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</row>
    <row r="6" spans="1:25" x14ac:dyDescent="0.25">
      <c r="A6" s="6"/>
      <c r="B6" s="15">
        <v>26</v>
      </c>
      <c r="C6" s="24"/>
      <c r="D6" s="28"/>
      <c r="E6" s="5"/>
      <c r="F6" s="28">
        <v>8.0031200000000007E-3</v>
      </c>
      <c r="G6" s="5">
        <v>7.9437499999999994E-3</v>
      </c>
      <c r="H6" s="28"/>
      <c r="I6" s="5"/>
      <c r="J6" s="11"/>
      <c r="K6" s="1"/>
      <c r="L6" s="44"/>
      <c r="M6" s="32"/>
      <c r="N6" s="33"/>
      <c r="O6" s="34"/>
      <c r="P6" t="str">
        <f t="shared" si="1"/>
        <v/>
      </c>
      <c r="Q6" t="str">
        <f t="shared" si="0"/>
        <v/>
      </c>
      <c r="R6" t="str">
        <f t="shared" si="0"/>
        <v/>
      </c>
      <c r="S6">
        <f t="shared" si="0"/>
        <v>3.0781230769230769E-4</v>
      </c>
      <c r="T6">
        <f t="shared" si="0"/>
        <v>3.0552884615384611E-4</v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</row>
    <row r="7" spans="1:25" x14ac:dyDescent="0.25">
      <c r="A7" s="6"/>
      <c r="B7" s="15">
        <v>27</v>
      </c>
      <c r="C7" s="24"/>
      <c r="D7" s="28"/>
      <c r="E7" s="5"/>
      <c r="F7" s="28">
        <v>8.2531299999999991E-3</v>
      </c>
      <c r="G7" s="5">
        <v>8.2437499999999993E-3</v>
      </c>
      <c r="H7" s="28"/>
      <c r="I7" s="5"/>
      <c r="J7" s="11"/>
      <c r="K7" s="1"/>
      <c r="L7" s="44"/>
      <c r="M7" s="32"/>
      <c r="N7" s="33"/>
      <c r="O7" s="34"/>
      <c r="P7" t="str">
        <f t="shared" si="1"/>
        <v/>
      </c>
      <c r="Q7" t="str">
        <f t="shared" si="0"/>
        <v/>
      </c>
      <c r="R7" t="str">
        <f t="shared" si="0"/>
        <v/>
      </c>
      <c r="S7">
        <f t="shared" si="0"/>
        <v>3.0567148148148146E-4</v>
      </c>
      <c r="T7">
        <f t="shared" si="0"/>
        <v>3.0532407407407407E-4</v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</row>
    <row r="8" spans="1:25" x14ac:dyDescent="0.25">
      <c r="A8" s="6"/>
      <c r="B8" s="15">
        <v>28</v>
      </c>
      <c r="C8" s="24"/>
      <c r="D8" s="28"/>
      <c r="E8" s="5"/>
      <c r="F8" s="28"/>
      <c r="G8" s="5"/>
      <c r="H8" s="28">
        <v>1.1703099999999999E-2</v>
      </c>
      <c r="I8" s="5">
        <v>1.17641E-2</v>
      </c>
      <c r="J8" s="11"/>
      <c r="K8" s="1"/>
      <c r="L8" s="44"/>
      <c r="M8" s="32"/>
      <c r="N8" s="33"/>
      <c r="O8" s="34"/>
      <c r="P8" t="str">
        <f t="shared" si="1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>
        <f t="shared" si="0"/>
        <v>4.1796785714285712E-4</v>
      </c>
      <c r="V8">
        <f t="shared" si="0"/>
        <v>4.2014642857142855E-4</v>
      </c>
      <c r="W8" t="str">
        <f t="shared" si="0"/>
        <v/>
      </c>
      <c r="X8" t="str">
        <f t="shared" si="0"/>
        <v/>
      </c>
      <c r="Y8" t="str">
        <f t="shared" si="0"/>
        <v/>
      </c>
    </row>
    <row r="9" spans="1:25" x14ac:dyDescent="0.25">
      <c r="A9" s="6"/>
      <c r="B9" s="15">
        <v>29</v>
      </c>
      <c r="C9" s="24"/>
      <c r="D9" s="28"/>
      <c r="E9" s="5"/>
      <c r="F9" s="28"/>
      <c r="G9" s="5"/>
      <c r="H9" s="28">
        <v>1.2175E-2</v>
      </c>
      <c r="I9" s="5">
        <v>1.21531E-2</v>
      </c>
      <c r="J9" s="11"/>
      <c r="K9" s="1"/>
      <c r="L9" s="44"/>
      <c r="M9" s="32"/>
      <c r="N9" s="33"/>
      <c r="O9" s="34"/>
      <c r="P9" t="str">
        <f t="shared" si="1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>
        <f t="shared" si="0"/>
        <v>4.1982758620689656E-4</v>
      </c>
      <c r="V9">
        <f t="shared" si="0"/>
        <v>4.1907241379310345E-4</v>
      </c>
      <c r="W9" t="str">
        <f t="shared" si="0"/>
        <v/>
      </c>
      <c r="X9" t="str">
        <f t="shared" si="0"/>
        <v/>
      </c>
      <c r="Y9" t="str">
        <f t="shared" si="0"/>
        <v/>
      </c>
    </row>
    <row r="10" spans="1:25" x14ac:dyDescent="0.25">
      <c r="A10" s="6"/>
      <c r="B10" s="15">
        <v>32</v>
      </c>
      <c r="C10" s="24"/>
      <c r="D10" s="28"/>
      <c r="E10" s="5"/>
      <c r="F10" s="28"/>
      <c r="G10" s="5"/>
      <c r="H10" s="28"/>
      <c r="I10" s="5"/>
      <c r="J10" s="11">
        <v>1.84531E-2</v>
      </c>
      <c r="K10" s="1">
        <v>1.8523399999999999E-2</v>
      </c>
      <c r="L10" s="44">
        <v>1.84047E-2</v>
      </c>
      <c r="M10" s="32"/>
      <c r="N10" s="33"/>
      <c r="O10" s="34"/>
      <c r="P10" t="str">
        <f t="shared" si="1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>
        <f t="shared" si="0"/>
        <v>5.76659375E-4</v>
      </c>
      <c r="X10">
        <f t="shared" si="0"/>
        <v>5.7885624999999997E-4</v>
      </c>
      <c r="Y10">
        <f t="shared" si="0"/>
        <v>5.7514687499999999E-4</v>
      </c>
    </row>
    <row r="11" spans="1:25" x14ac:dyDescent="0.25">
      <c r="A11" s="6"/>
      <c r="B11" s="15">
        <v>33</v>
      </c>
      <c r="C11" s="24"/>
      <c r="D11" s="28"/>
      <c r="E11" s="5"/>
      <c r="F11" s="28"/>
      <c r="G11" s="5"/>
      <c r="H11" s="28"/>
      <c r="I11" s="5"/>
      <c r="J11" s="11">
        <v>1.9090599999999999E-2</v>
      </c>
      <c r="K11" s="1">
        <v>1.9050000000000001E-2</v>
      </c>
      <c r="L11" s="44">
        <v>1.9006200000000001E-2</v>
      </c>
      <c r="M11" s="32"/>
      <c r="N11" s="33"/>
      <c r="O11" s="34"/>
      <c r="P11" t="str">
        <f t="shared" si="1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  <c r="V11" t="str">
        <f t="shared" si="0"/>
        <v/>
      </c>
      <c r="W11">
        <f t="shared" si="0"/>
        <v>5.7850303030303023E-4</v>
      </c>
      <c r="X11">
        <f t="shared" si="0"/>
        <v>5.7727272727272727E-4</v>
      </c>
      <c r="Y11">
        <f t="shared" si="0"/>
        <v>5.7594545454545457E-4</v>
      </c>
    </row>
    <row r="12" spans="1:25" x14ac:dyDescent="0.25">
      <c r="A12" s="7"/>
      <c r="B12" s="16">
        <v>34</v>
      </c>
      <c r="C12" s="25"/>
      <c r="D12" s="22"/>
      <c r="E12" s="10"/>
      <c r="F12" s="22"/>
      <c r="G12" s="10"/>
      <c r="H12" s="22"/>
      <c r="I12" s="10"/>
      <c r="J12" s="12">
        <v>1.9540600000000002E-2</v>
      </c>
      <c r="K12" s="9">
        <v>1.9579699999999998E-2</v>
      </c>
      <c r="L12" s="42">
        <v>1.9526600000000002E-2</v>
      </c>
      <c r="M12" s="32"/>
      <c r="N12" s="33"/>
      <c r="O12" s="34"/>
      <c r="P12" t="str">
        <f t="shared" si="1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0"/>
        <v/>
      </c>
      <c r="V12" t="str">
        <f t="shared" si="0"/>
        <v/>
      </c>
      <c r="W12">
        <f t="shared" si="0"/>
        <v>5.7472352941176472E-4</v>
      </c>
      <c r="X12">
        <f t="shared" si="0"/>
        <v>5.7587352941176461E-4</v>
      </c>
      <c r="Y12">
        <f t="shared" si="0"/>
        <v>5.7431176470588237E-4</v>
      </c>
    </row>
    <row r="13" spans="1:25" x14ac:dyDescent="0.25">
      <c r="M13" s="32"/>
      <c r="N13" s="33"/>
      <c r="O13" s="34"/>
      <c r="P13" s="47">
        <f>AVERAGE(P4:P12)</f>
        <v>1.6268681818181819E-4</v>
      </c>
      <c r="Q13" s="48">
        <f t="shared" ref="Q13:Y13" si="2">AVERAGE(Q4:Q12)</f>
        <v>1.9467180830039525E-4</v>
      </c>
      <c r="R13" s="48">
        <f t="shared" si="2"/>
        <v>1.9492948616600789E-4</v>
      </c>
      <c r="S13" s="48">
        <f t="shared" si="2"/>
        <v>3.067418945868946E-4</v>
      </c>
      <c r="T13" s="48">
        <f t="shared" si="2"/>
        <v>3.0542646011396009E-4</v>
      </c>
      <c r="U13" s="48">
        <f t="shared" si="2"/>
        <v>4.1889772167487687E-4</v>
      </c>
      <c r="V13" s="48">
        <f t="shared" si="2"/>
        <v>4.1960942118226597E-4</v>
      </c>
      <c r="W13" s="48">
        <f t="shared" si="2"/>
        <v>5.7662864490493169E-4</v>
      </c>
      <c r="X13" s="48">
        <f t="shared" si="2"/>
        <v>5.7733416889483061E-4</v>
      </c>
      <c r="Y13" s="48">
        <f t="shared" si="2"/>
        <v>5.7513469808377897E-4</v>
      </c>
    </row>
    <row r="14" spans="1:25" x14ac:dyDescent="0.25">
      <c r="A14" s="38" t="s">
        <v>4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2"/>
      <c r="N14" s="33"/>
      <c r="O14" s="34"/>
      <c r="P14" s="49" t="str">
        <f>P2&amp;"/"&amp;P3</f>
        <v>32/64</v>
      </c>
      <c r="Q14" s="49" t="str">
        <f>Q2&amp;"/"&amp;Q3</f>
        <v>48/72</v>
      </c>
      <c r="R14" s="49" t="str">
        <f>Q2&amp;"/"&amp;R3</f>
        <v>48/96</v>
      </c>
      <c r="S14" s="49" t="str">
        <f t="shared" ref="R14:Y14" si="3">S2&amp;"/"&amp;S3</f>
        <v>64/96</v>
      </c>
      <c r="T14" s="49" t="str">
        <f>S2&amp;"/"&amp;T3</f>
        <v>64/128</v>
      </c>
      <c r="U14" s="49" t="str">
        <f t="shared" si="3"/>
        <v>96/96</v>
      </c>
      <c r="V14" s="49" t="str">
        <f>U2&amp;"/"&amp;V3</f>
        <v>96/144</v>
      </c>
      <c r="W14" s="49" t="str">
        <f t="shared" si="3"/>
        <v>128/128</v>
      </c>
      <c r="X14" s="49" t="str">
        <f>W2&amp;"/"&amp;X3</f>
        <v>128/192</v>
      </c>
      <c r="Y14" s="49" t="str">
        <f>W2&amp;"/"&amp;Y3</f>
        <v>128/256</v>
      </c>
    </row>
    <row r="15" spans="1:25" x14ac:dyDescent="0.25">
      <c r="A15" s="2" t="s">
        <v>1</v>
      </c>
      <c r="B15" s="4"/>
      <c r="C15" s="20">
        <v>32</v>
      </c>
      <c r="D15" s="2">
        <v>48</v>
      </c>
      <c r="E15" s="4"/>
      <c r="F15" s="2">
        <v>64</v>
      </c>
      <c r="G15" s="4"/>
      <c r="H15" s="2">
        <f>48*2</f>
        <v>96</v>
      </c>
      <c r="I15" s="4"/>
      <c r="J15" s="2">
        <v>128</v>
      </c>
      <c r="K15" s="3"/>
      <c r="L15" s="41"/>
      <c r="M15" s="32"/>
      <c r="N15" s="33"/>
      <c r="O15" s="34"/>
      <c r="P15" s="20">
        <v>32</v>
      </c>
      <c r="Q15" s="2">
        <v>48</v>
      </c>
      <c r="R15" s="4"/>
      <c r="S15" s="2">
        <v>64</v>
      </c>
      <c r="T15" s="4"/>
      <c r="U15" s="2">
        <f>48*2</f>
        <v>96</v>
      </c>
      <c r="V15" s="4"/>
      <c r="W15" s="2">
        <v>128</v>
      </c>
      <c r="X15" s="3"/>
      <c r="Y15" s="41"/>
    </row>
    <row r="16" spans="1:25" x14ac:dyDescent="0.25">
      <c r="A16" s="17" t="s">
        <v>2</v>
      </c>
      <c r="B16" s="18"/>
      <c r="C16" s="45">
        <f>C15*2</f>
        <v>64</v>
      </c>
      <c r="D16" s="40">
        <f>D15*3/2</f>
        <v>72</v>
      </c>
      <c r="E16" s="16">
        <f>D15*2</f>
        <v>96</v>
      </c>
      <c r="F16" s="40">
        <f>F15*3/2</f>
        <v>96</v>
      </c>
      <c r="G16" s="16">
        <f>F15*2</f>
        <v>128</v>
      </c>
      <c r="H16" s="40">
        <f>H15</f>
        <v>96</v>
      </c>
      <c r="I16" s="16">
        <f>H15*3/2</f>
        <v>144</v>
      </c>
      <c r="J16" s="40">
        <f>J15</f>
        <v>128</v>
      </c>
      <c r="K16" s="8">
        <f>J15*3/2</f>
        <v>192</v>
      </c>
      <c r="L16" s="46">
        <f>J15*2</f>
        <v>256</v>
      </c>
      <c r="M16" s="32"/>
      <c r="N16" s="33"/>
      <c r="O16" s="34"/>
      <c r="P16" s="45">
        <f>P15*2</f>
        <v>64</v>
      </c>
      <c r="Q16" s="40">
        <f>Q15*3/2</f>
        <v>72</v>
      </c>
      <c r="R16" s="16">
        <f>Q15*2</f>
        <v>96</v>
      </c>
      <c r="S16" s="40">
        <f>S15*3/2</f>
        <v>96</v>
      </c>
      <c r="T16" s="16">
        <f>S15*2</f>
        <v>128</v>
      </c>
      <c r="U16" s="40">
        <f>U15</f>
        <v>96</v>
      </c>
      <c r="V16" s="16">
        <f>U15*3/2</f>
        <v>144</v>
      </c>
      <c r="W16" s="40">
        <f>W15</f>
        <v>128</v>
      </c>
      <c r="X16" s="8">
        <f>W15*3/2</f>
        <v>192</v>
      </c>
      <c r="Y16" s="46">
        <f>W15*2</f>
        <v>256</v>
      </c>
    </row>
    <row r="17" spans="1:25" x14ac:dyDescent="0.25">
      <c r="A17" s="13" t="s">
        <v>0</v>
      </c>
      <c r="B17" s="14">
        <v>22</v>
      </c>
      <c r="C17" s="23">
        <v>3.7530699999999998E-3</v>
      </c>
      <c r="D17" s="26">
        <v>4.725E-3</v>
      </c>
      <c r="E17" s="27">
        <v>4.6531300000000001E-3</v>
      </c>
      <c r="F17" s="26"/>
      <c r="G17" s="27"/>
      <c r="H17" s="26"/>
      <c r="I17" s="27"/>
      <c r="J17" s="19"/>
      <c r="K17" s="21"/>
      <c r="L17" s="43"/>
      <c r="M17" s="32"/>
      <c r="N17" s="33"/>
      <c r="O17" s="34"/>
      <c r="P17">
        <f>IF(C17,C17/$B17,"")</f>
        <v>1.705940909090909E-4</v>
      </c>
      <c r="Q17">
        <f t="shared" ref="Q17:Q25" si="4">IF(D17,D17/$B17,"")</f>
        <v>2.1477272727272727E-4</v>
      </c>
      <c r="R17">
        <f t="shared" ref="R17:R25" si="5">IF(E17,E17/$B17,"")</f>
        <v>2.1150590909090909E-4</v>
      </c>
      <c r="S17" t="str">
        <f t="shared" ref="S17:S25" si="6">IF(F17,F17/$B17,"")</f>
        <v/>
      </c>
      <c r="T17" t="str">
        <f t="shared" ref="T17:T25" si="7">IF(G17,G17/$B17,"")</f>
        <v/>
      </c>
      <c r="U17" t="str">
        <f t="shared" ref="U17:U25" si="8">IF(H17,H17/$B17,"")</f>
        <v/>
      </c>
      <c r="V17" t="str">
        <f t="shared" ref="V17:V25" si="9">IF(I17,I17/$B17,"")</f>
        <v/>
      </c>
      <c r="W17" t="str">
        <f t="shared" ref="W17:W25" si="10">IF(J17,J17/$B17,"")</f>
        <v/>
      </c>
      <c r="X17" t="str">
        <f t="shared" ref="X17:X25" si="11">IF(K17,K17/$B17,"")</f>
        <v/>
      </c>
      <c r="Y17" t="str">
        <f t="shared" ref="Y17:Y25" si="12">IF(L17,L17/$B17,"")</f>
        <v/>
      </c>
    </row>
    <row r="18" spans="1:25" x14ac:dyDescent="0.25">
      <c r="A18" s="6"/>
      <c r="B18" s="15">
        <v>23</v>
      </c>
      <c r="C18" s="24"/>
      <c r="D18" s="28">
        <v>4.9390600000000003E-3</v>
      </c>
      <c r="E18" s="5">
        <v>4.8484399999999999E-3</v>
      </c>
      <c r="F18" s="28"/>
      <c r="G18" s="5"/>
      <c r="H18" s="28"/>
      <c r="I18" s="5"/>
      <c r="J18" s="11"/>
      <c r="K18" s="1"/>
      <c r="L18" s="44"/>
      <c r="M18" s="32"/>
      <c r="N18" s="33"/>
      <c r="O18" s="34"/>
      <c r="P18" t="str">
        <f t="shared" ref="P18:P25" si="13">IF(C18,C18/$B18,"")</f>
        <v/>
      </c>
      <c r="Q18">
        <f t="shared" si="4"/>
        <v>2.1474173913043479E-4</v>
      </c>
      <c r="R18">
        <f t="shared" si="5"/>
        <v>2.1080173913043477E-4</v>
      </c>
      <c r="S18" t="str">
        <f t="shared" si="6"/>
        <v/>
      </c>
      <c r="T18" t="str">
        <f t="shared" si="7"/>
        <v/>
      </c>
      <c r="U18" t="str">
        <f t="shared" si="8"/>
        <v/>
      </c>
      <c r="V18" t="str">
        <f t="shared" si="9"/>
        <v/>
      </c>
      <c r="W18" t="str">
        <f t="shared" si="10"/>
        <v/>
      </c>
      <c r="X18" t="str">
        <f t="shared" si="11"/>
        <v/>
      </c>
      <c r="Y18" t="str">
        <f t="shared" si="12"/>
        <v/>
      </c>
    </row>
    <row r="19" spans="1:25" x14ac:dyDescent="0.25">
      <c r="A19" s="6"/>
      <c r="B19" s="15">
        <v>26</v>
      </c>
      <c r="C19" s="24"/>
      <c r="D19" s="28"/>
      <c r="E19" s="5"/>
      <c r="F19" s="28">
        <v>8.1562500000000003E-3</v>
      </c>
      <c r="G19" s="5">
        <v>8.0999999999999996E-3</v>
      </c>
      <c r="H19" s="28"/>
      <c r="I19" s="5"/>
      <c r="J19" s="11"/>
      <c r="K19" s="1"/>
      <c r="L19" s="44"/>
      <c r="M19" s="32"/>
      <c r="N19" s="33"/>
      <c r="O19" s="34"/>
      <c r="P19" t="str">
        <f t="shared" si="13"/>
        <v/>
      </c>
      <c r="Q19" t="str">
        <f t="shared" si="4"/>
        <v/>
      </c>
      <c r="R19" t="str">
        <f t="shared" si="5"/>
        <v/>
      </c>
      <c r="S19">
        <f t="shared" si="6"/>
        <v>3.1370192307692311E-4</v>
      </c>
      <c r="T19">
        <f t="shared" si="7"/>
        <v>3.1153846153846151E-4</v>
      </c>
      <c r="U19" t="str">
        <f t="shared" si="8"/>
        <v/>
      </c>
      <c r="V19" t="str">
        <f t="shared" si="9"/>
        <v/>
      </c>
      <c r="W19" t="str">
        <f t="shared" si="10"/>
        <v/>
      </c>
      <c r="X19" t="str">
        <f t="shared" si="11"/>
        <v/>
      </c>
      <c r="Y19" t="str">
        <f t="shared" si="12"/>
        <v/>
      </c>
    </row>
    <row r="20" spans="1:25" x14ac:dyDescent="0.25">
      <c r="A20" s="6"/>
      <c r="B20" s="15">
        <v>27</v>
      </c>
      <c r="C20" s="24"/>
      <c r="D20" s="28"/>
      <c r="E20" s="5"/>
      <c r="F20" s="28">
        <v>8.4890599999999997E-3</v>
      </c>
      <c r="G20" s="5">
        <v>8.3640599999999996E-3</v>
      </c>
      <c r="H20" s="28"/>
      <c r="I20" s="5"/>
      <c r="J20" s="11"/>
      <c r="K20" s="1"/>
      <c r="L20" s="44"/>
      <c r="M20" s="32"/>
      <c r="N20" s="33"/>
      <c r="O20" s="34"/>
      <c r="P20" t="str">
        <f t="shared" si="13"/>
        <v/>
      </c>
      <c r="Q20" t="str">
        <f t="shared" si="4"/>
        <v/>
      </c>
      <c r="R20" t="str">
        <f t="shared" si="5"/>
        <v/>
      </c>
      <c r="S20">
        <f t="shared" si="6"/>
        <v>3.1440962962962961E-4</v>
      </c>
      <c r="T20">
        <f t="shared" si="7"/>
        <v>3.0978000000000001E-4</v>
      </c>
      <c r="U20" t="str">
        <f t="shared" si="8"/>
        <v/>
      </c>
      <c r="V20" t="str">
        <f t="shared" si="9"/>
        <v/>
      </c>
      <c r="W20" t="str">
        <f t="shared" si="10"/>
        <v/>
      </c>
      <c r="X20" t="str">
        <f t="shared" si="11"/>
        <v/>
      </c>
      <c r="Y20" t="str">
        <f t="shared" si="12"/>
        <v/>
      </c>
    </row>
    <row r="21" spans="1:25" x14ac:dyDescent="0.25">
      <c r="A21" s="6"/>
      <c r="B21" s="15">
        <v>28</v>
      </c>
      <c r="C21" s="24"/>
      <c r="D21" s="28"/>
      <c r="E21" s="5"/>
      <c r="F21" s="28"/>
      <c r="G21" s="5"/>
      <c r="H21" s="28">
        <v>1.2723399999999999E-2</v>
      </c>
      <c r="I21" s="5">
        <v>1.2775E-2</v>
      </c>
      <c r="J21" s="11"/>
      <c r="K21" s="1"/>
      <c r="L21" s="44"/>
      <c r="M21" s="32"/>
      <c r="N21" s="33"/>
      <c r="O21" s="34"/>
      <c r="P21" t="str">
        <f t="shared" si="1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4.5440714285714282E-4</v>
      </c>
      <c r="V21">
        <f t="shared" si="9"/>
        <v>4.5625E-4</v>
      </c>
      <c r="W21" t="str">
        <f t="shared" si="10"/>
        <v/>
      </c>
      <c r="X21" t="str">
        <f t="shared" si="11"/>
        <v/>
      </c>
      <c r="Y21" t="str">
        <f t="shared" si="12"/>
        <v/>
      </c>
    </row>
    <row r="22" spans="1:25" x14ac:dyDescent="0.25">
      <c r="A22" s="6"/>
      <c r="B22" s="15">
        <v>29</v>
      </c>
      <c r="C22" s="24"/>
      <c r="D22" s="28"/>
      <c r="E22" s="5"/>
      <c r="F22" s="28"/>
      <c r="G22" s="5"/>
      <c r="H22" s="28">
        <v>1.32438E-2</v>
      </c>
      <c r="I22" s="5">
        <v>1.32234E-2</v>
      </c>
      <c r="J22" s="11"/>
      <c r="K22" s="1"/>
      <c r="L22" s="44"/>
      <c r="M22" s="32"/>
      <c r="N22" s="33"/>
      <c r="O22" s="34"/>
      <c r="P22" t="str">
        <f t="shared" si="1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4.5668275862068968E-4</v>
      </c>
      <c r="V22">
        <f t="shared" si="9"/>
        <v>4.559793103448276E-4</v>
      </c>
      <c r="W22" t="str">
        <f t="shared" si="10"/>
        <v/>
      </c>
      <c r="X22" t="str">
        <f t="shared" si="11"/>
        <v/>
      </c>
      <c r="Y22" t="str">
        <f t="shared" si="12"/>
        <v/>
      </c>
    </row>
    <row r="23" spans="1:25" x14ac:dyDescent="0.25">
      <c r="A23" s="6"/>
      <c r="B23" s="15">
        <v>32</v>
      </c>
      <c r="C23" s="24"/>
      <c r="D23" s="28"/>
      <c r="E23" s="5"/>
      <c r="F23" s="28"/>
      <c r="G23" s="5"/>
      <c r="H23" s="28"/>
      <c r="I23" s="5"/>
      <c r="J23" s="11">
        <v>1.94609E-2</v>
      </c>
      <c r="K23" s="1">
        <v>1.96578E-2</v>
      </c>
      <c r="L23" s="44">
        <v>1.98406E-2</v>
      </c>
      <c r="M23" s="32"/>
      <c r="N23" s="33"/>
      <c r="O23" s="34"/>
      <c r="P23" t="str">
        <f t="shared" si="1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 t="str">
        <f t="shared" si="8"/>
        <v/>
      </c>
      <c r="V23" t="str">
        <f t="shared" si="9"/>
        <v/>
      </c>
      <c r="W23">
        <f t="shared" si="10"/>
        <v>6.0815312499999999E-4</v>
      </c>
      <c r="X23">
        <f t="shared" si="11"/>
        <v>6.1430624999999999E-4</v>
      </c>
      <c r="Y23">
        <f t="shared" si="12"/>
        <v>6.2001875E-4</v>
      </c>
    </row>
    <row r="24" spans="1:25" x14ac:dyDescent="0.25">
      <c r="A24" s="6"/>
      <c r="B24" s="15">
        <v>33</v>
      </c>
      <c r="C24" s="24"/>
      <c r="D24" s="28"/>
      <c r="E24" s="5"/>
      <c r="F24" s="28"/>
      <c r="G24" s="5"/>
      <c r="H24" s="28"/>
      <c r="I24" s="5"/>
      <c r="J24" s="11">
        <v>2.0114099999999999E-2</v>
      </c>
      <c r="K24" s="1">
        <v>2.0814099999999999E-2</v>
      </c>
      <c r="L24" s="44">
        <v>2.00672E-2</v>
      </c>
      <c r="M24" s="32"/>
      <c r="N24" s="33"/>
      <c r="O24" s="34"/>
      <c r="P24" t="str">
        <f t="shared" si="1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 t="str">
        <f t="shared" si="8"/>
        <v/>
      </c>
      <c r="V24" t="str">
        <f t="shared" si="9"/>
        <v/>
      </c>
      <c r="W24">
        <f t="shared" si="10"/>
        <v>6.0951818181818179E-4</v>
      </c>
      <c r="X24">
        <f t="shared" si="11"/>
        <v>6.3073030303030303E-4</v>
      </c>
      <c r="Y24">
        <f t="shared" si="12"/>
        <v>6.0809696969696967E-4</v>
      </c>
    </row>
    <row r="25" spans="1:25" x14ac:dyDescent="0.25">
      <c r="A25" s="7"/>
      <c r="B25" s="16">
        <v>34</v>
      </c>
      <c r="C25" s="25"/>
      <c r="D25" s="22"/>
      <c r="E25" s="10"/>
      <c r="F25" s="22"/>
      <c r="G25" s="10"/>
      <c r="H25" s="22"/>
      <c r="I25" s="10"/>
      <c r="J25" s="12">
        <v>2.0654700000000002E-2</v>
      </c>
      <c r="K25" s="9">
        <v>2.1231300000000002E-2</v>
      </c>
      <c r="L25" s="42">
        <v>2.0526599999999999E-2</v>
      </c>
      <c r="M25" s="35"/>
      <c r="N25" s="36"/>
      <c r="O25" s="37"/>
      <c r="P25" t="str">
        <f t="shared" si="1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 t="str">
        <f t="shared" si="8"/>
        <v/>
      </c>
      <c r="V25" t="str">
        <f t="shared" si="9"/>
        <v/>
      </c>
      <c r="W25">
        <f t="shared" si="10"/>
        <v>6.0749117647058829E-4</v>
      </c>
      <c r="X25">
        <f t="shared" si="11"/>
        <v>6.2445000000000003E-4</v>
      </c>
      <c r="Y25">
        <f t="shared" si="12"/>
        <v>6.0372352941176466E-4</v>
      </c>
    </row>
    <row r="26" spans="1:25" x14ac:dyDescent="0.25">
      <c r="H26" s="30" t="s">
        <v>7</v>
      </c>
      <c r="I26" s="30"/>
      <c r="J26" s="30"/>
      <c r="K26" s="30"/>
      <c r="L26" s="30"/>
      <c r="M26" s="30"/>
      <c r="N26" s="30"/>
      <c r="O26" s="30"/>
      <c r="P26" s="47">
        <f>AVERAGE(P17:P25)</f>
        <v>1.705940909090909E-4</v>
      </c>
      <c r="Q26" s="48">
        <f t="shared" ref="Q26" si="14">AVERAGE(Q17:Q25)</f>
        <v>2.1475723320158103E-4</v>
      </c>
      <c r="R26" s="48">
        <f t="shared" ref="R26" si="15">AVERAGE(R17:R25)</f>
        <v>2.1115382411067193E-4</v>
      </c>
      <c r="S26" s="48">
        <f t="shared" ref="S26" si="16">AVERAGE(S17:S25)</f>
        <v>3.1405577635327636E-4</v>
      </c>
      <c r="T26" s="48">
        <f t="shared" ref="T26" si="17">AVERAGE(T17:T25)</f>
        <v>3.1065923076923079E-4</v>
      </c>
      <c r="U26" s="48">
        <f t="shared" ref="U26" si="18">AVERAGE(U17:U25)</f>
        <v>4.5554495073891625E-4</v>
      </c>
      <c r="V26" s="48">
        <f t="shared" ref="V26" si="19">AVERAGE(V17:V25)</f>
        <v>4.561146551724138E-4</v>
      </c>
      <c r="W26" s="48">
        <f t="shared" ref="W26" si="20">AVERAGE(W17:W25)</f>
        <v>6.0838749442958999E-4</v>
      </c>
      <c r="X26" s="48">
        <f t="shared" ref="X26" si="21">AVERAGE(X17:X25)</f>
        <v>6.2316218434343431E-4</v>
      </c>
      <c r="Y26" s="48">
        <f t="shared" ref="Y26" si="22">AVERAGE(Y17:Y25)</f>
        <v>6.1061308303624474E-4</v>
      </c>
    </row>
    <row r="27" spans="1:25" x14ac:dyDescent="0.25">
      <c r="A27" s="50"/>
      <c r="B27" s="50"/>
      <c r="C27" s="50"/>
      <c r="D27" s="50"/>
      <c r="E27" s="50"/>
      <c r="F27" s="50"/>
      <c r="G27" s="50"/>
      <c r="H27" s="51"/>
      <c r="I27" s="51"/>
      <c r="J27" s="51"/>
      <c r="K27" s="51"/>
      <c r="L27" s="51"/>
      <c r="M27" s="51"/>
      <c r="N27" s="51"/>
      <c r="O27" s="51"/>
    </row>
    <row r="28" spans="1:25" x14ac:dyDescent="0.25">
      <c r="A28" s="50"/>
      <c r="B28" s="50"/>
      <c r="C28" s="50"/>
      <c r="D28" s="50"/>
      <c r="E28" s="50"/>
      <c r="F28" s="50"/>
      <c r="G28" s="50"/>
      <c r="H28" s="51"/>
      <c r="I28" s="51"/>
      <c r="J28" s="51"/>
      <c r="K28" s="51"/>
      <c r="L28" s="51"/>
      <c r="M28" s="51"/>
      <c r="N28" s="51"/>
      <c r="O28" s="51"/>
    </row>
    <row r="29" spans="1:25" x14ac:dyDescent="0.25">
      <c r="A29" s="50"/>
      <c r="B29" s="50"/>
      <c r="C29" s="50"/>
      <c r="D29" s="50"/>
      <c r="E29" s="50"/>
      <c r="F29" s="50"/>
      <c r="G29" s="50"/>
      <c r="H29" s="51"/>
      <c r="I29" s="51"/>
      <c r="J29" s="51"/>
      <c r="K29" s="51"/>
      <c r="L29" s="51"/>
      <c r="M29" s="51"/>
      <c r="N29" s="51"/>
      <c r="O29" s="51"/>
    </row>
    <row r="30" spans="1:25" x14ac:dyDescent="0.25">
      <c r="A30" s="50"/>
      <c r="B30" s="50"/>
      <c r="C30" s="50"/>
      <c r="D30" s="50"/>
      <c r="E30" s="50"/>
      <c r="F30" s="50"/>
      <c r="G30" s="50"/>
      <c r="H30" s="51"/>
      <c r="I30" s="51"/>
      <c r="J30" s="51"/>
      <c r="K30" s="51"/>
      <c r="L30" s="51"/>
      <c r="M30" s="51"/>
      <c r="N30" s="51"/>
      <c r="O30" s="51"/>
    </row>
    <row r="31" spans="1:25" x14ac:dyDescent="0.25">
      <c r="A31" s="50"/>
      <c r="B31" s="50"/>
      <c r="C31" s="50"/>
      <c r="D31" s="50"/>
      <c r="E31" s="50"/>
      <c r="F31" s="50"/>
      <c r="G31" s="50"/>
      <c r="H31" s="51"/>
      <c r="I31" s="51"/>
      <c r="J31" s="51"/>
      <c r="K31" s="51"/>
      <c r="L31" s="51"/>
      <c r="M31" s="51"/>
      <c r="N31" s="51"/>
      <c r="O31" s="51"/>
    </row>
    <row r="32" spans="1:25" x14ac:dyDescent="0.25">
      <c r="A32" s="50"/>
      <c r="B32" s="50"/>
      <c r="C32" s="50"/>
      <c r="D32" s="50"/>
      <c r="E32" s="50"/>
      <c r="F32" s="50"/>
      <c r="G32" s="50"/>
      <c r="H32" s="51"/>
      <c r="I32" s="51"/>
      <c r="J32" s="51"/>
      <c r="K32" s="51"/>
      <c r="L32" s="51"/>
      <c r="M32" s="51"/>
      <c r="N32" s="51"/>
      <c r="O32" s="51"/>
    </row>
    <row r="33" spans="1:15" x14ac:dyDescent="0.25">
      <c r="A33" s="50"/>
      <c r="B33" s="50"/>
      <c r="C33" s="50"/>
      <c r="D33" s="50"/>
      <c r="E33" s="50"/>
      <c r="F33" s="50"/>
      <c r="G33" s="50"/>
      <c r="H33" s="51"/>
      <c r="I33" s="51"/>
      <c r="J33" s="51"/>
      <c r="K33" s="51"/>
      <c r="L33" s="51"/>
      <c r="M33" s="51"/>
      <c r="N33" s="51"/>
      <c r="O33" s="51"/>
    </row>
    <row r="34" spans="1:15" x14ac:dyDescent="0.25">
      <c r="A34" s="50"/>
      <c r="B34" s="50"/>
      <c r="C34" s="50"/>
      <c r="D34" s="50"/>
      <c r="E34" s="50"/>
      <c r="F34" s="50"/>
      <c r="G34" s="50"/>
      <c r="H34" s="51"/>
      <c r="I34" s="51"/>
      <c r="J34" s="51"/>
      <c r="K34" s="51"/>
      <c r="L34" s="51"/>
      <c r="M34" s="51"/>
      <c r="N34" s="51"/>
      <c r="O34" s="51"/>
    </row>
    <row r="35" spans="1:15" x14ac:dyDescent="0.25">
      <c r="A35" s="50"/>
      <c r="B35" s="50"/>
      <c r="C35" s="50"/>
      <c r="D35" s="50"/>
      <c r="E35" s="50"/>
      <c r="F35" s="50"/>
      <c r="G35" s="50"/>
      <c r="H35" s="51"/>
      <c r="I35" s="51"/>
      <c r="J35" s="51"/>
      <c r="K35" s="51"/>
      <c r="L35" s="51"/>
      <c r="M35" s="51"/>
      <c r="N35" s="51"/>
      <c r="O35" s="51"/>
    </row>
    <row r="36" spans="1:15" x14ac:dyDescent="0.25">
      <c r="A36" s="50"/>
      <c r="B36" s="50"/>
      <c r="C36" s="50"/>
      <c r="D36" s="50"/>
      <c r="E36" s="50"/>
      <c r="F36" s="50"/>
      <c r="G36" s="50"/>
      <c r="H36" s="51"/>
      <c r="I36" s="51"/>
      <c r="J36" s="51"/>
      <c r="K36" s="51"/>
      <c r="L36" s="51"/>
      <c r="M36" s="51"/>
      <c r="N36" s="51"/>
      <c r="O36" s="51"/>
    </row>
    <row r="37" spans="1:15" x14ac:dyDescent="0.25">
      <c r="A37" s="50"/>
      <c r="B37" s="50"/>
      <c r="C37" s="50"/>
      <c r="D37" s="50"/>
      <c r="E37" s="50"/>
      <c r="F37" s="50"/>
      <c r="G37" s="50"/>
      <c r="H37" s="51"/>
      <c r="I37" s="51"/>
      <c r="J37" s="51"/>
      <c r="K37" s="51"/>
      <c r="L37" s="51"/>
      <c r="M37" s="51"/>
      <c r="N37" s="51"/>
      <c r="O37" s="51"/>
    </row>
    <row r="38" spans="1:15" x14ac:dyDescent="0.25">
      <c r="A38" s="50"/>
      <c r="B38" s="50"/>
      <c r="C38" s="50"/>
      <c r="D38" s="50"/>
      <c r="E38" s="50"/>
      <c r="F38" s="50"/>
      <c r="G38" s="50"/>
      <c r="H38" s="51"/>
      <c r="I38" s="51"/>
      <c r="J38" s="51"/>
      <c r="K38" s="51"/>
      <c r="L38" s="51"/>
      <c r="M38" s="51"/>
      <c r="N38" s="51"/>
      <c r="O38" s="51"/>
    </row>
    <row r="39" spans="1:15" x14ac:dyDescent="0.25">
      <c r="A39" s="50"/>
      <c r="B39" s="50"/>
      <c r="C39" s="50"/>
      <c r="D39" s="50"/>
      <c r="E39" s="50"/>
      <c r="F39" s="50"/>
      <c r="G39" s="50"/>
      <c r="H39" s="51"/>
      <c r="I39" s="51"/>
      <c r="J39" s="51"/>
      <c r="K39" s="51"/>
      <c r="L39" s="51"/>
      <c r="M39" s="51"/>
      <c r="N39" s="51"/>
      <c r="O39" s="51"/>
    </row>
  </sheetData>
  <mergeCells count="26">
    <mergeCell ref="Q2:R2"/>
    <mergeCell ref="S2:T2"/>
    <mergeCell ref="U2:V2"/>
    <mergeCell ref="W2:Y2"/>
    <mergeCell ref="Q15:R15"/>
    <mergeCell ref="S15:T15"/>
    <mergeCell ref="U15:V15"/>
    <mergeCell ref="W15:Y15"/>
    <mergeCell ref="A15:B15"/>
    <mergeCell ref="A14:L14"/>
    <mergeCell ref="D15:E15"/>
    <mergeCell ref="F15:G15"/>
    <mergeCell ref="H15:I15"/>
    <mergeCell ref="J15:L15"/>
    <mergeCell ref="A16:B16"/>
    <mergeCell ref="A17:A25"/>
    <mergeCell ref="A1:L1"/>
    <mergeCell ref="M1:O25"/>
    <mergeCell ref="D2:E2"/>
    <mergeCell ref="F2:G2"/>
    <mergeCell ref="H2:I2"/>
    <mergeCell ref="J2:L2"/>
    <mergeCell ref="H26:O39"/>
    <mergeCell ref="A4:A12"/>
    <mergeCell ref="A2:B2"/>
    <mergeCell ref="A3:B3"/>
  </mergeCells>
  <pageMargins left="0.25" right="0.25" top="0.25" bottom="0.2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Pudney</dc:creator>
  <cp:lastModifiedBy>Ian Pudney</cp:lastModifiedBy>
  <cp:lastPrinted>2014-04-04T17:45:14Z</cp:lastPrinted>
  <dcterms:created xsi:type="dcterms:W3CDTF">2014-04-04T16:10:31Z</dcterms:created>
  <dcterms:modified xsi:type="dcterms:W3CDTF">2014-04-04T17:46:04Z</dcterms:modified>
</cp:coreProperties>
</file>