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cagocody/Documents/"/>
    </mc:Choice>
  </mc:AlternateContent>
  <xr:revisionPtr revIDLastSave="0" documentId="13_ncr:1_{4063DDE4-B06D-0F48-B0AA-EA3E3B13978F}" xr6:coauthVersionLast="47" xr6:coauthVersionMax="47" xr10:uidLastSave="{00000000-0000-0000-0000-000000000000}"/>
  <bookViews>
    <workbookView xWindow="-20" yWindow="500" windowWidth="28800" windowHeight="16000" xr2:uid="{76F2D8FE-0054-4598-9C36-C1C28E4F078D}"/>
  </bookViews>
  <sheets>
    <sheet name="Summary" sheetId="1" r:id="rId1"/>
  </sheets>
  <definedNames>
    <definedName name="_xlnm._FilterDatabase" localSheetId="0" hidden="1">Summary!$F$2:$Y$246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2" i="1"/>
  <c r="C14" i="1"/>
  <c r="C13" i="1"/>
  <c r="C12" i="1"/>
  <c r="B12" i="1"/>
  <c r="B14" i="1"/>
  <c r="B13" i="1"/>
  <c r="D6" i="1"/>
  <c r="C6" i="1"/>
  <c r="B6" i="1"/>
  <c r="Q3" i="1"/>
  <c r="Q4" i="1"/>
  <c r="Q5" i="1"/>
  <c r="Q6" i="1"/>
  <c r="Q7" i="1"/>
  <c r="Q8" i="1"/>
  <c r="Q9" i="1"/>
  <c r="Q10" i="1"/>
  <c r="R10" i="1" s="1"/>
  <c r="Q11" i="1"/>
  <c r="Q12" i="1"/>
  <c r="Q13" i="1"/>
  <c r="Q14" i="1"/>
  <c r="R14" i="1" s="1"/>
  <c r="Q15" i="1"/>
  <c r="Q16" i="1"/>
  <c r="Q17" i="1"/>
  <c r="Q18" i="1"/>
  <c r="Q19" i="1"/>
  <c r="Q20" i="1"/>
  <c r="Q21" i="1"/>
  <c r="Q22" i="1"/>
  <c r="Q23" i="1"/>
  <c r="R23" i="1" s="1"/>
  <c r="Q24" i="1"/>
  <c r="R24" i="1" s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R38" i="1" s="1"/>
  <c r="Q39" i="1"/>
  <c r="R39" i="1" s="1"/>
  <c r="Q40" i="1"/>
  <c r="R40" i="1" s="1"/>
  <c r="Q41" i="1"/>
  <c r="Q42" i="1"/>
  <c r="R42" i="1" s="1"/>
  <c r="Q43" i="1"/>
  <c r="Q44" i="1"/>
  <c r="Q45" i="1"/>
  <c r="Q46" i="1"/>
  <c r="Q47" i="1"/>
  <c r="Q48" i="1"/>
  <c r="Q49" i="1"/>
  <c r="Q50" i="1"/>
  <c r="Q51" i="1"/>
  <c r="Q52" i="1"/>
  <c r="Q53" i="1"/>
  <c r="Q54" i="1"/>
  <c r="R54" i="1" s="1"/>
  <c r="Q55" i="1"/>
  <c r="Q56" i="1"/>
  <c r="Q57" i="1"/>
  <c r="Q58" i="1"/>
  <c r="Q59" i="1"/>
  <c r="Q60" i="1"/>
  <c r="Q61" i="1"/>
  <c r="R61" i="1" s="1"/>
  <c r="Q62" i="1"/>
  <c r="Q63" i="1"/>
  <c r="Q64" i="1"/>
  <c r="Q65" i="1"/>
  <c r="Q66" i="1"/>
  <c r="Q67" i="1"/>
  <c r="Q68" i="1"/>
  <c r="Q69" i="1"/>
  <c r="Q70" i="1"/>
  <c r="R70" i="1" s="1"/>
  <c r="Q71" i="1"/>
  <c r="R71" i="1" s="1"/>
  <c r="Q72" i="1"/>
  <c r="Q73" i="1"/>
  <c r="Q74" i="1"/>
  <c r="Q75" i="1"/>
  <c r="Q76" i="1"/>
  <c r="Q77" i="1"/>
  <c r="Q78" i="1"/>
  <c r="R78" i="1" s="1"/>
  <c r="Q79" i="1"/>
  <c r="Q80" i="1"/>
  <c r="Q81" i="1"/>
  <c r="Q82" i="1"/>
  <c r="R82" i="1" s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R98" i="1" s="1"/>
  <c r="Q99" i="1"/>
  <c r="Q100" i="1"/>
  <c r="Q101" i="1"/>
  <c r="Q102" i="1"/>
  <c r="R102" i="1" s="1"/>
  <c r="Q103" i="1"/>
  <c r="R103" i="1" s="1"/>
  <c r="Q104" i="1"/>
  <c r="Q105" i="1"/>
  <c r="Q106" i="1"/>
  <c r="Q107" i="1"/>
  <c r="Q108" i="1"/>
  <c r="Q109" i="1"/>
  <c r="R109" i="1" s="1"/>
  <c r="Q110" i="1"/>
  <c r="R110" i="1" s="1"/>
  <c r="Q111" i="1"/>
  <c r="Q112" i="1"/>
  <c r="Q113" i="1"/>
  <c r="Q114" i="1"/>
  <c r="Q115" i="1"/>
  <c r="Q116" i="1"/>
  <c r="Q117" i="1"/>
  <c r="R117" i="1" s="1"/>
  <c r="Q118" i="1"/>
  <c r="Q119" i="1"/>
  <c r="R119" i="1" s="1"/>
  <c r="Q120" i="1"/>
  <c r="R120" i="1" s="1"/>
  <c r="Q121" i="1"/>
  <c r="Q122" i="1"/>
  <c r="Q123" i="1"/>
  <c r="Q124" i="1"/>
  <c r="Q125" i="1"/>
  <c r="R125" i="1" s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R142" i="1" s="1"/>
  <c r="Q143" i="1"/>
  <c r="R143" i="1" s="1"/>
  <c r="Q144" i="1"/>
  <c r="R144" i="1" s="1"/>
  <c r="Q145" i="1"/>
  <c r="Q146" i="1"/>
  <c r="Q147" i="1"/>
  <c r="Q148" i="1"/>
  <c r="Q149" i="1"/>
  <c r="Q150" i="1"/>
  <c r="R150" i="1" s="1"/>
  <c r="Q151" i="1"/>
  <c r="Q152" i="1"/>
  <c r="Q153" i="1"/>
  <c r="Q154" i="1"/>
  <c r="Q155" i="1"/>
  <c r="Q156" i="1"/>
  <c r="Q157" i="1"/>
  <c r="Q158" i="1"/>
  <c r="Q159" i="1"/>
  <c r="Q160" i="1"/>
  <c r="Q161" i="1"/>
  <c r="Q162" i="1"/>
  <c r="R162" i="1" s="1"/>
  <c r="Q163" i="1"/>
  <c r="Q164" i="1"/>
  <c r="Q165" i="1"/>
  <c r="Q166" i="1"/>
  <c r="R166" i="1" s="1"/>
  <c r="Q167" i="1"/>
  <c r="Q168" i="1"/>
  <c r="Q169" i="1"/>
  <c r="Q170" i="1"/>
  <c r="Q171" i="1"/>
  <c r="Q172" i="1"/>
  <c r="Q173" i="1"/>
  <c r="Q174" i="1"/>
  <c r="Q175" i="1"/>
  <c r="Q176" i="1"/>
  <c r="Q177" i="1"/>
  <c r="Q178" i="1"/>
  <c r="R178" i="1" s="1"/>
  <c r="Q179" i="1"/>
  <c r="Q180" i="1"/>
  <c r="Q181" i="1"/>
  <c r="Q182" i="1"/>
  <c r="R182" i="1" s="1"/>
  <c r="Q183" i="1"/>
  <c r="Q184" i="1"/>
  <c r="Q185" i="1"/>
  <c r="Q186" i="1"/>
  <c r="R186" i="1" s="1"/>
  <c r="Q187" i="1"/>
  <c r="Q188" i="1"/>
  <c r="Q189" i="1"/>
  <c r="R189" i="1" s="1"/>
  <c r="Q190" i="1"/>
  <c r="Q191" i="1"/>
  <c r="R191" i="1" s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R205" i="1" s="1"/>
  <c r="Q206" i="1"/>
  <c r="Q207" i="1"/>
  <c r="R207" i="1" s="1"/>
  <c r="Q208" i="1"/>
  <c r="Q209" i="1"/>
  <c r="Q210" i="1"/>
  <c r="R210" i="1" s="1"/>
  <c r="Q211" i="1"/>
  <c r="Q212" i="1"/>
  <c r="Q213" i="1"/>
  <c r="R213" i="1" s="1"/>
  <c r="Q214" i="1"/>
  <c r="R214" i="1" s="1"/>
  <c r="Q215" i="1"/>
  <c r="R215" i="1" s="1"/>
  <c r="Q216" i="1"/>
  <c r="Q217" i="1"/>
  <c r="Q218" i="1"/>
  <c r="Q219" i="1"/>
  <c r="Q220" i="1"/>
  <c r="Q221" i="1"/>
  <c r="R221" i="1" s="1"/>
  <c r="Q222" i="1"/>
  <c r="Q223" i="1"/>
  <c r="Q224" i="1"/>
  <c r="Q225" i="1"/>
  <c r="Q226" i="1"/>
  <c r="Q227" i="1"/>
  <c r="Q228" i="1"/>
  <c r="Q229" i="1"/>
  <c r="Q230" i="1"/>
  <c r="Q231" i="1"/>
  <c r="Q232" i="1"/>
  <c r="R232" i="1" s="1"/>
  <c r="Q233" i="1"/>
  <c r="Q234" i="1"/>
  <c r="R234" i="1" s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" i="1"/>
  <c r="P3" i="1"/>
  <c r="P4" i="1"/>
  <c r="P5" i="1"/>
  <c r="P6" i="1"/>
  <c r="P7" i="1"/>
  <c r="P8" i="1"/>
  <c r="P9" i="1"/>
  <c r="R9" i="1" s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R25" i="1" s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R49" i="1" s="1"/>
  <c r="P50" i="1"/>
  <c r="P51" i="1"/>
  <c r="P52" i="1"/>
  <c r="P53" i="1"/>
  <c r="P54" i="1"/>
  <c r="P55" i="1"/>
  <c r="P56" i="1"/>
  <c r="P57" i="1"/>
  <c r="R57" i="1" s="1"/>
  <c r="P58" i="1"/>
  <c r="P59" i="1"/>
  <c r="P60" i="1"/>
  <c r="P61" i="1"/>
  <c r="P62" i="1"/>
  <c r="P63" i="1"/>
  <c r="P64" i="1"/>
  <c r="P65" i="1"/>
  <c r="R65" i="1" s="1"/>
  <c r="P66" i="1"/>
  <c r="P67" i="1"/>
  <c r="P68" i="1"/>
  <c r="P69" i="1"/>
  <c r="P70" i="1"/>
  <c r="P71" i="1"/>
  <c r="P72" i="1"/>
  <c r="P73" i="1"/>
  <c r="R73" i="1" s="1"/>
  <c r="P74" i="1"/>
  <c r="P75" i="1"/>
  <c r="P76" i="1"/>
  <c r="P77" i="1"/>
  <c r="P78" i="1"/>
  <c r="P79" i="1"/>
  <c r="P80" i="1"/>
  <c r="P81" i="1"/>
  <c r="R81" i="1" s="1"/>
  <c r="P82" i="1"/>
  <c r="P83" i="1"/>
  <c r="P84" i="1"/>
  <c r="P85" i="1"/>
  <c r="P86" i="1"/>
  <c r="P87" i="1"/>
  <c r="P88" i="1"/>
  <c r="P89" i="1"/>
  <c r="R89" i="1" s="1"/>
  <c r="P90" i="1"/>
  <c r="P91" i="1"/>
  <c r="P92" i="1"/>
  <c r="P93" i="1"/>
  <c r="P94" i="1"/>
  <c r="P95" i="1"/>
  <c r="P96" i="1"/>
  <c r="P97" i="1"/>
  <c r="R97" i="1" s="1"/>
  <c r="P98" i="1"/>
  <c r="P99" i="1"/>
  <c r="P100" i="1"/>
  <c r="P101" i="1"/>
  <c r="P102" i="1"/>
  <c r="P103" i="1"/>
  <c r="P104" i="1"/>
  <c r="P105" i="1"/>
  <c r="R105" i="1" s="1"/>
  <c r="P106" i="1"/>
  <c r="P107" i="1"/>
  <c r="P108" i="1"/>
  <c r="P109" i="1"/>
  <c r="P110" i="1"/>
  <c r="P111" i="1"/>
  <c r="P112" i="1"/>
  <c r="P113" i="1"/>
  <c r="R113" i="1" s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R129" i="1" s="1"/>
  <c r="P130" i="1"/>
  <c r="P131" i="1"/>
  <c r="P132" i="1"/>
  <c r="P133" i="1"/>
  <c r="P134" i="1"/>
  <c r="P135" i="1"/>
  <c r="P136" i="1"/>
  <c r="P137" i="1"/>
  <c r="R137" i="1" s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R153" i="1" s="1"/>
  <c r="P154" i="1"/>
  <c r="P155" i="1"/>
  <c r="P156" i="1"/>
  <c r="P157" i="1"/>
  <c r="P158" i="1"/>
  <c r="P159" i="1"/>
  <c r="P160" i="1"/>
  <c r="P161" i="1"/>
  <c r="R161" i="1" s="1"/>
  <c r="P162" i="1"/>
  <c r="P163" i="1"/>
  <c r="P164" i="1"/>
  <c r="P165" i="1"/>
  <c r="P166" i="1"/>
  <c r="P167" i="1"/>
  <c r="P168" i="1"/>
  <c r="P169" i="1"/>
  <c r="R169" i="1" s="1"/>
  <c r="P170" i="1"/>
  <c r="P171" i="1"/>
  <c r="P172" i="1"/>
  <c r="P173" i="1"/>
  <c r="P174" i="1"/>
  <c r="P175" i="1"/>
  <c r="P176" i="1"/>
  <c r="P177" i="1"/>
  <c r="R177" i="1" s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R201" i="1" s="1"/>
  <c r="P202" i="1"/>
  <c r="P203" i="1"/>
  <c r="P204" i="1"/>
  <c r="P205" i="1"/>
  <c r="P206" i="1"/>
  <c r="P207" i="1"/>
  <c r="P208" i="1"/>
  <c r="P209" i="1"/>
  <c r="R209" i="1" s="1"/>
  <c r="P210" i="1"/>
  <c r="P211" i="1"/>
  <c r="P212" i="1"/>
  <c r="P213" i="1"/>
  <c r="P214" i="1"/>
  <c r="P215" i="1"/>
  <c r="P216" i="1"/>
  <c r="P217" i="1"/>
  <c r="R217" i="1" s="1"/>
  <c r="P218" i="1"/>
  <c r="P219" i="1"/>
  <c r="P220" i="1"/>
  <c r="P221" i="1"/>
  <c r="P222" i="1"/>
  <c r="P223" i="1"/>
  <c r="P224" i="1"/>
  <c r="P225" i="1"/>
  <c r="R225" i="1" s="1"/>
  <c r="P226" i="1"/>
  <c r="P227" i="1"/>
  <c r="P228" i="1"/>
  <c r="P229" i="1"/>
  <c r="P230" i="1"/>
  <c r="P231" i="1"/>
  <c r="P232" i="1"/>
  <c r="P233" i="1"/>
  <c r="R233" i="1" s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" i="1"/>
  <c r="L200" i="1"/>
  <c r="L203" i="1"/>
  <c r="L206" i="1"/>
  <c r="L209" i="1"/>
  <c r="L212" i="1"/>
  <c r="L215" i="1"/>
  <c r="L218" i="1"/>
  <c r="L232" i="1"/>
  <c r="L234" i="1"/>
  <c r="L236" i="1"/>
  <c r="L238" i="1"/>
  <c r="L240" i="1"/>
  <c r="L242" i="1"/>
  <c r="L244" i="1"/>
  <c r="L246" i="1"/>
  <c r="L220" i="1"/>
  <c r="L222" i="1"/>
  <c r="L224" i="1"/>
  <c r="L226" i="1"/>
  <c r="L227" i="1"/>
  <c r="L228" i="1"/>
  <c r="L229" i="1"/>
  <c r="L230" i="1"/>
  <c r="L196" i="1"/>
  <c r="L199" i="1"/>
  <c r="L202" i="1"/>
  <c r="L205" i="1"/>
  <c r="L208" i="1"/>
  <c r="L211" i="1"/>
  <c r="L214" i="1"/>
  <c r="L217" i="1"/>
  <c r="L166" i="1"/>
  <c r="L168" i="1"/>
  <c r="L171" i="1"/>
  <c r="L175" i="1"/>
  <c r="L179" i="1"/>
  <c r="L183" i="1"/>
  <c r="L187" i="1"/>
  <c r="L190" i="1"/>
  <c r="L150" i="1"/>
  <c r="L152" i="1"/>
  <c r="L154" i="1"/>
  <c r="L156" i="1"/>
  <c r="L158" i="1"/>
  <c r="L160" i="1"/>
  <c r="L162" i="1"/>
  <c r="L164" i="1"/>
  <c r="L4" i="1"/>
  <c r="L7" i="1"/>
  <c r="L9" i="1"/>
  <c r="L11" i="1"/>
  <c r="L13" i="1"/>
  <c r="L15" i="1"/>
  <c r="L21" i="1"/>
  <c r="L23" i="1"/>
  <c r="L24" i="1"/>
  <c r="L25" i="1"/>
  <c r="L3" i="1"/>
  <c r="L6" i="1"/>
  <c r="L18" i="1"/>
  <c r="L19" i="1"/>
  <c r="L20" i="1"/>
  <c r="L22" i="1"/>
  <c r="L2" i="1"/>
  <c r="L5" i="1"/>
  <c r="L8" i="1"/>
  <c r="L10" i="1"/>
  <c r="L12" i="1"/>
  <c r="L14" i="1"/>
  <c r="L16" i="1"/>
  <c r="L17" i="1"/>
  <c r="L26" i="1"/>
  <c r="L27" i="1"/>
  <c r="L28" i="1"/>
  <c r="L29" i="1"/>
  <c r="L30" i="1"/>
  <c r="L31" i="1"/>
  <c r="L32" i="1"/>
  <c r="L33" i="1"/>
  <c r="L155" i="1"/>
  <c r="L157" i="1"/>
  <c r="L159" i="1"/>
  <c r="L161" i="1"/>
  <c r="L163" i="1"/>
  <c r="L170" i="1"/>
  <c r="L174" i="1"/>
  <c r="L178" i="1"/>
  <c r="L182" i="1"/>
  <c r="L186" i="1"/>
  <c r="L189" i="1"/>
  <c r="L192" i="1"/>
  <c r="L194" i="1"/>
  <c r="L112" i="1"/>
  <c r="L115" i="1"/>
  <c r="L118" i="1"/>
  <c r="L121" i="1"/>
  <c r="L124" i="1"/>
  <c r="L134" i="1"/>
  <c r="L136" i="1"/>
  <c r="L138" i="1"/>
  <c r="L140" i="1"/>
  <c r="L142" i="1"/>
  <c r="L144" i="1"/>
  <c r="L146" i="1"/>
  <c r="L148" i="1"/>
  <c r="L105" i="1"/>
  <c r="L107" i="1"/>
  <c r="L109" i="1"/>
  <c r="L111" i="1"/>
  <c r="L114" i="1"/>
  <c r="L117" i="1"/>
  <c r="L120" i="1"/>
  <c r="L123" i="1"/>
  <c r="L133" i="1"/>
  <c r="L135" i="1"/>
  <c r="L137" i="1"/>
  <c r="L139" i="1"/>
  <c r="L141" i="1"/>
  <c r="L143" i="1"/>
  <c r="L145" i="1"/>
  <c r="L147" i="1"/>
  <c r="L125" i="1"/>
  <c r="L126" i="1"/>
  <c r="L127" i="1"/>
  <c r="L128" i="1"/>
  <c r="L129" i="1"/>
  <c r="L130" i="1"/>
  <c r="L131" i="1"/>
  <c r="L132" i="1"/>
  <c r="L104" i="1"/>
  <c r="L106" i="1"/>
  <c r="L108" i="1"/>
  <c r="L110" i="1"/>
  <c r="L113" i="1"/>
  <c r="L116" i="1"/>
  <c r="L119" i="1"/>
  <c r="L122" i="1"/>
  <c r="L165" i="1"/>
  <c r="L167" i="1"/>
  <c r="L169" i="1"/>
  <c r="L173" i="1"/>
  <c r="L177" i="1"/>
  <c r="L181" i="1"/>
  <c r="L185" i="1"/>
  <c r="L172" i="1"/>
  <c r="L176" i="1"/>
  <c r="L180" i="1"/>
  <c r="L184" i="1"/>
  <c r="L188" i="1"/>
  <c r="L191" i="1"/>
  <c r="L193" i="1"/>
  <c r="L149" i="1"/>
  <c r="L151" i="1"/>
  <c r="L153" i="1"/>
  <c r="L195" i="1"/>
  <c r="L198" i="1"/>
  <c r="L201" i="1"/>
  <c r="L204" i="1"/>
  <c r="L207" i="1"/>
  <c r="L210" i="1"/>
  <c r="L213" i="1"/>
  <c r="L216" i="1"/>
  <c r="L231" i="1"/>
  <c r="L233" i="1"/>
  <c r="L235" i="1"/>
  <c r="L237" i="1"/>
  <c r="L239" i="1"/>
  <c r="L241" i="1"/>
  <c r="L243" i="1"/>
  <c r="L245" i="1"/>
  <c r="L219" i="1"/>
  <c r="L221" i="1"/>
  <c r="L223" i="1"/>
  <c r="L225" i="1"/>
  <c r="L54" i="1"/>
  <c r="L55" i="1"/>
  <c r="L56" i="1"/>
  <c r="L57" i="1"/>
  <c r="L58" i="1"/>
  <c r="L59" i="1"/>
  <c r="L35" i="1"/>
  <c r="L37" i="1"/>
  <c r="L39" i="1"/>
  <c r="L41" i="1"/>
  <c r="L43" i="1"/>
  <c r="L45" i="1"/>
  <c r="L48" i="1"/>
  <c r="L51" i="1"/>
  <c r="L34" i="1"/>
  <c r="L36" i="1"/>
  <c r="L38" i="1"/>
  <c r="L40" i="1"/>
  <c r="L42" i="1"/>
  <c r="L44" i="1"/>
  <c r="L47" i="1"/>
  <c r="L50" i="1"/>
  <c r="L46" i="1"/>
  <c r="L49" i="1"/>
  <c r="L60" i="1"/>
  <c r="L61" i="1"/>
  <c r="L62" i="1"/>
  <c r="L63" i="1"/>
  <c r="L64" i="1"/>
  <c r="L65" i="1"/>
  <c r="L66" i="1"/>
  <c r="L67" i="1"/>
  <c r="L52" i="1"/>
  <c r="L53" i="1"/>
  <c r="L93" i="1"/>
  <c r="L95" i="1"/>
  <c r="L97" i="1"/>
  <c r="L99" i="1"/>
  <c r="L101" i="1"/>
  <c r="L103" i="1"/>
  <c r="L69" i="1"/>
  <c r="L71" i="1"/>
  <c r="L73" i="1"/>
  <c r="L75" i="1"/>
  <c r="L77" i="1"/>
  <c r="L79" i="1"/>
  <c r="L80" i="1"/>
  <c r="L81" i="1"/>
  <c r="L90" i="1"/>
  <c r="L91" i="1"/>
  <c r="L92" i="1"/>
  <c r="L94" i="1"/>
  <c r="L96" i="1"/>
  <c r="L98" i="1"/>
  <c r="L100" i="1"/>
  <c r="L102" i="1"/>
  <c r="L82" i="1"/>
  <c r="L83" i="1"/>
  <c r="L84" i="1"/>
  <c r="L85" i="1"/>
  <c r="L86" i="1"/>
  <c r="L87" i="1"/>
  <c r="L88" i="1"/>
  <c r="L89" i="1"/>
  <c r="L68" i="1"/>
  <c r="L70" i="1"/>
  <c r="L72" i="1"/>
  <c r="L74" i="1"/>
  <c r="L76" i="1"/>
  <c r="L78" i="1"/>
  <c r="L197" i="1"/>
  <c r="K200" i="1"/>
  <c r="K203" i="1"/>
  <c r="K206" i="1"/>
  <c r="K209" i="1"/>
  <c r="K212" i="1"/>
  <c r="K215" i="1"/>
  <c r="K218" i="1"/>
  <c r="K232" i="1"/>
  <c r="K234" i="1"/>
  <c r="K236" i="1"/>
  <c r="K238" i="1"/>
  <c r="K240" i="1"/>
  <c r="K242" i="1"/>
  <c r="K244" i="1"/>
  <c r="K246" i="1"/>
  <c r="K220" i="1"/>
  <c r="K222" i="1"/>
  <c r="K224" i="1"/>
  <c r="K226" i="1"/>
  <c r="K227" i="1"/>
  <c r="K228" i="1"/>
  <c r="K229" i="1"/>
  <c r="K230" i="1"/>
  <c r="K196" i="1"/>
  <c r="K199" i="1"/>
  <c r="K202" i="1"/>
  <c r="K205" i="1"/>
  <c r="K208" i="1"/>
  <c r="K211" i="1"/>
  <c r="K214" i="1"/>
  <c r="K217" i="1"/>
  <c r="K166" i="1"/>
  <c r="K168" i="1"/>
  <c r="K171" i="1"/>
  <c r="K175" i="1"/>
  <c r="K179" i="1"/>
  <c r="K183" i="1"/>
  <c r="K187" i="1"/>
  <c r="K190" i="1"/>
  <c r="K150" i="1"/>
  <c r="K152" i="1"/>
  <c r="K154" i="1"/>
  <c r="K156" i="1"/>
  <c r="K158" i="1"/>
  <c r="K160" i="1"/>
  <c r="K162" i="1"/>
  <c r="K164" i="1"/>
  <c r="K4" i="1"/>
  <c r="K7" i="1"/>
  <c r="K9" i="1"/>
  <c r="K11" i="1"/>
  <c r="K13" i="1"/>
  <c r="K15" i="1"/>
  <c r="K21" i="1"/>
  <c r="K23" i="1"/>
  <c r="K24" i="1"/>
  <c r="K25" i="1"/>
  <c r="K3" i="1"/>
  <c r="K6" i="1"/>
  <c r="K18" i="1"/>
  <c r="K19" i="1"/>
  <c r="K20" i="1"/>
  <c r="K22" i="1"/>
  <c r="K2" i="1"/>
  <c r="K5" i="1"/>
  <c r="K8" i="1"/>
  <c r="K10" i="1"/>
  <c r="K12" i="1"/>
  <c r="K14" i="1"/>
  <c r="K16" i="1"/>
  <c r="K17" i="1"/>
  <c r="K26" i="1"/>
  <c r="K27" i="1"/>
  <c r="K28" i="1"/>
  <c r="K29" i="1"/>
  <c r="K30" i="1"/>
  <c r="K31" i="1"/>
  <c r="K32" i="1"/>
  <c r="K33" i="1"/>
  <c r="K155" i="1"/>
  <c r="K157" i="1"/>
  <c r="K159" i="1"/>
  <c r="K161" i="1"/>
  <c r="K163" i="1"/>
  <c r="K170" i="1"/>
  <c r="K174" i="1"/>
  <c r="K178" i="1"/>
  <c r="K182" i="1"/>
  <c r="K186" i="1"/>
  <c r="K189" i="1"/>
  <c r="K192" i="1"/>
  <c r="K194" i="1"/>
  <c r="K112" i="1"/>
  <c r="K115" i="1"/>
  <c r="K118" i="1"/>
  <c r="K121" i="1"/>
  <c r="K124" i="1"/>
  <c r="K134" i="1"/>
  <c r="K136" i="1"/>
  <c r="K138" i="1"/>
  <c r="K140" i="1"/>
  <c r="K142" i="1"/>
  <c r="K144" i="1"/>
  <c r="K146" i="1"/>
  <c r="K148" i="1"/>
  <c r="K105" i="1"/>
  <c r="K107" i="1"/>
  <c r="K109" i="1"/>
  <c r="K111" i="1"/>
  <c r="K114" i="1"/>
  <c r="K117" i="1"/>
  <c r="K120" i="1"/>
  <c r="K123" i="1"/>
  <c r="K133" i="1"/>
  <c r="K135" i="1"/>
  <c r="K137" i="1"/>
  <c r="K139" i="1"/>
  <c r="K141" i="1"/>
  <c r="K143" i="1"/>
  <c r="K145" i="1"/>
  <c r="K147" i="1"/>
  <c r="K125" i="1"/>
  <c r="K126" i="1"/>
  <c r="K127" i="1"/>
  <c r="K128" i="1"/>
  <c r="K129" i="1"/>
  <c r="K130" i="1"/>
  <c r="K131" i="1"/>
  <c r="K132" i="1"/>
  <c r="K104" i="1"/>
  <c r="K106" i="1"/>
  <c r="K108" i="1"/>
  <c r="K110" i="1"/>
  <c r="K113" i="1"/>
  <c r="K116" i="1"/>
  <c r="K119" i="1"/>
  <c r="K122" i="1"/>
  <c r="K165" i="1"/>
  <c r="K167" i="1"/>
  <c r="K169" i="1"/>
  <c r="K173" i="1"/>
  <c r="K177" i="1"/>
  <c r="K181" i="1"/>
  <c r="K185" i="1"/>
  <c r="K172" i="1"/>
  <c r="K176" i="1"/>
  <c r="K180" i="1"/>
  <c r="K184" i="1"/>
  <c r="K188" i="1"/>
  <c r="K191" i="1"/>
  <c r="K193" i="1"/>
  <c r="K149" i="1"/>
  <c r="K151" i="1"/>
  <c r="K153" i="1"/>
  <c r="K195" i="1"/>
  <c r="K198" i="1"/>
  <c r="K201" i="1"/>
  <c r="K204" i="1"/>
  <c r="K207" i="1"/>
  <c r="K210" i="1"/>
  <c r="K213" i="1"/>
  <c r="K216" i="1"/>
  <c r="K231" i="1"/>
  <c r="K233" i="1"/>
  <c r="K235" i="1"/>
  <c r="K237" i="1"/>
  <c r="K239" i="1"/>
  <c r="K241" i="1"/>
  <c r="K243" i="1"/>
  <c r="K245" i="1"/>
  <c r="K219" i="1"/>
  <c r="K221" i="1"/>
  <c r="K223" i="1"/>
  <c r="K225" i="1"/>
  <c r="K54" i="1"/>
  <c r="K55" i="1"/>
  <c r="K56" i="1"/>
  <c r="K57" i="1"/>
  <c r="K58" i="1"/>
  <c r="K59" i="1"/>
  <c r="K35" i="1"/>
  <c r="K37" i="1"/>
  <c r="K39" i="1"/>
  <c r="K41" i="1"/>
  <c r="K43" i="1"/>
  <c r="K45" i="1"/>
  <c r="K48" i="1"/>
  <c r="K51" i="1"/>
  <c r="K34" i="1"/>
  <c r="K36" i="1"/>
  <c r="K38" i="1"/>
  <c r="K40" i="1"/>
  <c r="K42" i="1"/>
  <c r="K44" i="1"/>
  <c r="K47" i="1"/>
  <c r="K50" i="1"/>
  <c r="K46" i="1"/>
  <c r="K49" i="1"/>
  <c r="K60" i="1"/>
  <c r="K61" i="1"/>
  <c r="K62" i="1"/>
  <c r="K63" i="1"/>
  <c r="K64" i="1"/>
  <c r="K65" i="1"/>
  <c r="K66" i="1"/>
  <c r="K67" i="1"/>
  <c r="K52" i="1"/>
  <c r="K53" i="1"/>
  <c r="K93" i="1"/>
  <c r="K95" i="1"/>
  <c r="K97" i="1"/>
  <c r="K99" i="1"/>
  <c r="K101" i="1"/>
  <c r="K103" i="1"/>
  <c r="K69" i="1"/>
  <c r="K71" i="1"/>
  <c r="K73" i="1"/>
  <c r="K75" i="1"/>
  <c r="K77" i="1"/>
  <c r="K79" i="1"/>
  <c r="K80" i="1"/>
  <c r="K81" i="1"/>
  <c r="K90" i="1"/>
  <c r="K91" i="1"/>
  <c r="K92" i="1"/>
  <c r="K94" i="1"/>
  <c r="K96" i="1"/>
  <c r="K98" i="1"/>
  <c r="K100" i="1"/>
  <c r="K102" i="1"/>
  <c r="K82" i="1"/>
  <c r="K83" i="1"/>
  <c r="K84" i="1"/>
  <c r="K85" i="1"/>
  <c r="K86" i="1"/>
  <c r="K87" i="1"/>
  <c r="K88" i="1"/>
  <c r="K89" i="1"/>
  <c r="K68" i="1"/>
  <c r="K70" i="1"/>
  <c r="K72" i="1"/>
  <c r="K74" i="1"/>
  <c r="K76" i="1"/>
  <c r="K78" i="1"/>
  <c r="K197" i="1"/>
  <c r="R203" i="1"/>
  <c r="R212" i="1"/>
  <c r="R218" i="1"/>
  <c r="R236" i="1"/>
  <c r="R242" i="1"/>
  <c r="R244" i="1"/>
  <c r="R246" i="1"/>
  <c r="R220" i="1"/>
  <c r="R226" i="1"/>
  <c r="R227" i="1"/>
  <c r="R228" i="1"/>
  <c r="R229" i="1"/>
  <c r="R230" i="1"/>
  <c r="R196" i="1"/>
  <c r="R202" i="1"/>
  <c r="R211" i="1"/>
  <c r="R171" i="1"/>
  <c r="R179" i="1"/>
  <c r="R187" i="1"/>
  <c r="R190" i="1"/>
  <c r="R154" i="1"/>
  <c r="R156" i="1"/>
  <c r="R164" i="1"/>
  <c r="R4" i="1"/>
  <c r="R11" i="1"/>
  <c r="R13" i="1"/>
  <c r="R21" i="1"/>
  <c r="R3" i="1"/>
  <c r="R18" i="1"/>
  <c r="R19" i="1"/>
  <c r="R20" i="1"/>
  <c r="R22" i="1"/>
  <c r="R2" i="1"/>
  <c r="R5" i="1"/>
  <c r="R12" i="1"/>
  <c r="R17" i="1"/>
  <c r="R26" i="1"/>
  <c r="R27" i="1"/>
  <c r="R28" i="1"/>
  <c r="R29" i="1"/>
  <c r="R33" i="1"/>
  <c r="R155" i="1"/>
  <c r="R157" i="1"/>
  <c r="R163" i="1"/>
  <c r="R170" i="1"/>
  <c r="R174" i="1"/>
  <c r="R194" i="1"/>
  <c r="R115" i="1"/>
  <c r="R118" i="1"/>
  <c r="R121" i="1"/>
  <c r="R124" i="1"/>
  <c r="R138" i="1"/>
  <c r="R140" i="1"/>
  <c r="R146" i="1"/>
  <c r="R148" i="1"/>
  <c r="R107" i="1"/>
  <c r="R114" i="1"/>
  <c r="R123" i="1"/>
  <c r="R133" i="1"/>
  <c r="R139" i="1"/>
  <c r="R141" i="1"/>
  <c r="R145" i="1"/>
  <c r="R147" i="1"/>
  <c r="R130" i="1"/>
  <c r="R131" i="1"/>
  <c r="R132" i="1"/>
  <c r="R106" i="1"/>
  <c r="R108" i="1"/>
  <c r="R116" i="1"/>
  <c r="R122" i="1"/>
  <c r="R165" i="1"/>
  <c r="R173" i="1"/>
  <c r="R181" i="1"/>
  <c r="R185" i="1"/>
  <c r="R172" i="1"/>
  <c r="R180" i="1"/>
  <c r="R188" i="1"/>
  <c r="R193" i="1"/>
  <c r="R149" i="1"/>
  <c r="R195" i="1"/>
  <c r="R204" i="1"/>
  <c r="R235" i="1"/>
  <c r="R237" i="1"/>
  <c r="R239" i="1"/>
  <c r="R241" i="1"/>
  <c r="R243" i="1"/>
  <c r="R245" i="1"/>
  <c r="R219" i="1"/>
  <c r="R55" i="1"/>
  <c r="R58" i="1"/>
  <c r="R59" i="1"/>
  <c r="R35" i="1"/>
  <c r="R37" i="1"/>
  <c r="R41" i="1"/>
  <c r="R43" i="1"/>
  <c r="R45" i="1"/>
  <c r="R51" i="1"/>
  <c r="R34" i="1"/>
  <c r="R36" i="1"/>
  <c r="R44" i="1"/>
  <c r="R50" i="1"/>
  <c r="R46" i="1"/>
  <c r="R60" i="1"/>
  <c r="R66" i="1"/>
  <c r="R67" i="1"/>
  <c r="R52" i="1"/>
  <c r="R53" i="1"/>
  <c r="R93" i="1"/>
  <c r="R99" i="1"/>
  <c r="R101" i="1"/>
  <c r="R69" i="1"/>
  <c r="R75" i="1"/>
  <c r="R77" i="1"/>
  <c r="R90" i="1"/>
  <c r="R91" i="1"/>
  <c r="R92" i="1"/>
  <c r="R100" i="1"/>
  <c r="R83" i="1"/>
  <c r="R84" i="1"/>
  <c r="R85" i="1"/>
  <c r="R68" i="1"/>
  <c r="R74" i="1"/>
  <c r="R76" i="1"/>
  <c r="R197" i="1"/>
  <c r="R56" i="1" l="1"/>
  <c r="R224" i="1"/>
  <c r="R208" i="1"/>
  <c r="R192" i="1"/>
  <c r="R176" i="1"/>
  <c r="R168" i="1"/>
  <c r="R152" i="1"/>
  <c r="R128" i="1"/>
  <c r="R112" i="1"/>
  <c r="R104" i="1"/>
  <c r="R88" i="1"/>
  <c r="R80" i="1"/>
  <c r="R64" i="1"/>
  <c r="R32" i="1"/>
  <c r="R8" i="1"/>
  <c r="R231" i="1"/>
  <c r="R223" i="1"/>
  <c r="R199" i="1"/>
  <c r="R183" i="1"/>
  <c r="R175" i="1"/>
  <c r="R167" i="1"/>
  <c r="R159" i="1"/>
  <c r="R151" i="1"/>
  <c r="R135" i="1"/>
  <c r="R127" i="1"/>
  <c r="R111" i="1"/>
  <c r="R95" i="1"/>
  <c r="R87" i="1"/>
  <c r="R79" i="1"/>
  <c r="R63" i="1"/>
  <c r="R47" i="1"/>
  <c r="R31" i="1"/>
  <c r="R15" i="1"/>
  <c r="R7" i="1"/>
  <c r="R240" i="1"/>
  <c r="R216" i="1"/>
  <c r="R200" i="1"/>
  <c r="R184" i="1"/>
  <c r="R160" i="1"/>
  <c r="R136" i="1"/>
  <c r="R96" i="1"/>
  <c r="R72" i="1"/>
  <c r="R48" i="1"/>
  <c r="R16" i="1"/>
  <c r="R238" i="1"/>
  <c r="R222" i="1"/>
  <c r="R206" i="1"/>
  <c r="R198" i="1"/>
  <c r="R158" i="1"/>
  <c r="R134" i="1"/>
  <c r="R126" i="1"/>
  <c r="R94" i="1"/>
  <c r="R86" i="1"/>
  <c r="R62" i="1"/>
  <c r="R30" i="1"/>
  <c r="R6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<sst xmlns="http://schemas.openxmlformats.org/spreadsheetml/2006/main" count="1742" uniqueCount="156">
  <si>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</si>
  <si>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</si>
  <si>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</si>
  <si>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</si>
  <si>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</si>
  <si>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</si>
  <si>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</si>
  <si>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</si>
  <si>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</si>
  <si>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</si>
  <si>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</si>
  <si>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</si>
  <si>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</si>
  <si>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</si>
  <si>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</si>
  <si>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</si>
  <si>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</si>
  <si>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</si>
  <si>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</si>
  <si>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</si>
  <si>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</si>
  <si>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</si>
  <si>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</si>
  <si>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</si>
  <si>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</si>
  <si>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</si>
  <si>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</si>
  <si>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</si>
  <si>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</si>
  <si>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</si>
  <si>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</si>
  <si>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</si>
  <si>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</si>
  <si>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</si>
  <si>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</si>
  <si>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</si>
  <si>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</si>
  <si>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</si>
  <si>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</si>
  <si>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</si>
  <si>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</si>
  <si>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</si>
  <si>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</si>
  <si>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</si>
  <si>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</si>
  <si>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</si>
  <si>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</si>
  <si>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</si>
  <si>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</si>
  <si>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</si>
  <si>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</si>
  <si>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</si>
  <si>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</si>
  <si>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</si>
  <si>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</si>
  <si>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</si>
  <si>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</si>
  <si>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</si>
  <si>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</si>
  <si>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</si>
  <si>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</si>
  <si>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</si>
  <si>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</si>
  <si>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</si>
  <si>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</si>
  <si>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</si>
  <si>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</si>
  <si>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</si>
  <si>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</si>
  <si>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</si>
  <si>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</si>
  <si>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</si>
  <si>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</si>
  <si>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</si>
  <si>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</si>
  <si>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</si>
  <si>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</si>
  <si>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</si>
  <si>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</si>
  <si>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</si>
  <si>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</si>
  <si>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</si>
  <si>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</si>
  <si>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</si>
  <si>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</si>
  <si>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</si>
  <si>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</si>
  <si>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</si>
  <si>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</si>
  <si>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</si>
  <si>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</si>
  <si>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</si>
  <si>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</si>
  <si>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</si>
  <si>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</si>
  <si>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</si>
  <si>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</si>
  <si>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</si>
  <si>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</si>
  <si>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</si>
  <si>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</si>
  <si>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</si>
  <si>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</si>
  <si>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</si>
  <si>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</si>
  <si>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</si>
  <si>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</si>
  <si>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</si>
  <si>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</si>
  <si>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</si>
  <si>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</si>
  <si>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</si>
  <si>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</si>
  <si>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</si>
  <si>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</si>
  <si>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</si>
  <si>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</si>
  <si>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</si>
  <si>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</si>
  <si>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</si>
  <si>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</si>
  <si>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</si>
  <si>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</si>
  <si>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</si>
  <si>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</si>
  <si>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</si>
  <si>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</si>
  <si>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</si>
  <si>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</si>
  <si>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</si>
  <si>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</si>
  <si>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</si>
  <si>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</si>
  <si>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</si>
  <si>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</si>
  <si>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</si>
  <si>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</si>
  <si>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</si>
  <si>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</si>
  <si>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</si>
  <si>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</si>
  <si>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</si>
  <si>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</si>
  <si>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</si>
  <si>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</si>
  <si>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</si>
  <si>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</si>
  <si>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Mountain Bikes</t>
  </si>
  <si>
    <t>Road Bikes</t>
  </si>
  <si>
    <t>Touring Bikes</t>
  </si>
  <si>
    <t>E-Bikes</t>
  </si>
  <si>
    <t>Hybrid Bikes</t>
  </si>
  <si>
    <t>Kids Bikes</t>
  </si>
  <si>
    <t>Bmx Bikes</t>
  </si>
  <si>
    <t>TOTAL Q1 SALES</t>
  </si>
  <si>
    <t>Q1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</si>
</sst>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0" fillId="0" borderId="0" xfId="0" applyFill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3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11" sqref="B11"/>
    </sheetView>
  </sheetViews>
  <sheetFormatPr baseColWidth="10" defaultColWidth="8.83203125" defaultRowHeight="15" x14ac:dyDescent="0.2"/>
  <cols>
    <col min="1" max="1" width="15" bestFit="1" customWidth="1"/>
    <col min="2" max="3" width="9.5" bestFit="1" customWidth="1"/>
    <col min="4" max="5" width="9.1640625" customWidth="1"/>
    <col min="6" max="6" width="10.1640625" hidden="1" customWidth="1"/>
    <col min="7" max="7" width="15.6640625" customWidth="1"/>
    <col min="8" max="8" width="18" customWidth="1"/>
    <col min="9" max="9" width="23.33203125" bestFit="1" customWidth="1"/>
    <col min="10" max="10" width="10.6640625" bestFit="1" customWidth="1"/>
    <col min="11" max="13" width="10.6640625" customWidth="1"/>
    <col min="14" max="14" width="9.33203125" customWidth="1"/>
    <col min="15" max="15" width="13.33203125" bestFit="1" customWidth="1"/>
    <col min="16" max="16" width="12.83203125" customWidth="1"/>
    <col min="17" max="18" width="11" customWidth="1"/>
    <col min="19" max="19" width="13.5" hidden="1" customWidth="1"/>
    <col min="20" max="20" width="12.5" hidden="1" customWidth="1"/>
    <col min="21" max="21" width="8.5" hidden="1" customWidth="1"/>
    <col min="22" max="22" width="10.5" hidden="1" customWidth="1"/>
    <col min="23" max="23" width="39.6640625" hidden="1" customWidth="1"/>
    <col min="24" max="24" width="0" hidden="1" customWidth="1"/>
    <col min="25" max="25" width="10.5" hidden="1" customWidth="1"/>
  </cols>
  <sheetData>
    <row r="1" spans="1:25" ht="31.5" customHeight="1" x14ac:dyDescent="0.2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2">
      <c r="F2">
        <v>1065</v>
      </c>
      <c r="G2" t="s">
        <v>147</v>
      </c>
      <c r="H2" t="s">
        <v>20</v>
      </c>
      <c r="I2" t="s">
        <v>21</v>
      </c>
      <c r="J2" s="2">
        <v>44562</v>
      </c>
      <c r="K2" s="9">
        <f>MONTH(J2)</f>
        <v>1</v>
      </c>
      <c r="L2" s="9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IF(P2&gt;2000,P2*0.05,0)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2">
      <c r="F3">
        <v>1059</v>
      </c>
      <c r="G3" t="s">
        <v>150</v>
      </c>
      <c r="H3" t="s">
        <v>91</v>
      </c>
      <c r="I3" t="s">
        <v>92</v>
      </c>
      <c r="J3" s="2">
        <v>44562</v>
      </c>
      <c r="K3" s="9">
        <f>MONTH(J3)</f>
        <v>1</v>
      </c>
      <c r="L3" s="9">
        <f>YEAR(J3)</f>
        <v>2022</v>
      </c>
      <c r="M3" s="1">
        <v>1460</v>
      </c>
      <c r="N3" s="1">
        <v>2000</v>
      </c>
      <c r="O3">
        <v>2</v>
      </c>
      <c r="P3" s="1">
        <f t="shared" ref="P3:P66" si="0">N3*O3</f>
        <v>4000</v>
      </c>
      <c r="Q3" s="1">
        <f t="shared" ref="Q3:Q66" si="1">IF(P3&gt;2000,P3*0.05,0)</f>
        <v>200</v>
      </c>
      <c r="R3" s="1">
        <f>P3+Q3</f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ht="16" x14ac:dyDescent="0.2">
      <c r="A4" s="10" t="s">
        <v>154</v>
      </c>
      <c r="B4" s="10"/>
      <c r="C4" s="10"/>
      <c r="D4" s="10"/>
      <c r="F4">
        <v>1049</v>
      </c>
      <c r="G4" t="s">
        <v>147</v>
      </c>
      <c r="H4" t="s">
        <v>20</v>
      </c>
      <c r="I4" t="s">
        <v>21</v>
      </c>
      <c r="J4" s="2">
        <v>44562</v>
      </c>
      <c r="K4" s="9">
        <f>MONTH(J4)</f>
        <v>1</v>
      </c>
      <c r="L4" s="9">
        <f>YEAR(J4)</f>
        <v>2022</v>
      </c>
      <c r="M4" s="1">
        <v>840</v>
      </c>
      <c r="N4" s="1">
        <v>1200</v>
      </c>
      <c r="O4">
        <v>2</v>
      </c>
      <c r="P4" s="1">
        <f t="shared" si="0"/>
        <v>2400</v>
      </c>
      <c r="Q4" s="1">
        <f t="shared" si="1"/>
        <v>120</v>
      </c>
      <c r="R4" s="1">
        <f>P4+Q4</f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ht="32" x14ac:dyDescent="0.2">
      <c r="B5" s="11">
        <v>2022</v>
      </c>
      <c r="C5" s="11">
        <v>2023</v>
      </c>
      <c r="D5" s="11" t="s">
        <v>35</v>
      </c>
      <c r="F5">
        <v>1066</v>
      </c>
      <c r="G5" t="s">
        <v>147</v>
      </c>
      <c r="H5" t="s">
        <v>20</v>
      </c>
      <c r="I5" t="s">
        <v>26</v>
      </c>
      <c r="J5" s="2">
        <v>44563</v>
      </c>
      <c r="K5" s="9">
        <f>MONTH(J5)</f>
        <v>1</v>
      </c>
      <c r="L5" s="9">
        <f>YEAR(J5)</f>
        <v>2022</v>
      </c>
      <c r="M5" s="1">
        <v>1050</v>
      </c>
      <c r="N5" s="1">
        <v>1500</v>
      </c>
      <c r="O5">
        <v>1</v>
      </c>
      <c r="P5" s="1">
        <f t="shared" si="0"/>
        <v>1500</v>
      </c>
      <c r="Q5" s="1">
        <f t="shared" si="1"/>
        <v>0</v>
      </c>
      <c r="R5" s="1">
        <f>P5+Q5</f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2">
      <c r="B6" s="12">
        <f>SUMIF(L2:L246,"2022",R2:R246)</f>
        <v>330500</v>
      </c>
      <c r="C6" s="12">
        <f>SUMIF(L2:L246,"2023",R2:R246)</f>
        <v>453830</v>
      </c>
      <c r="D6" s="6">
        <f>(C6-B6)/B6</f>
        <v>0.37316187594553707</v>
      </c>
      <c r="E6" s="6"/>
      <c r="F6">
        <v>1060</v>
      </c>
      <c r="G6" t="s">
        <v>150</v>
      </c>
      <c r="H6" t="s">
        <v>91</v>
      </c>
      <c r="I6" t="s">
        <v>94</v>
      </c>
      <c r="J6" s="2">
        <v>44563</v>
      </c>
      <c r="K6" s="9">
        <f>MONTH(J6)</f>
        <v>1</v>
      </c>
      <c r="L6" s="9">
        <f>YEAR(J6)</f>
        <v>2022</v>
      </c>
      <c r="M6" s="1">
        <v>1825</v>
      </c>
      <c r="N6" s="1">
        <v>2500</v>
      </c>
      <c r="O6">
        <v>1</v>
      </c>
      <c r="P6" s="1">
        <f t="shared" si="0"/>
        <v>2500</v>
      </c>
      <c r="Q6" s="1">
        <f t="shared" si="1"/>
        <v>125</v>
      </c>
      <c r="R6" s="1">
        <f>P6+Q6</f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2">
      <c r="B7" s="5"/>
      <c r="C7" s="5"/>
      <c r="D7" s="6"/>
      <c r="E7" s="6"/>
      <c r="F7">
        <v>1050</v>
      </c>
      <c r="G7" t="s">
        <v>147</v>
      </c>
      <c r="H7" t="s">
        <v>20</v>
      </c>
      <c r="I7" t="s">
        <v>26</v>
      </c>
      <c r="J7" s="2">
        <v>44563</v>
      </c>
      <c r="K7" s="9">
        <f>MONTH(J7)</f>
        <v>1</v>
      </c>
      <c r="L7" s="9">
        <f>YEAR(J7)</f>
        <v>2022</v>
      </c>
      <c r="M7" s="1">
        <v>1050</v>
      </c>
      <c r="N7" s="1">
        <v>1500</v>
      </c>
      <c r="O7">
        <v>1</v>
      </c>
      <c r="P7" s="1">
        <f t="shared" si="0"/>
        <v>1500</v>
      </c>
      <c r="Q7" s="1">
        <f t="shared" si="1"/>
        <v>0</v>
      </c>
      <c r="R7" s="1">
        <f>P7+Q7</f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2">
      <c r="B8" s="5"/>
      <c r="C8" s="5"/>
      <c r="D8" s="6"/>
      <c r="E8" s="6"/>
      <c r="F8">
        <v>1067</v>
      </c>
      <c r="G8" t="s">
        <v>148</v>
      </c>
      <c r="H8" t="s">
        <v>31</v>
      </c>
      <c r="I8" t="s">
        <v>32</v>
      </c>
      <c r="J8" s="2">
        <v>44564</v>
      </c>
      <c r="K8" s="9">
        <f>MONTH(J8)</f>
        <v>1</v>
      </c>
      <c r="L8" s="9">
        <f>YEAR(J8)</f>
        <v>2022</v>
      </c>
      <c r="M8" s="1">
        <v>1260</v>
      </c>
      <c r="N8" s="1">
        <v>1800</v>
      </c>
      <c r="O8">
        <v>3</v>
      </c>
      <c r="P8" s="1">
        <f t="shared" si="0"/>
        <v>5400</v>
      </c>
      <c r="Q8" s="1">
        <f t="shared" si="1"/>
        <v>270</v>
      </c>
      <c r="R8" s="1">
        <f>P8+Q8</f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2">
      <c r="D9" s="4"/>
      <c r="E9" s="4"/>
      <c r="F9">
        <v>1051</v>
      </c>
      <c r="G9" t="s">
        <v>148</v>
      </c>
      <c r="H9" t="s">
        <v>31</v>
      </c>
      <c r="I9" t="s">
        <v>32</v>
      </c>
      <c r="J9" s="2">
        <v>44564</v>
      </c>
      <c r="K9" s="9">
        <f>MONTH(J9)</f>
        <v>1</v>
      </c>
      <c r="L9" s="9">
        <f>YEAR(J9)</f>
        <v>2022</v>
      </c>
      <c r="M9" s="1">
        <v>1260</v>
      </c>
      <c r="N9" s="1">
        <v>1800</v>
      </c>
      <c r="O9">
        <v>3</v>
      </c>
      <c r="P9" s="1">
        <f t="shared" si="0"/>
        <v>5400</v>
      </c>
      <c r="Q9" s="1">
        <f t="shared" si="1"/>
        <v>270</v>
      </c>
      <c r="R9" s="1">
        <f>P9+Q9</f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ht="16" x14ac:dyDescent="0.2">
      <c r="A10" s="10" t="s">
        <v>155</v>
      </c>
      <c r="B10" s="10"/>
      <c r="C10" s="10"/>
      <c r="D10" s="10"/>
      <c r="F10">
        <v>1068</v>
      </c>
      <c r="G10" t="s">
        <v>148</v>
      </c>
      <c r="H10" t="s">
        <v>31</v>
      </c>
      <c r="I10" t="s">
        <v>36</v>
      </c>
      <c r="J10" s="2">
        <v>44565</v>
      </c>
      <c r="K10" s="9">
        <f>MONTH(J10)</f>
        <v>1</v>
      </c>
      <c r="L10" s="9">
        <f>YEAR(J10)</f>
        <v>2022</v>
      </c>
      <c r="M10" s="1">
        <v>1470</v>
      </c>
      <c r="N10" s="1">
        <v>2100</v>
      </c>
      <c r="O10">
        <v>1</v>
      </c>
      <c r="P10" s="1">
        <f t="shared" si="0"/>
        <v>2100</v>
      </c>
      <c r="Q10" s="1">
        <f t="shared" si="1"/>
        <v>105</v>
      </c>
      <c r="R10" s="1">
        <f>P10+Q10</f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ht="32" x14ac:dyDescent="0.2">
      <c r="B11" s="11">
        <v>2022</v>
      </c>
      <c r="C11" s="11">
        <v>2023</v>
      </c>
      <c r="D11" s="11" t="s">
        <v>35</v>
      </c>
      <c r="E11" s="3"/>
      <c r="F11">
        <v>1052</v>
      </c>
      <c r="G11" t="s">
        <v>148</v>
      </c>
      <c r="H11" t="s">
        <v>31</v>
      </c>
      <c r="I11" t="s">
        <v>36</v>
      </c>
      <c r="J11" s="2">
        <v>44565</v>
      </c>
      <c r="K11" s="9">
        <f>MONTH(J11)</f>
        <v>1</v>
      </c>
      <c r="L11" s="9">
        <f>YEAR(J11)</f>
        <v>2022</v>
      </c>
      <c r="M11" s="1">
        <v>1470</v>
      </c>
      <c r="N11" s="1">
        <v>2100</v>
      </c>
      <c r="O11">
        <v>1</v>
      </c>
      <c r="P11" s="1">
        <f t="shared" si="0"/>
        <v>2100</v>
      </c>
      <c r="Q11" s="1">
        <f t="shared" si="1"/>
        <v>105</v>
      </c>
      <c r="R11" s="1">
        <f>P11+Q11</f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2">
      <c r="A12" t="s">
        <v>53</v>
      </c>
      <c r="B12" s="5">
        <f>SUMIF($K$2:$K$103,"1",$R$2:$R$103)</f>
        <v>101595</v>
      </c>
      <c r="C12" s="5">
        <f>SUMIF($K$104:$K$246,"1",$R$104:$R$246)</f>
        <v>143555</v>
      </c>
      <c r="D12" s="4">
        <f>(C12-B12)/B12</f>
        <v>0.41301245140016735</v>
      </c>
      <c r="E12" s="4"/>
      <c r="F12">
        <v>1069</v>
      </c>
      <c r="G12" t="s">
        <v>149</v>
      </c>
      <c r="H12" t="s">
        <v>38</v>
      </c>
      <c r="I12" t="s">
        <v>39</v>
      </c>
      <c r="J12" s="2">
        <v>44566</v>
      </c>
      <c r="K12" s="9">
        <f>MONTH(J12)</f>
        <v>1</v>
      </c>
      <c r="L12" s="9">
        <f>YEAR(J12)</f>
        <v>2022</v>
      </c>
      <c r="M12" s="1">
        <v>896.99999999999989</v>
      </c>
      <c r="N12" s="1">
        <v>1300</v>
      </c>
      <c r="O12">
        <v>2</v>
      </c>
      <c r="P12" s="1">
        <f t="shared" si="0"/>
        <v>2600</v>
      </c>
      <c r="Q12" s="1">
        <f t="shared" si="1"/>
        <v>130</v>
      </c>
      <c r="R12" s="1">
        <f>P12+Q12</f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2">
      <c r="A13" t="s">
        <v>57</v>
      </c>
      <c r="B13" s="5">
        <f>SUMIF($K$2:$K$103,"2",$R$2:$R$103)</f>
        <v>113445</v>
      </c>
      <c r="C13" s="5">
        <f>SUMIF($K$104:$K$246,"2",$R$104:$R$246)</f>
        <v>145535</v>
      </c>
      <c r="D13" s="4">
        <f t="shared" ref="D13:D14" si="2">(C13-B13)/B13</f>
        <v>0.28286835030190843</v>
      </c>
      <c r="E13" s="4"/>
      <c r="F13">
        <v>1053</v>
      </c>
      <c r="G13" t="s">
        <v>149</v>
      </c>
      <c r="H13" t="s">
        <v>38</v>
      </c>
      <c r="I13" t="s">
        <v>39</v>
      </c>
      <c r="J13" s="2">
        <v>44566</v>
      </c>
      <c r="K13" s="9">
        <f>MONTH(J13)</f>
        <v>1</v>
      </c>
      <c r="L13" s="9">
        <f>YEAR(J13)</f>
        <v>2022</v>
      </c>
      <c r="M13" s="1">
        <v>896.99999999999989</v>
      </c>
      <c r="N13" s="1">
        <v>1300</v>
      </c>
      <c r="O13">
        <v>2</v>
      </c>
      <c r="P13" s="1">
        <f t="shared" si="0"/>
        <v>2600</v>
      </c>
      <c r="Q13" s="1">
        <f t="shared" si="1"/>
        <v>130</v>
      </c>
      <c r="R13" s="1">
        <f>P13+Q13</f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2">
      <c r="A14" t="s">
        <v>60</v>
      </c>
      <c r="B14" s="5">
        <f>SUMIF($K$2:$K$103,"3",$R$2:$R$103)</f>
        <v>115460</v>
      </c>
      <c r="C14" s="5">
        <f>SUMIF($K$104:$K$246,"3",$R$104:$R$246)</f>
        <v>164740</v>
      </c>
      <c r="D14" s="4">
        <f t="shared" si="2"/>
        <v>0.42681448120561233</v>
      </c>
      <c r="E14" s="4"/>
      <c r="F14">
        <v>1070</v>
      </c>
      <c r="G14" t="s">
        <v>149</v>
      </c>
      <c r="H14" t="s">
        <v>38</v>
      </c>
      <c r="I14" t="s">
        <v>41</v>
      </c>
      <c r="J14" s="2">
        <v>44567</v>
      </c>
      <c r="K14" s="9">
        <f>MONTH(J14)</f>
        <v>1</v>
      </c>
      <c r="L14" s="9">
        <f>YEAR(J14)</f>
        <v>2022</v>
      </c>
      <c r="M14" s="1">
        <v>1104</v>
      </c>
      <c r="N14" s="1">
        <v>1600</v>
      </c>
      <c r="O14">
        <v>1</v>
      </c>
      <c r="P14" s="1">
        <f t="shared" si="0"/>
        <v>1600</v>
      </c>
      <c r="Q14" s="1">
        <f t="shared" si="1"/>
        <v>0</v>
      </c>
      <c r="R14" s="1">
        <f>P14+Q14</f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2">
      <c r="F15">
        <v>1054</v>
      </c>
      <c r="G15" t="s">
        <v>149</v>
      </c>
      <c r="H15" t="s">
        <v>38</v>
      </c>
      <c r="I15" t="s">
        <v>41</v>
      </c>
      <c r="J15" s="2">
        <v>44567</v>
      </c>
      <c r="K15" s="9">
        <f>MONTH(J15)</f>
        <v>1</v>
      </c>
      <c r="L15" s="9">
        <f>YEAR(J15)</f>
        <v>2022</v>
      </c>
      <c r="M15" s="1">
        <v>1104</v>
      </c>
      <c r="N15" s="1">
        <v>1600</v>
      </c>
      <c r="O15">
        <v>1</v>
      </c>
      <c r="P15" s="1">
        <f t="shared" si="0"/>
        <v>1600</v>
      </c>
      <c r="Q15" s="1">
        <f t="shared" si="1"/>
        <v>0</v>
      </c>
      <c r="R15" s="1">
        <f>P15+Q15</f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2">
      <c r="F16">
        <v>1071</v>
      </c>
      <c r="G16" t="s">
        <v>147</v>
      </c>
      <c r="H16" t="s">
        <v>43</v>
      </c>
      <c r="I16" t="s">
        <v>44</v>
      </c>
      <c r="J16" s="2">
        <v>44568</v>
      </c>
      <c r="K16" s="9">
        <f>MONTH(J16)</f>
        <v>1</v>
      </c>
      <c r="L16" s="9">
        <f>YEAR(J16)</f>
        <v>2022</v>
      </c>
      <c r="M16" s="1">
        <v>1496</v>
      </c>
      <c r="N16" s="1">
        <v>2200</v>
      </c>
      <c r="O16">
        <v>2</v>
      </c>
      <c r="P16" s="1">
        <f t="shared" si="0"/>
        <v>4400</v>
      </c>
      <c r="Q16" s="1">
        <f t="shared" si="1"/>
        <v>220</v>
      </c>
      <c r="R16" s="1">
        <f>P16+Q16</f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2">
      <c r="B17" s="3"/>
      <c r="C17" s="3"/>
      <c r="F17">
        <v>1072</v>
      </c>
      <c r="G17" t="s">
        <v>147</v>
      </c>
      <c r="H17" t="s">
        <v>43</v>
      </c>
      <c r="I17" t="s">
        <v>46</v>
      </c>
      <c r="J17" s="2">
        <v>44569</v>
      </c>
      <c r="K17" s="9">
        <f>MONTH(J17)</f>
        <v>1</v>
      </c>
      <c r="L17" s="9">
        <f>YEAR(J17)</f>
        <v>2022</v>
      </c>
      <c r="M17" s="1">
        <v>1700.0000000000002</v>
      </c>
      <c r="N17" s="1">
        <v>2500</v>
      </c>
      <c r="O17">
        <v>1</v>
      </c>
      <c r="P17" s="1">
        <f t="shared" si="0"/>
        <v>2500</v>
      </c>
      <c r="Q17" s="1">
        <f t="shared" si="1"/>
        <v>125</v>
      </c>
      <c r="R17" s="1">
        <f>P17+Q17</f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2">
      <c r="F18">
        <v>1061</v>
      </c>
      <c r="G18" t="s">
        <v>148</v>
      </c>
      <c r="H18" t="s">
        <v>76</v>
      </c>
      <c r="I18" t="s">
        <v>77</v>
      </c>
      <c r="J18" s="2">
        <v>44574</v>
      </c>
      <c r="K18" s="9">
        <f>MONTH(J18)</f>
        <v>1</v>
      </c>
      <c r="L18" s="9">
        <f>YEAR(J18)</f>
        <v>2022</v>
      </c>
      <c r="M18" s="1">
        <v>1292</v>
      </c>
      <c r="N18" s="1">
        <v>1900</v>
      </c>
      <c r="O18">
        <v>3</v>
      </c>
      <c r="P18" s="1">
        <f t="shared" si="0"/>
        <v>5700</v>
      </c>
      <c r="Q18" s="1">
        <f t="shared" si="1"/>
        <v>285</v>
      </c>
      <c r="R18" s="1">
        <f>P18+Q18</f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2">
      <c r="F19">
        <v>1062</v>
      </c>
      <c r="G19" t="s">
        <v>148</v>
      </c>
      <c r="H19" t="s">
        <v>76</v>
      </c>
      <c r="I19" t="s">
        <v>79</v>
      </c>
      <c r="J19" s="2">
        <v>44575</v>
      </c>
      <c r="K19" s="9">
        <f>MONTH(J19)</f>
        <v>1</v>
      </c>
      <c r="L19" s="9">
        <f>YEAR(J19)</f>
        <v>2022</v>
      </c>
      <c r="M19" s="1">
        <v>1496</v>
      </c>
      <c r="N19" s="1">
        <v>2200</v>
      </c>
      <c r="O19">
        <v>1</v>
      </c>
      <c r="P19" s="1">
        <f t="shared" si="0"/>
        <v>2200</v>
      </c>
      <c r="Q19" s="1">
        <f t="shared" si="1"/>
        <v>110</v>
      </c>
      <c r="R19" s="1">
        <f>P19+Q19</f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2">
      <c r="F20">
        <v>1063</v>
      </c>
      <c r="G20" t="s">
        <v>149</v>
      </c>
      <c r="H20" t="s">
        <v>81</v>
      </c>
      <c r="I20" t="s">
        <v>82</v>
      </c>
      <c r="J20" s="2">
        <v>44576</v>
      </c>
      <c r="K20" s="9">
        <f>MONTH(J20)</f>
        <v>1</v>
      </c>
      <c r="L20" s="9">
        <f>YEAR(J20)</f>
        <v>2022</v>
      </c>
      <c r="M20" s="1">
        <v>1340</v>
      </c>
      <c r="N20" s="1">
        <v>2000</v>
      </c>
      <c r="O20">
        <v>2</v>
      </c>
      <c r="P20" s="1">
        <f t="shared" si="0"/>
        <v>4000</v>
      </c>
      <c r="Q20" s="1">
        <f t="shared" si="1"/>
        <v>200</v>
      </c>
      <c r="R20" s="1">
        <f>P20+Q20</f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2">
      <c r="F21">
        <v>1055</v>
      </c>
      <c r="G21" t="s">
        <v>149</v>
      </c>
      <c r="H21" t="s">
        <v>81</v>
      </c>
      <c r="I21" t="s">
        <v>82</v>
      </c>
      <c r="J21" s="2">
        <v>44576</v>
      </c>
      <c r="K21" s="9">
        <f>MONTH(J21)</f>
        <v>1</v>
      </c>
      <c r="L21" s="9">
        <f>YEAR(J21)</f>
        <v>2022</v>
      </c>
      <c r="M21" s="1">
        <v>1340</v>
      </c>
      <c r="N21" s="1">
        <v>2000</v>
      </c>
      <c r="O21">
        <v>2</v>
      </c>
      <c r="P21" s="1">
        <f t="shared" si="0"/>
        <v>4000</v>
      </c>
      <c r="Q21" s="1">
        <f t="shared" si="1"/>
        <v>200</v>
      </c>
      <c r="R21" s="1">
        <f>P21+Q21</f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2">
      <c r="F22">
        <v>1064</v>
      </c>
      <c r="G22" t="s">
        <v>149</v>
      </c>
      <c r="H22" t="s">
        <v>81</v>
      </c>
      <c r="I22" t="s">
        <v>84</v>
      </c>
      <c r="J22" s="2">
        <v>44577</v>
      </c>
      <c r="K22" s="9">
        <f>MONTH(J22)</f>
        <v>1</v>
      </c>
      <c r="L22" s="9">
        <f>YEAR(J22)</f>
        <v>2022</v>
      </c>
      <c r="M22" s="1">
        <v>1541</v>
      </c>
      <c r="N22" s="1">
        <v>2300</v>
      </c>
      <c r="O22">
        <v>1</v>
      </c>
      <c r="P22" s="1">
        <f t="shared" si="0"/>
        <v>2300</v>
      </c>
      <c r="Q22" s="1">
        <f t="shared" si="1"/>
        <v>115</v>
      </c>
      <c r="R22" s="1">
        <f>P22+Q22</f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2">
      <c r="F23">
        <v>1056</v>
      </c>
      <c r="G23" t="s">
        <v>149</v>
      </c>
      <c r="H23" t="s">
        <v>81</v>
      </c>
      <c r="I23" t="s">
        <v>84</v>
      </c>
      <c r="J23" s="2">
        <v>44577</v>
      </c>
      <c r="K23" s="9">
        <f>MONTH(J23)</f>
        <v>1</v>
      </c>
      <c r="L23" s="9">
        <f>YEAR(J23)</f>
        <v>2022</v>
      </c>
      <c r="M23" s="1">
        <v>1541</v>
      </c>
      <c r="N23" s="1">
        <v>2300</v>
      </c>
      <c r="O23">
        <v>1</v>
      </c>
      <c r="P23" s="1">
        <f t="shared" si="0"/>
        <v>2300</v>
      </c>
      <c r="Q23" s="1">
        <f t="shared" si="1"/>
        <v>115</v>
      </c>
      <c r="R23" s="1">
        <f>P23+Q23</f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2">
      <c r="F24">
        <v>1057</v>
      </c>
      <c r="G24" t="s">
        <v>147</v>
      </c>
      <c r="H24" t="s">
        <v>86</v>
      </c>
      <c r="I24" t="s">
        <v>87</v>
      </c>
      <c r="J24" s="2">
        <v>44578</v>
      </c>
      <c r="K24" s="9">
        <f>MONTH(J24)</f>
        <v>1</v>
      </c>
      <c r="L24" s="9">
        <f>YEAR(J24)</f>
        <v>2022</v>
      </c>
      <c r="M24" s="1">
        <v>2250</v>
      </c>
      <c r="N24" s="1">
        <v>3000</v>
      </c>
      <c r="O24">
        <v>2</v>
      </c>
      <c r="P24" s="1">
        <f t="shared" si="0"/>
        <v>6000</v>
      </c>
      <c r="Q24" s="1">
        <f t="shared" si="1"/>
        <v>300</v>
      </c>
      <c r="R24" s="1">
        <f>P24+Q24</f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2">
      <c r="F25">
        <v>1058</v>
      </c>
      <c r="G25" t="s">
        <v>147</v>
      </c>
      <c r="H25" t="s">
        <v>86</v>
      </c>
      <c r="I25" t="s">
        <v>89</v>
      </c>
      <c r="J25" s="2">
        <v>44579</v>
      </c>
      <c r="K25" s="9">
        <f>MONTH(J25)</f>
        <v>1</v>
      </c>
      <c r="L25" s="9">
        <f>YEAR(J25)</f>
        <v>2022</v>
      </c>
      <c r="M25" s="1">
        <v>2625</v>
      </c>
      <c r="N25" s="1">
        <v>3500</v>
      </c>
      <c r="O25">
        <v>1</v>
      </c>
      <c r="P25" s="1">
        <f t="shared" si="0"/>
        <v>3500</v>
      </c>
      <c r="Q25" s="1">
        <f t="shared" si="1"/>
        <v>175</v>
      </c>
      <c r="R25" s="1">
        <f>P25+Q25</f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2">
      <c r="F26">
        <v>1073</v>
      </c>
      <c r="G26" t="s">
        <v>147</v>
      </c>
      <c r="H26" t="s">
        <v>48</v>
      </c>
      <c r="I26" t="s">
        <v>49</v>
      </c>
      <c r="J26" s="2">
        <v>44582</v>
      </c>
      <c r="K26" s="9">
        <f>MONTH(J26)</f>
        <v>1</v>
      </c>
      <c r="L26" s="9">
        <f>YEAR(J26)</f>
        <v>2022</v>
      </c>
      <c r="M26" s="1">
        <v>737</v>
      </c>
      <c r="N26" s="1">
        <v>1100</v>
      </c>
      <c r="O26">
        <v>2</v>
      </c>
      <c r="P26" s="1">
        <f t="shared" si="0"/>
        <v>2200</v>
      </c>
      <c r="Q26" s="1">
        <f t="shared" si="1"/>
        <v>110</v>
      </c>
      <c r="R26" s="1">
        <f>P26+Q26</f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2">
      <c r="F27">
        <v>1074</v>
      </c>
      <c r="G27" t="s">
        <v>147</v>
      </c>
      <c r="H27" t="s">
        <v>48</v>
      </c>
      <c r="I27" t="s">
        <v>51</v>
      </c>
      <c r="J27" s="2">
        <v>44583</v>
      </c>
      <c r="K27" s="9">
        <f>MONTH(J27)</f>
        <v>1</v>
      </c>
      <c r="L27" s="9">
        <f>YEAR(J27)</f>
        <v>2022</v>
      </c>
      <c r="M27" s="1">
        <v>938</v>
      </c>
      <c r="N27" s="1">
        <v>1400</v>
      </c>
      <c r="O27">
        <v>1</v>
      </c>
      <c r="P27" s="1">
        <f t="shared" si="0"/>
        <v>1400</v>
      </c>
      <c r="Q27" s="1">
        <f t="shared" si="1"/>
        <v>0</v>
      </c>
      <c r="R27" s="1">
        <f>P27+Q27</f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2">
      <c r="F28">
        <v>1075</v>
      </c>
      <c r="G28" t="s">
        <v>148</v>
      </c>
      <c r="H28" t="s">
        <v>54</v>
      </c>
      <c r="I28" t="s">
        <v>55</v>
      </c>
      <c r="J28" s="2">
        <v>44584</v>
      </c>
      <c r="K28" s="9">
        <f>MONTH(J28)</f>
        <v>1</v>
      </c>
      <c r="L28" s="9">
        <f>YEAR(J28)</f>
        <v>2022</v>
      </c>
      <c r="M28" s="1">
        <v>1190</v>
      </c>
      <c r="N28" s="1">
        <v>1700</v>
      </c>
      <c r="O28">
        <v>3</v>
      </c>
      <c r="P28" s="1">
        <f t="shared" si="0"/>
        <v>5100</v>
      </c>
      <c r="Q28" s="1">
        <f t="shared" si="1"/>
        <v>255</v>
      </c>
      <c r="R28" s="1">
        <f>P28+Q28</f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2">
      <c r="F29">
        <v>1076</v>
      </c>
      <c r="G29" t="s">
        <v>148</v>
      </c>
      <c r="H29" t="s">
        <v>54</v>
      </c>
      <c r="I29" t="s">
        <v>58</v>
      </c>
      <c r="J29" s="2">
        <v>44585</v>
      </c>
      <c r="K29" s="9">
        <f>MONTH(J29)</f>
        <v>1</v>
      </c>
      <c r="L29" s="9">
        <f>YEAR(J29)</f>
        <v>2022</v>
      </c>
      <c r="M29" s="1">
        <v>1400</v>
      </c>
      <c r="N29" s="1">
        <v>2000</v>
      </c>
      <c r="O29">
        <v>1</v>
      </c>
      <c r="P29" s="1">
        <f t="shared" si="0"/>
        <v>2000</v>
      </c>
      <c r="Q29" s="1">
        <f t="shared" si="1"/>
        <v>0</v>
      </c>
      <c r="R29" s="1">
        <f>P29+Q29</f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2">
      <c r="F30">
        <v>1077</v>
      </c>
      <c r="G30" t="s">
        <v>149</v>
      </c>
      <c r="H30" t="s">
        <v>61</v>
      </c>
      <c r="I30" t="s">
        <v>62</v>
      </c>
      <c r="J30" s="2">
        <v>44586</v>
      </c>
      <c r="K30" s="9">
        <f>MONTH(J30)</f>
        <v>1</v>
      </c>
      <c r="L30" s="9">
        <f>YEAR(J30)</f>
        <v>2022</v>
      </c>
      <c r="M30" s="1">
        <v>975</v>
      </c>
      <c r="N30" s="1">
        <v>1500</v>
      </c>
      <c r="O30">
        <v>2</v>
      </c>
      <c r="P30" s="1">
        <f t="shared" si="0"/>
        <v>3000</v>
      </c>
      <c r="Q30" s="1">
        <f t="shared" si="1"/>
        <v>150</v>
      </c>
      <c r="R30" s="1">
        <f>P30+Q30</f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2">
      <c r="F31">
        <v>1078</v>
      </c>
      <c r="G31" t="s">
        <v>149</v>
      </c>
      <c r="H31" t="s">
        <v>61</v>
      </c>
      <c r="I31" t="s">
        <v>64</v>
      </c>
      <c r="J31" s="2">
        <v>44587</v>
      </c>
      <c r="K31" s="9">
        <f>MONTH(J31)</f>
        <v>1</v>
      </c>
      <c r="L31" s="9">
        <f>YEAR(J31)</f>
        <v>2022</v>
      </c>
      <c r="M31" s="1">
        <v>1170</v>
      </c>
      <c r="N31" s="1">
        <v>1800</v>
      </c>
      <c r="O31">
        <v>1</v>
      </c>
      <c r="P31" s="1">
        <f t="shared" si="0"/>
        <v>1800</v>
      </c>
      <c r="Q31" s="1">
        <f t="shared" si="1"/>
        <v>0</v>
      </c>
      <c r="R31" s="1">
        <f>P31+Q31</f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2">
      <c r="F32">
        <v>1079</v>
      </c>
      <c r="G32" t="s">
        <v>147</v>
      </c>
      <c r="H32" t="s">
        <v>66</v>
      </c>
      <c r="I32" t="s">
        <v>67</v>
      </c>
      <c r="J32" s="2">
        <v>44588</v>
      </c>
      <c r="K32" s="9">
        <f>MONTH(J32)</f>
        <v>1</v>
      </c>
      <c r="L32" s="9">
        <f>YEAR(J32)</f>
        <v>2022</v>
      </c>
      <c r="M32" s="1">
        <v>1656</v>
      </c>
      <c r="N32" s="1">
        <v>2300</v>
      </c>
      <c r="O32">
        <v>2</v>
      </c>
      <c r="P32" s="1">
        <f t="shared" si="0"/>
        <v>4600</v>
      </c>
      <c r="Q32" s="1">
        <f t="shared" si="1"/>
        <v>230</v>
      </c>
      <c r="R32" s="1">
        <f>P32+Q32</f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2">
      <c r="F33">
        <v>1080</v>
      </c>
      <c r="G33" t="s">
        <v>147</v>
      </c>
      <c r="H33" t="s">
        <v>66</v>
      </c>
      <c r="I33" t="s">
        <v>69</v>
      </c>
      <c r="J33" s="2">
        <v>44589</v>
      </c>
      <c r="K33" s="9">
        <f>MONTH(J33)</f>
        <v>1</v>
      </c>
      <c r="L33" s="9">
        <f>YEAR(J33)</f>
        <v>2022</v>
      </c>
      <c r="M33" s="1">
        <v>1872</v>
      </c>
      <c r="N33" s="1">
        <v>2600</v>
      </c>
      <c r="O33">
        <v>1</v>
      </c>
      <c r="P33" s="1">
        <f t="shared" si="0"/>
        <v>2600</v>
      </c>
      <c r="Q33" s="1">
        <f t="shared" si="1"/>
        <v>130</v>
      </c>
      <c r="R33" s="1">
        <f>P33+Q33</f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2">
      <c r="F34">
        <v>1190</v>
      </c>
      <c r="G34" t="s">
        <v>147</v>
      </c>
      <c r="H34" t="s">
        <v>20</v>
      </c>
      <c r="I34" t="s">
        <v>21</v>
      </c>
      <c r="J34" s="2">
        <v>44593</v>
      </c>
      <c r="K34" s="9">
        <f>MONTH(J34)</f>
        <v>2</v>
      </c>
      <c r="L34" s="9">
        <f>YEAR(J34)</f>
        <v>2022</v>
      </c>
      <c r="M34" s="1">
        <v>840</v>
      </c>
      <c r="N34" s="1">
        <v>1200</v>
      </c>
      <c r="O34">
        <v>2</v>
      </c>
      <c r="P34" s="1">
        <f t="shared" si="0"/>
        <v>2400</v>
      </c>
      <c r="Q34" s="1">
        <f t="shared" si="1"/>
        <v>120</v>
      </c>
      <c r="R34" s="1">
        <f>P34+Q34</f>
        <v>2520</v>
      </c>
      <c r="S34" t="s">
        <v>22</v>
      </c>
      <c r="T34" t="s">
        <v>23</v>
      </c>
      <c r="U34">
        <v>2001</v>
      </c>
      <c r="V34">
        <v>3001</v>
      </c>
      <c r="W34" t="s">
        <v>24</v>
      </c>
      <c r="X34" t="s">
        <v>25</v>
      </c>
      <c r="Y34">
        <v>25</v>
      </c>
    </row>
    <row r="35" spans="6:25" x14ac:dyDescent="0.2">
      <c r="F35">
        <v>1182</v>
      </c>
      <c r="G35" t="s">
        <v>150</v>
      </c>
      <c r="H35" t="s">
        <v>91</v>
      </c>
      <c r="I35" t="s">
        <v>92</v>
      </c>
      <c r="J35" s="2">
        <v>44593</v>
      </c>
      <c r="K35" s="9">
        <f>MONTH(J35)</f>
        <v>2</v>
      </c>
      <c r="L35" s="9">
        <f>YEAR(J35)</f>
        <v>2022</v>
      </c>
      <c r="M35" s="1">
        <v>1460</v>
      </c>
      <c r="N35" s="1">
        <v>2000</v>
      </c>
      <c r="O35">
        <v>2</v>
      </c>
      <c r="P35" s="1">
        <f t="shared" si="0"/>
        <v>4000</v>
      </c>
      <c r="Q35" s="1">
        <f t="shared" si="1"/>
        <v>200</v>
      </c>
      <c r="R35" s="1">
        <f>P35+Q35</f>
        <v>4200</v>
      </c>
      <c r="S35" t="s">
        <v>22</v>
      </c>
      <c r="T35" t="s">
        <v>23</v>
      </c>
      <c r="U35">
        <v>2061</v>
      </c>
      <c r="V35">
        <v>3061</v>
      </c>
      <c r="W35" t="s">
        <v>93</v>
      </c>
      <c r="X35" t="s">
        <v>25</v>
      </c>
      <c r="Y35">
        <v>35</v>
      </c>
    </row>
    <row r="36" spans="6:25" x14ac:dyDescent="0.2">
      <c r="F36">
        <v>1191</v>
      </c>
      <c r="G36" t="s">
        <v>147</v>
      </c>
      <c r="H36" t="s">
        <v>20</v>
      </c>
      <c r="I36" t="s">
        <v>26</v>
      </c>
      <c r="J36" s="2">
        <v>44594</v>
      </c>
      <c r="K36" s="9">
        <f>MONTH(J36)</f>
        <v>2</v>
      </c>
      <c r="L36" s="9">
        <f>YEAR(J36)</f>
        <v>2022</v>
      </c>
      <c r="M36" s="1">
        <v>1050</v>
      </c>
      <c r="N36" s="1">
        <v>1500</v>
      </c>
      <c r="O36">
        <v>1</v>
      </c>
      <c r="P36" s="1">
        <f t="shared" si="0"/>
        <v>1500</v>
      </c>
      <c r="Q36" s="1">
        <f t="shared" si="1"/>
        <v>0</v>
      </c>
      <c r="R36" s="1">
        <f>P36+Q36</f>
        <v>1500</v>
      </c>
      <c r="S36" t="s">
        <v>27</v>
      </c>
      <c r="T36" t="s">
        <v>28</v>
      </c>
      <c r="U36">
        <v>2002</v>
      </c>
      <c r="V36">
        <v>3002</v>
      </c>
      <c r="W36" t="s">
        <v>29</v>
      </c>
      <c r="X36" t="s">
        <v>30</v>
      </c>
      <c r="Y36">
        <v>22</v>
      </c>
    </row>
    <row r="37" spans="6:25" x14ac:dyDescent="0.2">
      <c r="F37">
        <v>1183</v>
      </c>
      <c r="G37" t="s">
        <v>150</v>
      </c>
      <c r="H37" t="s">
        <v>91</v>
      </c>
      <c r="I37" t="s">
        <v>94</v>
      </c>
      <c r="J37" s="2">
        <v>44594</v>
      </c>
      <c r="K37" s="9">
        <f>MONTH(J37)</f>
        <v>2</v>
      </c>
      <c r="L37" s="9">
        <f>YEAR(J37)</f>
        <v>2022</v>
      </c>
      <c r="M37" s="1">
        <v>1825</v>
      </c>
      <c r="N37" s="1">
        <v>2500</v>
      </c>
      <c r="O37">
        <v>1</v>
      </c>
      <c r="P37" s="1">
        <f t="shared" si="0"/>
        <v>2500</v>
      </c>
      <c r="Q37" s="1">
        <f t="shared" si="1"/>
        <v>125</v>
      </c>
      <c r="R37" s="1">
        <f>P37+Q37</f>
        <v>2625</v>
      </c>
      <c r="S37" t="s">
        <v>27</v>
      </c>
      <c r="T37" t="s">
        <v>28</v>
      </c>
      <c r="U37">
        <v>2062</v>
      </c>
      <c r="V37">
        <v>3062</v>
      </c>
      <c r="W37" t="s">
        <v>95</v>
      </c>
      <c r="X37" t="s">
        <v>30</v>
      </c>
      <c r="Y37">
        <v>33</v>
      </c>
    </row>
    <row r="38" spans="6:25" x14ac:dyDescent="0.2">
      <c r="F38">
        <v>1192</v>
      </c>
      <c r="G38" t="s">
        <v>148</v>
      </c>
      <c r="H38" t="s">
        <v>31</v>
      </c>
      <c r="I38" t="s">
        <v>32</v>
      </c>
      <c r="J38" s="2">
        <v>44595</v>
      </c>
      <c r="K38" s="9">
        <f>MONTH(J38)</f>
        <v>2</v>
      </c>
      <c r="L38" s="9">
        <f>YEAR(J38)</f>
        <v>2022</v>
      </c>
      <c r="M38" s="1">
        <v>1260</v>
      </c>
      <c r="N38" s="1">
        <v>1800</v>
      </c>
      <c r="O38">
        <v>3</v>
      </c>
      <c r="P38" s="1">
        <f t="shared" si="0"/>
        <v>5400</v>
      </c>
      <c r="Q38" s="1">
        <f t="shared" si="1"/>
        <v>270</v>
      </c>
      <c r="R38" s="1">
        <f>P38+Q38</f>
        <v>5670</v>
      </c>
      <c r="S38" t="s">
        <v>22</v>
      </c>
      <c r="T38" t="s">
        <v>33</v>
      </c>
      <c r="U38">
        <v>2003</v>
      </c>
      <c r="V38">
        <v>3003</v>
      </c>
      <c r="W38" t="s">
        <v>34</v>
      </c>
      <c r="X38" t="s">
        <v>25</v>
      </c>
      <c r="Y38">
        <v>18</v>
      </c>
    </row>
    <row r="39" spans="6:25" x14ac:dyDescent="0.2">
      <c r="F39">
        <v>1184</v>
      </c>
      <c r="G39" t="s">
        <v>148</v>
      </c>
      <c r="H39" t="s">
        <v>96</v>
      </c>
      <c r="I39" t="s">
        <v>97</v>
      </c>
      <c r="J39" s="2">
        <v>44595</v>
      </c>
      <c r="K39" s="9">
        <f>MONTH(J39)</f>
        <v>2</v>
      </c>
      <c r="L39" s="9">
        <f>YEAR(J39)</f>
        <v>2022</v>
      </c>
      <c r="M39" s="1">
        <v>1105</v>
      </c>
      <c r="N39" s="1">
        <v>1700</v>
      </c>
      <c r="O39">
        <v>3</v>
      </c>
      <c r="P39" s="1">
        <f t="shared" si="0"/>
        <v>5100</v>
      </c>
      <c r="Q39" s="1">
        <f t="shared" si="1"/>
        <v>255</v>
      </c>
      <c r="R39" s="1">
        <f>P39+Q39</f>
        <v>5355</v>
      </c>
      <c r="S39" t="s">
        <v>22</v>
      </c>
      <c r="T39" t="s">
        <v>33</v>
      </c>
      <c r="U39">
        <v>2063</v>
      </c>
      <c r="V39">
        <v>3063</v>
      </c>
      <c r="W39" t="s">
        <v>98</v>
      </c>
      <c r="X39" t="s">
        <v>25</v>
      </c>
      <c r="Y39">
        <v>22</v>
      </c>
    </row>
    <row r="40" spans="6:25" x14ac:dyDescent="0.2">
      <c r="F40">
        <v>1193</v>
      </c>
      <c r="G40" t="s">
        <v>148</v>
      </c>
      <c r="H40" t="s">
        <v>31</v>
      </c>
      <c r="I40" t="s">
        <v>36</v>
      </c>
      <c r="J40" s="2">
        <v>44596</v>
      </c>
      <c r="K40" s="9">
        <f>MONTH(J40)</f>
        <v>2</v>
      </c>
      <c r="L40" s="9">
        <f>YEAR(J40)</f>
        <v>2022</v>
      </c>
      <c r="M40" s="1">
        <v>1470</v>
      </c>
      <c r="N40" s="1">
        <v>2100</v>
      </c>
      <c r="O40">
        <v>1</v>
      </c>
      <c r="P40" s="1">
        <f t="shared" si="0"/>
        <v>2100</v>
      </c>
      <c r="Q40" s="1">
        <f t="shared" si="1"/>
        <v>105</v>
      </c>
      <c r="R40" s="1">
        <f>P40+Q40</f>
        <v>2205</v>
      </c>
      <c r="S40" t="s">
        <v>22</v>
      </c>
      <c r="T40" t="s">
        <v>23</v>
      </c>
      <c r="U40">
        <v>2004</v>
      </c>
      <c r="V40">
        <v>3004</v>
      </c>
      <c r="W40" t="s">
        <v>37</v>
      </c>
      <c r="X40" t="s">
        <v>30</v>
      </c>
      <c r="Y40">
        <v>16</v>
      </c>
    </row>
    <row r="41" spans="6:25" x14ac:dyDescent="0.2">
      <c r="F41">
        <v>1185</v>
      </c>
      <c r="G41" t="s">
        <v>148</v>
      </c>
      <c r="H41" t="s">
        <v>96</v>
      </c>
      <c r="I41" t="s">
        <v>99</v>
      </c>
      <c r="J41" s="2">
        <v>44596</v>
      </c>
      <c r="K41" s="9">
        <f>MONTH(J41)</f>
        <v>2</v>
      </c>
      <c r="L41" s="9">
        <f>YEAR(J41)</f>
        <v>2022</v>
      </c>
      <c r="M41" s="1">
        <v>1365</v>
      </c>
      <c r="N41" s="1">
        <v>2100</v>
      </c>
      <c r="O41">
        <v>1</v>
      </c>
      <c r="P41" s="1">
        <f t="shared" si="0"/>
        <v>2100</v>
      </c>
      <c r="Q41" s="1">
        <f t="shared" si="1"/>
        <v>105</v>
      </c>
      <c r="R41" s="1">
        <f>P41+Q41</f>
        <v>2205</v>
      </c>
      <c r="S41" t="s">
        <v>22</v>
      </c>
      <c r="T41" t="s">
        <v>23</v>
      </c>
      <c r="U41">
        <v>2064</v>
      </c>
      <c r="V41">
        <v>3064</v>
      </c>
      <c r="W41" t="s">
        <v>100</v>
      </c>
      <c r="X41" t="s">
        <v>30</v>
      </c>
      <c r="Y41">
        <v>20</v>
      </c>
    </row>
    <row r="42" spans="6:25" x14ac:dyDescent="0.2">
      <c r="F42">
        <v>1194</v>
      </c>
      <c r="G42" t="s">
        <v>149</v>
      </c>
      <c r="H42" t="s">
        <v>38</v>
      </c>
      <c r="I42" t="s">
        <v>39</v>
      </c>
      <c r="J42" s="2">
        <v>44597</v>
      </c>
      <c r="K42" s="9">
        <f>MONTH(J42)</f>
        <v>2</v>
      </c>
      <c r="L42" s="9">
        <f>YEAR(J42)</f>
        <v>2022</v>
      </c>
      <c r="M42" s="1">
        <v>896.99999999999989</v>
      </c>
      <c r="N42" s="1">
        <v>1300</v>
      </c>
      <c r="O42">
        <v>2</v>
      </c>
      <c r="P42" s="1">
        <f t="shared" si="0"/>
        <v>2600</v>
      </c>
      <c r="Q42" s="1">
        <f t="shared" si="1"/>
        <v>130</v>
      </c>
      <c r="R42" s="1">
        <f>P42+Q42</f>
        <v>2730</v>
      </c>
      <c r="S42" t="s">
        <v>27</v>
      </c>
      <c r="T42" t="s">
        <v>28</v>
      </c>
      <c r="U42">
        <v>2005</v>
      </c>
      <c r="V42">
        <v>3005</v>
      </c>
      <c r="W42" t="s">
        <v>40</v>
      </c>
      <c r="X42" t="s">
        <v>25</v>
      </c>
      <c r="Y42">
        <v>27</v>
      </c>
    </row>
    <row r="43" spans="6:25" x14ac:dyDescent="0.2">
      <c r="F43">
        <v>1186</v>
      </c>
      <c r="G43" t="s">
        <v>149</v>
      </c>
      <c r="H43" t="s">
        <v>101</v>
      </c>
      <c r="I43" t="s">
        <v>102</v>
      </c>
      <c r="J43" s="2">
        <v>44597</v>
      </c>
      <c r="K43" s="9">
        <f>MONTH(J43)</f>
        <v>2</v>
      </c>
      <c r="L43" s="9">
        <f>YEAR(J43)</f>
        <v>2022</v>
      </c>
      <c r="M43" s="1">
        <v>1035</v>
      </c>
      <c r="N43" s="1">
        <v>1500</v>
      </c>
      <c r="O43">
        <v>2</v>
      </c>
      <c r="P43" s="1">
        <f t="shared" si="0"/>
        <v>3000</v>
      </c>
      <c r="Q43" s="1">
        <f t="shared" si="1"/>
        <v>150</v>
      </c>
      <c r="R43" s="1">
        <f>P43+Q43</f>
        <v>3150</v>
      </c>
      <c r="S43" t="s">
        <v>27</v>
      </c>
      <c r="T43" t="s">
        <v>28</v>
      </c>
      <c r="U43">
        <v>2065</v>
      </c>
      <c r="V43">
        <v>3065</v>
      </c>
      <c r="W43" t="s">
        <v>103</v>
      </c>
      <c r="X43" t="s">
        <v>25</v>
      </c>
      <c r="Y43">
        <v>30</v>
      </c>
    </row>
    <row r="44" spans="6:25" x14ac:dyDescent="0.2">
      <c r="F44">
        <v>1195</v>
      </c>
      <c r="G44" t="s">
        <v>149</v>
      </c>
      <c r="H44" t="s">
        <v>38</v>
      </c>
      <c r="I44" t="s">
        <v>41</v>
      </c>
      <c r="J44" s="2">
        <v>44598</v>
      </c>
      <c r="K44" s="9">
        <f>MONTH(J44)</f>
        <v>2</v>
      </c>
      <c r="L44" s="9">
        <f>YEAR(J44)</f>
        <v>2022</v>
      </c>
      <c r="M44" s="1">
        <v>1104</v>
      </c>
      <c r="N44" s="1">
        <v>1600</v>
      </c>
      <c r="O44">
        <v>1</v>
      </c>
      <c r="P44" s="1">
        <f t="shared" si="0"/>
        <v>1600</v>
      </c>
      <c r="Q44" s="1">
        <f t="shared" si="1"/>
        <v>0</v>
      </c>
      <c r="R44" s="1">
        <f>P44+Q44</f>
        <v>1600</v>
      </c>
      <c r="S44" t="s">
        <v>22</v>
      </c>
      <c r="T44" t="s">
        <v>23</v>
      </c>
      <c r="U44">
        <v>2006</v>
      </c>
      <c r="V44">
        <v>3006</v>
      </c>
      <c r="W44" t="s">
        <v>42</v>
      </c>
      <c r="X44" t="s">
        <v>30</v>
      </c>
      <c r="Y44">
        <v>24</v>
      </c>
    </row>
    <row r="45" spans="6:25" x14ac:dyDescent="0.2">
      <c r="F45">
        <v>1187</v>
      </c>
      <c r="G45" t="s">
        <v>149</v>
      </c>
      <c r="H45" t="s">
        <v>101</v>
      </c>
      <c r="I45" t="s">
        <v>104</v>
      </c>
      <c r="J45" s="2">
        <v>44598</v>
      </c>
      <c r="K45" s="9">
        <f>MONTH(J45)</f>
        <v>2</v>
      </c>
      <c r="L45" s="9">
        <f>YEAR(J45)</f>
        <v>2022</v>
      </c>
      <c r="M45" s="1">
        <v>1242</v>
      </c>
      <c r="N45" s="1">
        <v>1800</v>
      </c>
      <c r="O45">
        <v>1</v>
      </c>
      <c r="P45" s="1">
        <f t="shared" si="0"/>
        <v>1800</v>
      </c>
      <c r="Q45" s="1">
        <f t="shared" si="1"/>
        <v>0</v>
      </c>
      <c r="R45" s="1">
        <f>P45+Q45</f>
        <v>1800</v>
      </c>
      <c r="S45" t="s">
        <v>22</v>
      </c>
      <c r="T45" t="s">
        <v>23</v>
      </c>
      <c r="U45">
        <v>2066</v>
      </c>
      <c r="V45">
        <v>3066</v>
      </c>
      <c r="W45" t="s">
        <v>105</v>
      </c>
      <c r="X45" t="s">
        <v>30</v>
      </c>
      <c r="Y45">
        <v>28</v>
      </c>
    </row>
    <row r="46" spans="6:25" x14ac:dyDescent="0.2">
      <c r="F46">
        <v>1198</v>
      </c>
      <c r="G46" t="s">
        <v>147</v>
      </c>
      <c r="H46" t="s">
        <v>43</v>
      </c>
      <c r="I46" t="s">
        <v>44</v>
      </c>
      <c r="J46" s="2">
        <v>44599</v>
      </c>
      <c r="K46" s="9">
        <f>MONTH(J46)</f>
        <v>2</v>
      </c>
      <c r="L46" s="9">
        <f>YEAR(J46)</f>
        <v>2022</v>
      </c>
      <c r="M46" s="1">
        <v>1496</v>
      </c>
      <c r="N46" s="1">
        <v>2200</v>
      </c>
      <c r="O46">
        <v>2</v>
      </c>
      <c r="P46" s="1">
        <f t="shared" si="0"/>
        <v>4400</v>
      </c>
      <c r="Q46" s="1">
        <f t="shared" si="1"/>
        <v>220</v>
      </c>
      <c r="R46" s="1">
        <f>P46+Q46</f>
        <v>4620</v>
      </c>
      <c r="S46" t="s">
        <v>27</v>
      </c>
      <c r="T46" t="s">
        <v>23</v>
      </c>
      <c r="U46">
        <v>2007</v>
      </c>
      <c r="V46">
        <v>3007</v>
      </c>
      <c r="W46" t="s">
        <v>45</v>
      </c>
      <c r="X46" t="s">
        <v>25</v>
      </c>
      <c r="Y46">
        <v>29</v>
      </c>
    </row>
    <row r="47" spans="6:25" x14ac:dyDescent="0.2">
      <c r="F47">
        <v>1196</v>
      </c>
      <c r="G47" t="s">
        <v>147</v>
      </c>
      <c r="H47" t="s">
        <v>43</v>
      </c>
      <c r="I47" t="s">
        <v>44</v>
      </c>
      <c r="J47" s="2">
        <v>44599</v>
      </c>
      <c r="K47" s="9">
        <f>MONTH(J47)</f>
        <v>2</v>
      </c>
      <c r="L47" s="9">
        <f>YEAR(J47)</f>
        <v>2022</v>
      </c>
      <c r="M47" s="1">
        <v>1496</v>
      </c>
      <c r="N47" s="1">
        <v>2200</v>
      </c>
      <c r="O47">
        <v>2</v>
      </c>
      <c r="P47" s="1">
        <f t="shared" si="0"/>
        <v>4400</v>
      </c>
      <c r="Q47" s="1">
        <f t="shared" si="1"/>
        <v>220</v>
      </c>
      <c r="R47" s="1">
        <f>P47+Q47</f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2">
      <c r="F48">
        <v>1188</v>
      </c>
      <c r="G48" t="s">
        <v>150</v>
      </c>
      <c r="H48" t="s">
        <v>106</v>
      </c>
      <c r="I48" t="s">
        <v>107</v>
      </c>
      <c r="J48" s="2">
        <v>44599</v>
      </c>
      <c r="K48" s="9">
        <f>MONTH(J48)</f>
        <v>2</v>
      </c>
      <c r="L48" s="9">
        <f>YEAR(J48)</f>
        <v>2022</v>
      </c>
      <c r="M48" s="1">
        <v>2080</v>
      </c>
      <c r="N48" s="1">
        <v>3200</v>
      </c>
      <c r="O48">
        <v>2</v>
      </c>
      <c r="P48" s="1">
        <f t="shared" si="0"/>
        <v>6400</v>
      </c>
      <c r="Q48" s="1">
        <f t="shared" si="1"/>
        <v>320</v>
      </c>
      <c r="R48" s="1">
        <f>P48+Q48</f>
        <v>6720</v>
      </c>
      <c r="S48" t="s">
        <v>27</v>
      </c>
      <c r="T48" t="s">
        <v>23</v>
      </c>
      <c r="U48">
        <v>2067</v>
      </c>
      <c r="V48">
        <v>3067</v>
      </c>
      <c r="W48" t="s">
        <v>88</v>
      </c>
      <c r="X48" t="s">
        <v>25</v>
      </c>
      <c r="Y48">
        <v>42</v>
      </c>
    </row>
    <row r="49" spans="6:25" x14ac:dyDescent="0.2">
      <c r="F49">
        <v>1199</v>
      </c>
      <c r="G49" t="s">
        <v>147</v>
      </c>
      <c r="H49" t="s">
        <v>43</v>
      </c>
      <c r="I49" t="s">
        <v>46</v>
      </c>
      <c r="J49" s="2">
        <v>44600</v>
      </c>
      <c r="K49" s="9">
        <f>MONTH(J49)</f>
        <v>2</v>
      </c>
      <c r="L49" s="9">
        <f>YEAR(J49)</f>
        <v>2022</v>
      </c>
      <c r="M49" s="1">
        <v>1700.0000000000002</v>
      </c>
      <c r="N49" s="1">
        <v>2500</v>
      </c>
      <c r="O49">
        <v>1</v>
      </c>
      <c r="P49" s="1">
        <f t="shared" si="0"/>
        <v>2500</v>
      </c>
      <c r="Q49" s="1">
        <f t="shared" si="1"/>
        <v>125</v>
      </c>
      <c r="R49" s="1">
        <f>P49+Q49</f>
        <v>2625</v>
      </c>
      <c r="S49" t="s">
        <v>22</v>
      </c>
      <c r="T49" t="s">
        <v>28</v>
      </c>
      <c r="U49">
        <v>2008</v>
      </c>
      <c r="V49">
        <v>3008</v>
      </c>
      <c r="W49" t="s">
        <v>47</v>
      </c>
      <c r="X49" t="s">
        <v>30</v>
      </c>
      <c r="Y49">
        <v>27</v>
      </c>
    </row>
    <row r="50" spans="6:25" x14ac:dyDescent="0.2">
      <c r="F50">
        <v>1197</v>
      </c>
      <c r="G50" t="s">
        <v>147</v>
      </c>
      <c r="H50" t="s">
        <v>43</v>
      </c>
      <c r="I50" t="s">
        <v>46</v>
      </c>
      <c r="J50" s="2">
        <v>44600</v>
      </c>
      <c r="K50" s="9">
        <f>MONTH(J50)</f>
        <v>2</v>
      </c>
      <c r="L50" s="9">
        <f>YEAR(J50)</f>
        <v>2022</v>
      </c>
      <c r="M50" s="1">
        <v>1700.0000000000002</v>
      </c>
      <c r="N50" s="1">
        <v>2500</v>
      </c>
      <c r="O50">
        <v>1</v>
      </c>
      <c r="P50" s="1">
        <f t="shared" si="0"/>
        <v>2500</v>
      </c>
      <c r="Q50" s="1">
        <f t="shared" si="1"/>
        <v>125</v>
      </c>
      <c r="R50" s="1">
        <f>P50+Q50</f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2">
      <c r="F51">
        <v>1189</v>
      </c>
      <c r="G51" t="s">
        <v>150</v>
      </c>
      <c r="H51" t="s">
        <v>106</v>
      </c>
      <c r="I51" t="s">
        <v>108</v>
      </c>
      <c r="J51" s="2">
        <v>44600</v>
      </c>
      <c r="K51" s="9">
        <f>MONTH(J51)</f>
        <v>2</v>
      </c>
      <c r="L51" s="9">
        <f>YEAR(J51)</f>
        <v>2022</v>
      </c>
      <c r="M51" s="1">
        <v>2405</v>
      </c>
      <c r="N51" s="1">
        <v>3700</v>
      </c>
      <c r="O51">
        <v>1</v>
      </c>
      <c r="P51" s="1">
        <f t="shared" si="0"/>
        <v>3700</v>
      </c>
      <c r="Q51" s="1">
        <f t="shared" si="1"/>
        <v>185</v>
      </c>
      <c r="R51" s="1">
        <f>P51+Q51</f>
        <v>3885</v>
      </c>
      <c r="S51" t="s">
        <v>22</v>
      </c>
      <c r="T51" t="s">
        <v>28</v>
      </c>
      <c r="U51">
        <v>2068</v>
      </c>
      <c r="V51">
        <v>3068</v>
      </c>
      <c r="W51" t="s">
        <v>90</v>
      </c>
      <c r="X51" t="s">
        <v>30</v>
      </c>
      <c r="Y51">
        <v>40</v>
      </c>
    </row>
    <row r="52" spans="6:25" x14ac:dyDescent="0.2">
      <c r="F52">
        <v>1208</v>
      </c>
      <c r="G52" t="s">
        <v>147</v>
      </c>
      <c r="H52" t="s">
        <v>71</v>
      </c>
      <c r="I52" t="s">
        <v>72</v>
      </c>
      <c r="J52" s="2">
        <v>44603</v>
      </c>
      <c r="K52" s="9">
        <f>MONTH(J52)</f>
        <v>2</v>
      </c>
      <c r="L52" s="9">
        <f>YEAR(J52)</f>
        <v>2022</v>
      </c>
      <c r="M52" s="1">
        <v>780</v>
      </c>
      <c r="N52" s="1">
        <v>1300</v>
      </c>
      <c r="O52">
        <v>2</v>
      </c>
      <c r="P52" s="1">
        <f t="shared" si="0"/>
        <v>2600</v>
      </c>
      <c r="Q52" s="1">
        <f t="shared" si="1"/>
        <v>130</v>
      </c>
      <c r="R52" s="1">
        <f>P52+Q52</f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2">
      <c r="F53">
        <v>1209</v>
      </c>
      <c r="G53" t="s">
        <v>147</v>
      </c>
      <c r="H53" t="s">
        <v>71</v>
      </c>
      <c r="I53" t="s">
        <v>74</v>
      </c>
      <c r="J53" s="2">
        <v>44604</v>
      </c>
      <c r="K53" s="9">
        <f>MONTH(J53)</f>
        <v>2</v>
      </c>
      <c r="L53" s="9">
        <f>YEAR(J53)</f>
        <v>2022</v>
      </c>
      <c r="M53" s="1">
        <v>960</v>
      </c>
      <c r="N53" s="1">
        <v>1600</v>
      </c>
      <c r="O53">
        <v>1</v>
      </c>
      <c r="P53" s="1">
        <f t="shared" si="0"/>
        <v>1600</v>
      </c>
      <c r="Q53" s="1">
        <f t="shared" si="1"/>
        <v>0</v>
      </c>
      <c r="R53" s="1">
        <f>P53+Q53</f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2">
      <c r="F54">
        <v>1176</v>
      </c>
      <c r="G54" t="s">
        <v>148</v>
      </c>
      <c r="H54" t="s">
        <v>76</v>
      </c>
      <c r="I54" t="s">
        <v>77</v>
      </c>
      <c r="J54" s="2">
        <v>44605</v>
      </c>
      <c r="K54" s="9">
        <f>MONTH(J54)</f>
        <v>2</v>
      </c>
      <c r="L54" s="9">
        <f>YEAR(J54)</f>
        <v>2022</v>
      </c>
      <c r="M54" s="1">
        <v>1292</v>
      </c>
      <c r="N54" s="1">
        <v>1900</v>
      </c>
      <c r="O54">
        <v>3</v>
      </c>
      <c r="P54" s="1">
        <f t="shared" si="0"/>
        <v>5700</v>
      </c>
      <c r="Q54" s="1">
        <f t="shared" si="1"/>
        <v>285</v>
      </c>
      <c r="R54" s="1">
        <f>P54+Q54</f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2">
      <c r="F55">
        <v>1177</v>
      </c>
      <c r="G55" t="s">
        <v>148</v>
      </c>
      <c r="H55" t="s">
        <v>76</v>
      </c>
      <c r="I55" t="s">
        <v>79</v>
      </c>
      <c r="J55" s="2">
        <v>44606</v>
      </c>
      <c r="K55" s="9">
        <f>MONTH(J55)</f>
        <v>2</v>
      </c>
      <c r="L55" s="9">
        <f>YEAR(J55)</f>
        <v>2022</v>
      </c>
      <c r="M55" s="1">
        <v>1496</v>
      </c>
      <c r="N55" s="1">
        <v>2200</v>
      </c>
      <c r="O55">
        <v>1</v>
      </c>
      <c r="P55" s="1">
        <f t="shared" si="0"/>
        <v>2200</v>
      </c>
      <c r="Q55" s="1">
        <f t="shared" si="1"/>
        <v>110</v>
      </c>
      <c r="R55" s="1">
        <f>P55+Q55</f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2">
      <c r="F56">
        <v>1178</v>
      </c>
      <c r="G56" t="s">
        <v>149</v>
      </c>
      <c r="H56" t="s">
        <v>81</v>
      </c>
      <c r="I56" t="s">
        <v>82</v>
      </c>
      <c r="J56" s="2">
        <v>44607</v>
      </c>
      <c r="K56" s="9">
        <f>MONTH(J56)</f>
        <v>2</v>
      </c>
      <c r="L56" s="9">
        <f>YEAR(J56)</f>
        <v>2022</v>
      </c>
      <c r="M56" s="1">
        <v>1340</v>
      </c>
      <c r="N56" s="1">
        <v>2000</v>
      </c>
      <c r="O56">
        <v>2</v>
      </c>
      <c r="P56" s="1">
        <f t="shared" si="0"/>
        <v>4000</v>
      </c>
      <c r="Q56" s="1">
        <f t="shared" si="1"/>
        <v>200</v>
      </c>
      <c r="R56" s="1">
        <f>P56+Q56</f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2">
      <c r="F57">
        <v>1179</v>
      </c>
      <c r="G57" t="s">
        <v>149</v>
      </c>
      <c r="H57" t="s">
        <v>81</v>
      </c>
      <c r="I57" t="s">
        <v>84</v>
      </c>
      <c r="J57" s="2">
        <v>44608</v>
      </c>
      <c r="K57" s="9">
        <f>MONTH(J57)</f>
        <v>2</v>
      </c>
      <c r="L57" s="9">
        <f>YEAR(J57)</f>
        <v>2022</v>
      </c>
      <c r="M57" s="1">
        <v>1541</v>
      </c>
      <c r="N57" s="1">
        <v>2300</v>
      </c>
      <c r="O57">
        <v>1</v>
      </c>
      <c r="P57" s="1">
        <f t="shared" si="0"/>
        <v>2300</v>
      </c>
      <c r="Q57" s="1">
        <f t="shared" si="1"/>
        <v>115</v>
      </c>
      <c r="R57" s="1">
        <f>P57+Q57</f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2">
      <c r="F58">
        <v>1180</v>
      </c>
      <c r="G58" t="s">
        <v>147</v>
      </c>
      <c r="H58" t="s">
        <v>86</v>
      </c>
      <c r="I58" t="s">
        <v>87</v>
      </c>
      <c r="J58" s="2">
        <v>44609</v>
      </c>
      <c r="K58" s="9">
        <f>MONTH(J58)</f>
        <v>2</v>
      </c>
      <c r="L58" s="9">
        <f>YEAR(J58)</f>
        <v>2022</v>
      </c>
      <c r="M58" s="1">
        <v>2250</v>
      </c>
      <c r="N58" s="1">
        <v>3000</v>
      </c>
      <c r="O58">
        <v>2</v>
      </c>
      <c r="P58" s="1">
        <f t="shared" si="0"/>
        <v>6000</v>
      </c>
      <c r="Q58" s="1">
        <f t="shared" si="1"/>
        <v>300</v>
      </c>
      <c r="R58" s="1">
        <f>P58+Q58</f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2">
      <c r="F59">
        <v>1181</v>
      </c>
      <c r="G59" t="s">
        <v>147</v>
      </c>
      <c r="H59" t="s">
        <v>86</v>
      </c>
      <c r="I59" t="s">
        <v>89</v>
      </c>
      <c r="J59" s="2">
        <v>44610</v>
      </c>
      <c r="K59" s="9">
        <f>MONTH(J59)</f>
        <v>2</v>
      </c>
      <c r="L59" s="9">
        <f>YEAR(J59)</f>
        <v>2022</v>
      </c>
      <c r="M59" s="1">
        <v>2625</v>
      </c>
      <c r="N59" s="1">
        <v>3500</v>
      </c>
      <c r="O59">
        <v>1</v>
      </c>
      <c r="P59" s="1">
        <f t="shared" si="0"/>
        <v>3500</v>
      </c>
      <c r="Q59" s="1">
        <f t="shared" si="1"/>
        <v>175</v>
      </c>
      <c r="R59" s="1">
        <f>P59+Q59</f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2">
      <c r="F60">
        <v>1200</v>
      </c>
      <c r="G60" t="s">
        <v>147</v>
      </c>
      <c r="H60" t="s">
        <v>48</v>
      </c>
      <c r="I60" t="s">
        <v>49</v>
      </c>
      <c r="J60" s="2">
        <v>44613</v>
      </c>
      <c r="K60" s="9">
        <f>MONTH(J60)</f>
        <v>2</v>
      </c>
      <c r="L60" s="9">
        <f>YEAR(J60)</f>
        <v>2022</v>
      </c>
      <c r="M60" s="1">
        <v>737</v>
      </c>
      <c r="N60" s="1">
        <v>1100</v>
      </c>
      <c r="O60">
        <v>2</v>
      </c>
      <c r="P60" s="1">
        <f t="shared" si="0"/>
        <v>2200</v>
      </c>
      <c r="Q60" s="1">
        <f t="shared" si="1"/>
        <v>110</v>
      </c>
      <c r="R60" s="1">
        <f>P60+Q60</f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2">
      <c r="F61">
        <v>1201</v>
      </c>
      <c r="G61" t="s">
        <v>147</v>
      </c>
      <c r="H61" t="s">
        <v>48</v>
      </c>
      <c r="I61" t="s">
        <v>51</v>
      </c>
      <c r="J61" s="2">
        <v>44614</v>
      </c>
      <c r="K61" s="9">
        <f>MONTH(J61)</f>
        <v>2</v>
      </c>
      <c r="L61" s="9">
        <f>YEAR(J61)</f>
        <v>2022</v>
      </c>
      <c r="M61" s="1">
        <v>938</v>
      </c>
      <c r="N61" s="1">
        <v>1400</v>
      </c>
      <c r="O61">
        <v>1</v>
      </c>
      <c r="P61" s="1">
        <f t="shared" si="0"/>
        <v>1400</v>
      </c>
      <c r="Q61" s="1">
        <f t="shared" si="1"/>
        <v>0</v>
      </c>
      <c r="R61" s="1">
        <f>P61+Q61</f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2">
      <c r="F62">
        <v>1202</v>
      </c>
      <c r="G62" t="s">
        <v>148</v>
      </c>
      <c r="H62" t="s">
        <v>54</v>
      </c>
      <c r="I62" t="s">
        <v>55</v>
      </c>
      <c r="J62" s="2">
        <v>44615</v>
      </c>
      <c r="K62" s="9">
        <f>MONTH(J62)</f>
        <v>2</v>
      </c>
      <c r="L62" s="9">
        <f>YEAR(J62)</f>
        <v>2022</v>
      </c>
      <c r="M62" s="1">
        <v>1190</v>
      </c>
      <c r="N62" s="1">
        <v>1700</v>
      </c>
      <c r="O62">
        <v>3</v>
      </c>
      <c r="P62" s="1">
        <f t="shared" si="0"/>
        <v>5100</v>
      </c>
      <c r="Q62" s="1">
        <f t="shared" si="1"/>
        <v>255</v>
      </c>
      <c r="R62" s="1">
        <f>P62+Q62</f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2">
      <c r="F63">
        <v>1203</v>
      </c>
      <c r="G63" t="s">
        <v>148</v>
      </c>
      <c r="H63" t="s">
        <v>54</v>
      </c>
      <c r="I63" t="s">
        <v>58</v>
      </c>
      <c r="J63" s="2">
        <v>44616</v>
      </c>
      <c r="K63" s="9">
        <f>MONTH(J63)</f>
        <v>2</v>
      </c>
      <c r="L63" s="9">
        <f>YEAR(J63)</f>
        <v>2022</v>
      </c>
      <c r="M63" s="1">
        <v>1400</v>
      </c>
      <c r="N63" s="1">
        <v>2000</v>
      </c>
      <c r="O63">
        <v>1</v>
      </c>
      <c r="P63" s="1">
        <f t="shared" si="0"/>
        <v>2000</v>
      </c>
      <c r="Q63" s="1">
        <f t="shared" si="1"/>
        <v>0</v>
      </c>
      <c r="R63" s="1">
        <f>P63+Q63</f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2">
      <c r="F64">
        <v>1204</v>
      </c>
      <c r="G64" t="s">
        <v>149</v>
      </c>
      <c r="H64" t="s">
        <v>61</v>
      </c>
      <c r="I64" t="s">
        <v>62</v>
      </c>
      <c r="J64" s="2">
        <v>44617</v>
      </c>
      <c r="K64" s="9">
        <f>MONTH(J64)</f>
        <v>2</v>
      </c>
      <c r="L64" s="9">
        <f>YEAR(J64)</f>
        <v>2022</v>
      </c>
      <c r="M64" s="1">
        <v>975</v>
      </c>
      <c r="N64" s="1">
        <v>1500</v>
      </c>
      <c r="O64">
        <v>2</v>
      </c>
      <c r="P64" s="1">
        <f t="shared" si="0"/>
        <v>3000</v>
      </c>
      <c r="Q64" s="1">
        <f t="shared" si="1"/>
        <v>150</v>
      </c>
      <c r="R64" s="1">
        <f>P64+Q64</f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2">
      <c r="F65">
        <v>1205</v>
      </c>
      <c r="G65" t="s">
        <v>149</v>
      </c>
      <c r="H65" t="s">
        <v>61</v>
      </c>
      <c r="I65" t="s">
        <v>64</v>
      </c>
      <c r="J65" s="2">
        <v>44618</v>
      </c>
      <c r="K65" s="9">
        <f>MONTH(J65)</f>
        <v>2</v>
      </c>
      <c r="L65" s="9">
        <f>YEAR(J65)</f>
        <v>2022</v>
      </c>
      <c r="M65" s="1">
        <v>1170</v>
      </c>
      <c r="N65" s="1">
        <v>1800</v>
      </c>
      <c r="O65">
        <v>1</v>
      </c>
      <c r="P65" s="1">
        <f t="shared" si="0"/>
        <v>1800</v>
      </c>
      <c r="Q65" s="1">
        <f t="shared" si="1"/>
        <v>0</v>
      </c>
      <c r="R65" s="1">
        <f>P65+Q65</f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2">
      <c r="F66">
        <v>1206</v>
      </c>
      <c r="G66" t="s">
        <v>147</v>
      </c>
      <c r="H66" t="s">
        <v>66</v>
      </c>
      <c r="I66" t="s">
        <v>67</v>
      </c>
      <c r="J66" s="2">
        <v>44619</v>
      </c>
      <c r="K66" s="9">
        <f>MONTH(J66)</f>
        <v>2</v>
      </c>
      <c r="L66" s="9">
        <f>YEAR(J66)</f>
        <v>2022</v>
      </c>
      <c r="M66" s="1">
        <v>1656</v>
      </c>
      <c r="N66" s="1">
        <v>2300</v>
      </c>
      <c r="O66">
        <v>2</v>
      </c>
      <c r="P66" s="1">
        <f t="shared" si="0"/>
        <v>4600</v>
      </c>
      <c r="Q66" s="1">
        <f t="shared" si="1"/>
        <v>230</v>
      </c>
      <c r="R66" s="1">
        <f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2">
      <c r="F67">
        <v>1207</v>
      </c>
      <c r="G67" t="s">
        <v>147</v>
      </c>
      <c r="H67" t="s">
        <v>66</v>
      </c>
      <c r="I67" t="s">
        <v>69</v>
      </c>
      <c r="J67" s="2">
        <v>44620</v>
      </c>
      <c r="K67" s="9">
        <f>MONTH(J67)</f>
        <v>2</v>
      </c>
      <c r="L67" s="9">
        <f>YEAR(J67)</f>
        <v>2022</v>
      </c>
      <c r="M67" s="1">
        <v>1872</v>
      </c>
      <c r="N67" s="1">
        <v>2600</v>
      </c>
      <c r="O67">
        <v>1</v>
      </c>
      <c r="P67" s="1">
        <f t="shared" ref="P67:P130" si="3">N67*O67</f>
        <v>2600</v>
      </c>
      <c r="Q67" s="1">
        <f t="shared" ref="Q67:Q130" si="4">IF(P67&gt;2000,P67*0.05,0)</f>
        <v>130</v>
      </c>
      <c r="R67" s="1">
        <f>P67+Q67</f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2">
      <c r="F68">
        <v>1240</v>
      </c>
      <c r="G68" t="s">
        <v>150</v>
      </c>
      <c r="H68" t="s">
        <v>91</v>
      </c>
      <c r="I68" t="s">
        <v>92</v>
      </c>
      <c r="J68" s="2">
        <v>44621</v>
      </c>
      <c r="K68" s="9">
        <f>MONTH(J68)</f>
        <v>3</v>
      </c>
      <c r="L68" s="9">
        <f>YEAR(J68)</f>
        <v>2022</v>
      </c>
      <c r="M68" s="1">
        <v>1460</v>
      </c>
      <c r="N68" s="1">
        <v>2000</v>
      </c>
      <c r="O68">
        <v>2</v>
      </c>
      <c r="P68" s="1">
        <f t="shared" si="3"/>
        <v>4000</v>
      </c>
      <c r="Q68" s="1">
        <f t="shared" si="4"/>
        <v>200</v>
      </c>
      <c r="R68" s="1">
        <f>P68+Q68</f>
        <v>4200</v>
      </c>
      <c r="S68" t="s">
        <v>22</v>
      </c>
      <c r="T68" t="s">
        <v>23</v>
      </c>
      <c r="U68">
        <v>2061</v>
      </c>
      <c r="V68">
        <v>3061</v>
      </c>
      <c r="W68" t="s">
        <v>93</v>
      </c>
      <c r="X68" t="s">
        <v>25</v>
      </c>
      <c r="Y68">
        <v>35</v>
      </c>
    </row>
    <row r="69" spans="6:25" x14ac:dyDescent="0.2">
      <c r="F69">
        <v>1216</v>
      </c>
      <c r="G69" t="s">
        <v>147</v>
      </c>
      <c r="H69" t="s">
        <v>20</v>
      </c>
      <c r="I69" t="s">
        <v>21</v>
      </c>
      <c r="J69" s="2">
        <v>44621</v>
      </c>
      <c r="K69" s="9">
        <f>MONTH(J69)</f>
        <v>3</v>
      </c>
      <c r="L69" s="9">
        <f>YEAR(J69)</f>
        <v>2022</v>
      </c>
      <c r="M69" s="1">
        <v>840</v>
      </c>
      <c r="N69" s="1">
        <v>1200</v>
      </c>
      <c r="O69">
        <v>2</v>
      </c>
      <c r="P69" s="1">
        <f t="shared" si="3"/>
        <v>2400</v>
      </c>
      <c r="Q69" s="1">
        <f t="shared" si="4"/>
        <v>120</v>
      </c>
      <c r="R69" s="1">
        <f>P69+Q69</f>
        <v>2520</v>
      </c>
      <c r="S69" t="s">
        <v>22</v>
      </c>
      <c r="T69" t="s">
        <v>23</v>
      </c>
      <c r="U69">
        <v>2001</v>
      </c>
      <c r="V69">
        <v>3001</v>
      </c>
      <c r="W69" t="s">
        <v>24</v>
      </c>
      <c r="X69" t="s">
        <v>25</v>
      </c>
      <c r="Y69">
        <v>25</v>
      </c>
    </row>
    <row r="70" spans="6:25" x14ac:dyDescent="0.2">
      <c r="F70">
        <v>1241</v>
      </c>
      <c r="G70" t="s">
        <v>150</v>
      </c>
      <c r="H70" t="s">
        <v>91</v>
      </c>
      <c r="I70" t="s">
        <v>94</v>
      </c>
      <c r="J70" s="2">
        <v>44622</v>
      </c>
      <c r="K70" s="9">
        <f>MONTH(J70)</f>
        <v>3</v>
      </c>
      <c r="L70" s="9">
        <f>YEAR(J70)</f>
        <v>2022</v>
      </c>
      <c r="M70" s="1">
        <v>1825</v>
      </c>
      <c r="N70" s="1">
        <v>2500</v>
      </c>
      <c r="O70">
        <v>1</v>
      </c>
      <c r="P70" s="1">
        <f t="shared" si="3"/>
        <v>2500</v>
      </c>
      <c r="Q70" s="1">
        <f t="shared" si="4"/>
        <v>125</v>
      </c>
      <c r="R70" s="1">
        <f>P70+Q70</f>
        <v>2625</v>
      </c>
      <c r="S70" t="s">
        <v>27</v>
      </c>
      <c r="T70" t="s">
        <v>28</v>
      </c>
      <c r="U70">
        <v>2062</v>
      </c>
      <c r="V70">
        <v>3062</v>
      </c>
      <c r="W70" t="s">
        <v>95</v>
      </c>
      <c r="X70" t="s">
        <v>30</v>
      </c>
      <c r="Y70">
        <v>33</v>
      </c>
    </row>
    <row r="71" spans="6:25" x14ac:dyDescent="0.2">
      <c r="F71">
        <v>1217</v>
      </c>
      <c r="G71" t="s">
        <v>147</v>
      </c>
      <c r="H71" t="s">
        <v>20</v>
      </c>
      <c r="I71" t="s">
        <v>26</v>
      </c>
      <c r="J71" s="2">
        <v>44622</v>
      </c>
      <c r="K71" s="9">
        <f>MONTH(J71)</f>
        <v>3</v>
      </c>
      <c r="L71" s="9">
        <f>YEAR(J71)</f>
        <v>2022</v>
      </c>
      <c r="M71" s="1">
        <v>1050</v>
      </c>
      <c r="N71" s="1">
        <v>1500</v>
      </c>
      <c r="O71">
        <v>1</v>
      </c>
      <c r="P71" s="1">
        <f t="shared" si="3"/>
        <v>1500</v>
      </c>
      <c r="Q71" s="1">
        <f t="shared" si="4"/>
        <v>0</v>
      </c>
      <c r="R71" s="1">
        <f>P71+Q71</f>
        <v>1500</v>
      </c>
      <c r="S71" t="s">
        <v>27</v>
      </c>
      <c r="T71" t="s">
        <v>28</v>
      </c>
      <c r="U71">
        <v>2002</v>
      </c>
      <c r="V71">
        <v>3002</v>
      </c>
      <c r="W71" t="s">
        <v>29</v>
      </c>
      <c r="X71" t="s">
        <v>30</v>
      </c>
      <c r="Y71">
        <v>22</v>
      </c>
    </row>
    <row r="72" spans="6:25" x14ac:dyDescent="0.2">
      <c r="F72">
        <v>1242</v>
      </c>
      <c r="G72" t="s">
        <v>148</v>
      </c>
      <c r="H72" t="s">
        <v>96</v>
      </c>
      <c r="I72" t="s">
        <v>97</v>
      </c>
      <c r="J72" s="2">
        <v>44623</v>
      </c>
      <c r="K72" s="9">
        <f>MONTH(J72)</f>
        <v>3</v>
      </c>
      <c r="L72" s="9">
        <f>YEAR(J72)</f>
        <v>2022</v>
      </c>
      <c r="M72" s="1">
        <v>1105</v>
      </c>
      <c r="N72" s="1">
        <v>1700</v>
      </c>
      <c r="O72">
        <v>3</v>
      </c>
      <c r="P72" s="1">
        <f t="shared" si="3"/>
        <v>5100</v>
      </c>
      <c r="Q72" s="1">
        <f t="shared" si="4"/>
        <v>255</v>
      </c>
      <c r="R72" s="1">
        <f>P72+Q72</f>
        <v>5355</v>
      </c>
      <c r="S72" t="s">
        <v>22</v>
      </c>
      <c r="T72" t="s">
        <v>33</v>
      </c>
      <c r="U72">
        <v>2063</v>
      </c>
      <c r="V72">
        <v>3063</v>
      </c>
      <c r="W72" t="s">
        <v>98</v>
      </c>
      <c r="X72" t="s">
        <v>25</v>
      </c>
      <c r="Y72">
        <v>22</v>
      </c>
    </row>
    <row r="73" spans="6:25" x14ac:dyDescent="0.2">
      <c r="F73">
        <v>1218</v>
      </c>
      <c r="G73" t="s">
        <v>148</v>
      </c>
      <c r="H73" t="s">
        <v>31</v>
      </c>
      <c r="I73" t="s">
        <v>32</v>
      </c>
      <c r="J73" s="2">
        <v>44623</v>
      </c>
      <c r="K73" s="9">
        <f>MONTH(J73)</f>
        <v>3</v>
      </c>
      <c r="L73" s="9">
        <f>YEAR(J73)</f>
        <v>2022</v>
      </c>
      <c r="M73" s="1">
        <v>1260</v>
      </c>
      <c r="N73" s="1">
        <v>1800</v>
      </c>
      <c r="O73">
        <v>3</v>
      </c>
      <c r="P73" s="1">
        <f t="shared" si="3"/>
        <v>5400</v>
      </c>
      <c r="Q73" s="1">
        <f t="shared" si="4"/>
        <v>270</v>
      </c>
      <c r="R73" s="1">
        <f>P73+Q73</f>
        <v>5670</v>
      </c>
      <c r="S73" t="s">
        <v>22</v>
      </c>
      <c r="T73" t="s">
        <v>33</v>
      </c>
      <c r="U73">
        <v>2003</v>
      </c>
      <c r="V73">
        <v>3003</v>
      </c>
      <c r="W73" t="s">
        <v>34</v>
      </c>
      <c r="X73" t="s">
        <v>25</v>
      </c>
      <c r="Y73">
        <v>18</v>
      </c>
    </row>
    <row r="74" spans="6:25" x14ac:dyDescent="0.2">
      <c r="F74">
        <v>1243</v>
      </c>
      <c r="G74" t="s">
        <v>148</v>
      </c>
      <c r="H74" t="s">
        <v>96</v>
      </c>
      <c r="I74" t="s">
        <v>99</v>
      </c>
      <c r="J74" s="2">
        <v>44624</v>
      </c>
      <c r="K74" s="9">
        <f>MONTH(J74)</f>
        <v>3</v>
      </c>
      <c r="L74" s="9">
        <f>YEAR(J74)</f>
        <v>2022</v>
      </c>
      <c r="M74" s="1">
        <v>1365</v>
      </c>
      <c r="N74" s="1">
        <v>2100</v>
      </c>
      <c r="O74">
        <v>1</v>
      </c>
      <c r="P74" s="1">
        <f t="shared" si="3"/>
        <v>2100</v>
      </c>
      <c r="Q74" s="1">
        <f t="shared" si="4"/>
        <v>105</v>
      </c>
      <c r="R74" s="1">
        <f>P74+Q74</f>
        <v>2205</v>
      </c>
      <c r="S74" t="s">
        <v>22</v>
      </c>
      <c r="T74" t="s">
        <v>23</v>
      </c>
      <c r="U74">
        <v>2064</v>
      </c>
      <c r="V74">
        <v>3064</v>
      </c>
      <c r="W74" t="s">
        <v>100</v>
      </c>
      <c r="X74" t="s">
        <v>30</v>
      </c>
      <c r="Y74">
        <v>20</v>
      </c>
    </row>
    <row r="75" spans="6:25" x14ac:dyDescent="0.2">
      <c r="F75">
        <v>1219</v>
      </c>
      <c r="G75" t="s">
        <v>148</v>
      </c>
      <c r="H75" t="s">
        <v>31</v>
      </c>
      <c r="I75" t="s">
        <v>36</v>
      </c>
      <c r="J75" s="2">
        <v>44624</v>
      </c>
      <c r="K75" s="9">
        <f>MONTH(J75)</f>
        <v>3</v>
      </c>
      <c r="L75" s="9">
        <f>YEAR(J75)</f>
        <v>2022</v>
      </c>
      <c r="M75" s="1">
        <v>1470</v>
      </c>
      <c r="N75" s="1">
        <v>2100</v>
      </c>
      <c r="O75">
        <v>1</v>
      </c>
      <c r="P75" s="1">
        <f t="shared" si="3"/>
        <v>2100</v>
      </c>
      <c r="Q75" s="1">
        <f t="shared" si="4"/>
        <v>105</v>
      </c>
      <c r="R75" s="1">
        <f>P75+Q75</f>
        <v>2205</v>
      </c>
      <c r="S75" t="s">
        <v>22</v>
      </c>
      <c r="T75" t="s">
        <v>23</v>
      </c>
      <c r="U75">
        <v>2004</v>
      </c>
      <c r="V75">
        <v>3004</v>
      </c>
      <c r="W75" t="s">
        <v>37</v>
      </c>
      <c r="X75" t="s">
        <v>30</v>
      </c>
      <c r="Y75">
        <v>16</v>
      </c>
    </row>
    <row r="76" spans="6:25" x14ac:dyDescent="0.2">
      <c r="F76">
        <v>1244</v>
      </c>
      <c r="G76" t="s">
        <v>149</v>
      </c>
      <c r="H76" t="s">
        <v>101</v>
      </c>
      <c r="I76" t="s">
        <v>102</v>
      </c>
      <c r="J76" s="2">
        <v>44625</v>
      </c>
      <c r="K76" s="9">
        <f>MONTH(J76)</f>
        <v>3</v>
      </c>
      <c r="L76" s="9">
        <f>YEAR(J76)</f>
        <v>2022</v>
      </c>
      <c r="M76" s="1">
        <v>1035</v>
      </c>
      <c r="N76" s="1">
        <v>1500</v>
      </c>
      <c r="O76">
        <v>2</v>
      </c>
      <c r="P76" s="1">
        <f t="shared" si="3"/>
        <v>3000</v>
      </c>
      <c r="Q76" s="1">
        <f t="shared" si="4"/>
        <v>150</v>
      </c>
      <c r="R76" s="1">
        <f>P76+Q76</f>
        <v>3150</v>
      </c>
      <c r="S76" t="s">
        <v>27</v>
      </c>
      <c r="T76" t="s">
        <v>28</v>
      </c>
      <c r="U76">
        <v>2065</v>
      </c>
      <c r="V76">
        <v>3065</v>
      </c>
      <c r="W76" t="s">
        <v>103</v>
      </c>
      <c r="X76" t="s">
        <v>25</v>
      </c>
      <c r="Y76">
        <v>30</v>
      </c>
    </row>
    <row r="77" spans="6:25" x14ac:dyDescent="0.2">
      <c r="F77">
        <v>1220</v>
      </c>
      <c r="G77" t="s">
        <v>149</v>
      </c>
      <c r="H77" t="s">
        <v>38</v>
      </c>
      <c r="I77" t="s">
        <v>39</v>
      </c>
      <c r="J77" s="2">
        <v>44625</v>
      </c>
      <c r="K77" s="9">
        <f>MONTH(J77)</f>
        <v>3</v>
      </c>
      <c r="L77" s="9">
        <f>YEAR(J77)</f>
        <v>2022</v>
      </c>
      <c r="M77" s="1">
        <v>896.99999999999989</v>
      </c>
      <c r="N77" s="1">
        <v>1300</v>
      </c>
      <c r="O77">
        <v>2</v>
      </c>
      <c r="P77" s="1">
        <f t="shared" si="3"/>
        <v>2600</v>
      </c>
      <c r="Q77" s="1">
        <f t="shared" si="4"/>
        <v>130</v>
      </c>
      <c r="R77" s="1">
        <f>P77+Q77</f>
        <v>2730</v>
      </c>
      <c r="S77" t="s">
        <v>27</v>
      </c>
      <c r="T77" t="s">
        <v>28</v>
      </c>
      <c r="U77">
        <v>2005</v>
      </c>
      <c r="V77">
        <v>3005</v>
      </c>
      <c r="W77" t="s">
        <v>40</v>
      </c>
      <c r="X77" t="s">
        <v>25</v>
      </c>
      <c r="Y77">
        <v>27</v>
      </c>
    </row>
    <row r="78" spans="6:25" x14ac:dyDescent="0.2">
      <c r="F78">
        <v>1245</v>
      </c>
      <c r="G78" t="s">
        <v>149</v>
      </c>
      <c r="H78" t="s">
        <v>101</v>
      </c>
      <c r="I78" t="s">
        <v>104</v>
      </c>
      <c r="J78" s="2">
        <v>44626</v>
      </c>
      <c r="K78" s="9">
        <f>MONTH(J78)</f>
        <v>3</v>
      </c>
      <c r="L78" s="9">
        <f>YEAR(J78)</f>
        <v>2022</v>
      </c>
      <c r="M78" s="1">
        <v>1242</v>
      </c>
      <c r="N78" s="1">
        <v>1800</v>
      </c>
      <c r="O78">
        <v>1</v>
      </c>
      <c r="P78" s="1">
        <f t="shared" si="3"/>
        <v>1800</v>
      </c>
      <c r="Q78" s="1">
        <f t="shared" si="4"/>
        <v>0</v>
      </c>
      <c r="R78" s="1">
        <f>P78+Q78</f>
        <v>1800</v>
      </c>
      <c r="S78" t="s">
        <v>22</v>
      </c>
      <c r="T78" t="s">
        <v>23</v>
      </c>
      <c r="U78">
        <v>2066</v>
      </c>
      <c r="V78">
        <v>3066</v>
      </c>
      <c r="W78" t="s">
        <v>105</v>
      </c>
      <c r="X78" t="s">
        <v>30</v>
      </c>
      <c r="Y78">
        <v>28</v>
      </c>
    </row>
    <row r="79" spans="6:25" x14ac:dyDescent="0.2">
      <c r="F79">
        <v>1221</v>
      </c>
      <c r="G79" t="s">
        <v>149</v>
      </c>
      <c r="H79" t="s">
        <v>38</v>
      </c>
      <c r="I79" t="s">
        <v>41</v>
      </c>
      <c r="J79" s="2">
        <v>44626</v>
      </c>
      <c r="K79" s="9">
        <f>MONTH(J79)</f>
        <v>3</v>
      </c>
      <c r="L79" s="9">
        <f>YEAR(J79)</f>
        <v>2022</v>
      </c>
      <c r="M79" s="1">
        <v>1104</v>
      </c>
      <c r="N79" s="1">
        <v>1600</v>
      </c>
      <c r="O79">
        <v>1</v>
      </c>
      <c r="P79" s="1">
        <f t="shared" si="3"/>
        <v>1600</v>
      </c>
      <c r="Q79" s="1">
        <f t="shared" si="4"/>
        <v>0</v>
      </c>
      <c r="R79" s="1">
        <f>P79+Q79</f>
        <v>1600</v>
      </c>
      <c r="S79" t="s">
        <v>22</v>
      </c>
      <c r="T79" t="s">
        <v>23</v>
      </c>
      <c r="U79">
        <v>2006</v>
      </c>
      <c r="V79">
        <v>3006</v>
      </c>
      <c r="W79" t="s">
        <v>42</v>
      </c>
      <c r="X79" t="s">
        <v>30</v>
      </c>
      <c r="Y79">
        <v>24</v>
      </c>
    </row>
    <row r="80" spans="6:25" x14ac:dyDescent="0.2">
      <c r="F80">
        <v>1222</v>
      </c>
      <c r="G80" t="s">
        <v>147</v>
      </c>
      <c r="H80" t="s">
        <v>43</v>
      </c>
      <c r="I80" t="s">
        <v>44</v>
      </c>
      <c r="J80" s="2">
        <v>44627</v>
      </c>
      <c r="K80" s="9">
        <f>MONTH(J80)</f>
        <v>3</v>
      </c>
      <c r="L80" s="9">
        <f>YEAR(J80)</f>
        <v>2022</v>
      </c>
      <c r="M80" s="1">
        <v>1496</v>
      </c>
      <c r="N80" s="1">
        <v>2200</v>
      </c>
      <c r="O80">
        <v>2</v>
      </c>
      <c r="P80" s="1">
        <f t="shared" si="3"/>
        <v>4400</v>
      </c>
      <c r="Q80" s="1">
        <f t="shared" si="4"/>
        <v>220</v>
      </c>
      <c r="R80" s="1">
        <f>P80+Q80</f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2">
      <c r="F81">
        <v>1223</v>
      </c>
      <c r="G81" t="s">
        <v>147</v>
      </c>
      <c r="H81" t="s">
        <v>43</v>
      </c>
      <c r="I81" t="s">
        <v>46</v>
      </c>
      <c r="J81" s="2">
        <v>44628</v>
      </c>
      <c r="K81" s="9">
        <f>MONTH(J81)</f>
        <v>3</v>
      </c>
      <c r="L81" s="9">
        <f>YEAR(J81)</f>
        <v>2022</v>
      </c>
      <c r="M81" s="1">
        <v>1700.0000000000002</v>
      </c>
      <c r="N81" s="1">
        <v>2500</v>
      </c>
      <c r="O81">
        <v>1</v>
      </c>
      <c r="P81" s="1">
        <f t="shared" si="3"/>
        <v>2500</v>
      </c>
      <c r="Q81" s="1">
        <f t="shared" si="4"/>
        <v>125</v>
      </c>
      <c r="R81" s="1">
        <f>P81+Q81</f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2">
      <c r="F82">
        <v>1232</v>
      </c>
      <c r="G82" t="s">
        <v>147</v>
      </c>
      <c r="H82" t="s">
        <v>71</v>
      </c>
      <c r="I82" t="s">
        <v>72</v>
      </c>
      <c r="J82" s="2">
        <v>44631</v>
      </c>
      <c r="K82" s="9">
        <f>MONTH(J82)</f>
        <v>3</v>
      </c>
      <c r="L82" s="9">
        <f>YEAR(J82)</f>
        <v>2022</v>
      </c>
      <c r="M82" s="1">
        <v>780</v>
      </c>
      <c r="N82" s="1">
        <v>1300</v>
      </c>
      <c r="O82">
        <v>2</v>
      </c>
      <c r="P82" s="1">
        <f t="shared" si="3"/>
        <v>2600</v>
      </c>
      <c r="Q82" s="1">
        <f t="shared" si="4"/>
        <v>130</v>
      </c>
      <c r="R82" s="1">
        <f>P82+Q82</f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2">
      <c r="F83">
        <v>1233</v>
      </c>
      <c r="G83" t="s">
        <v>147</v>
      </c>
      <c r="H83" t="s">
        <v>71</v>
      </c>
      <c r="I83" t="s">
        <v>74</v>
      </c>
      <c r="J83" s="2">
        <v>44632</v>
      </c>
      <c r="K83" s="9">
        <f>MONTH(J83)</f>
        <v>3</v>
      </c>
      <c r="L83" s="9">
        <f>YEAR(J83)</f>
        <v>2022</v>
      </c>
      <c r="M83" s="1">
        <v>960</v>
      </c>
      <c r="N83" s="1">
        <v>1600</v>
      </c>
      <c r="O83">
        <v>1</v>
      </c>
      <c r="P83" s="1">
        <f t="shared" si="3"/>
        <v>1600</v>
      </c>
      <c r="Q83" s="1">
        <f t="shared" si="4"/>
        <v>0</v>
      </c>
      <c r="R83" s="1">
        <f>P83+Q83</f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2">
      <c r="F84">
        <v>1234</v>
      </c>
      <c r="G84" t="s">
        <v>148</v>
      </c>
      <c r="H84" t="s">
        <v>76</v>
      </c>
      <c r="I84" t="s">
        <v>77</v>
      </c>
      <c r="J84" s="2">
        <v>44633</v>
      </c>
      <c r="K84" s="9">
        <f>MONTH(J84)</f>
        <v>3</v>
      </c>
      <c r="L84" s="9">
        <f>YEAR(J84)</f>
        <v>2022</v>
      </c>
      <c r="M84" s="1">
        <v>1292</v>
      </c>
      <c r="N84" s="1">
        <v>1900</v>
      </c>
      <c r="O84">
        <v>3</v>
      </c>
      <c r="P84" s="1">
        <f t="shared" si="3"/>
        <v>5700</v>
      </c>
      <c r="Q84" s="1">
        <f t="shared" si="4"/>
        <v>285</v>
      </c>
      <c r="R84" s="1">
        <f>P84+Q84</f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2">
      <c r="F85">
        <v>1235</v>
      </c>
      <c r="G85" t="s">
        <v>148</v>
      </c>
      <c r="H85" t="s">
        <v>76</v>
      </c>
      <c r="I85" t="s">
        <v>79</v>
      </c>
      <c r="J85" s="2">
        <v>44634</v>
      </c>
      <c r="K85" s="9">
        <f>MONTH(J85)</f>
        <v>3</v>
      </c>
      <c r="L85" s="9">
        <f>YEAR(J85)</f>
        <v>2022</v>
      </c>
      <c r="M85" s="1">
        <v>1496</v>
      </c>
      <c r="N85" s="1">
        <v>2200</v>
      </c>
      <c r="O85">
        <v>1</v>
      </c>
      <c r="P85" s="1">
        <f t="shared" si="3"/>
        <v>2200</v>
      </c>
      <c r="Q85" s="1">
        <f t="shared" si="4"/>
        <v>110</v>
      </c>
      <c r="R85" s="1">
        <f>P85+Q85</f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2">
      <c r="F86">
        <v>1236</v>
      </c>
      <c r="G86" t="s">
        <v>149</v>
      </c>
      <c r="H86" t="s">
        <v>81</v>
      </c>
      <c r="I86" t="s">
        <v>82</v>
      </c>
      <c r="J86" s="2">
        <v>44635</v>
      </c>
      <c r="K86" s="9">
        <f>MONTH(J86)</f>
        <v>3</v>
      </c>
      <c r="L86" s="9">
        <f>YEAR(J86)</f>
        <v>2022</v>
      </c>
      <c r="M86" s="1">
        <v>1340</v>
      </c>
      <c r="N86" s="1">
        <v>2000</v>
      </c>
      <c r="O86">
        <v>2</v>
      </c>
      <c r="P86" s="1">
        <f t="shared" si="3"/>
        <v>4000</v>
      </c>
      <c r="Q86" s="1">
        <f t="shared" si="4"/>
        <v>200</v>
      </c>
      <c r="R86" s="1">
        <f>P86+Q86</f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2">
      <c r="F87">
        <v>1237</v>
      </c>
      <c r="G87" t="s">
        <v>149</v>
      </c>
      <c r="H87" t="s">
        <v>81</v>
      </c>
      <c r="I87" t="s">
        <v>84</v>
      </c>
      <c r="J87" s="2">
        <v>44636</v>
      </c>
      <c r="K87" s="9">
        <f>MONTH(J87)</f>
        <v>3</v>
      </c>
      <c r="L87" s="9">
        <f>YEAR(J87)</f>
        <v>2022</v>
      </c>
      <c r="M87" s="1">
        <v>1541</v>
      </c>
      <c r="N87" s="1">
        <v>2300</v>
      </c>
      <c r="O87">
        <v>1</v>
      </c>
      <c r="P87" s="1">
        <f t="shared" si="3"/>
        <v>2300</v>
      </c>
      <c r="Q87" s="1">
        <f t="shared" si="4"/>
        <v>115</v>
      </c>
      <c r="R87" s="1">
        <f>P87+Q87</f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2">
      <c r="F88">
        <v>1238</v>
      </c>
      <c r="G88" t="s">
        <v>147</v>
      </c>
      <c r="H88" t="s">
        <v>86</v>
      </c>
      <c r="I88" t="s">
        <v>87</v>
      </c>
      <c r="J88" s="2">
        <v>44637</v>
      </c>
      <c r="K88" s="9">
        <f>MONTH(J88)</f>
        <v>3</v>
      </c>
      <c r="L88" s="9">
        <f>YEAR(J88)</f>
        <v>2022</v>
      </c>
      <c r="M88" s="1">
        <v>2250</v>
      </c>
      <c r="N88" s="1">
        <v>3000</v>
      </c>
      <c r="O88">
        <v>2</v>
      </c>
      <c r="P88" s="1">
        <f t="shared" si="3"/>
        <v>6000</v>
      </c>
      <c r="Q88" s="1">
        <f t="shared" si="4"/>
        <v>300</v>
      </c>
      <c r="R88" s="1">
        <f>P88+Q88</f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2">
      <c r="F89">
        <v>1239</v>
      </c>
      <c r="G89" t="s">
        <v>147</v>
      </c>
      <c r="H89" t="s">
        <v>86</v>
      </c>
      <c r="I89" t="s">
        <v>89</v>
      </c>
      <c r="J89" s="2">
        <v>44638</v>
      </c>
      <c r="K89" s="9">
        <f>MONTH(J89)</f>
        <v>3</v>
      </c>
      <c r="L89" s="9">
        <f>YEAR(J89)</f>
        <v>2022</v>
      </c>
      <c r="M89" s="1">
        <v>2625</v>
      </c>
      <c r="N89" s="1">
        <v>3500</v>
      </c>
      <c r="O89">
        <v>1</v>
      </c>
      <c r="P89" s="1">
        <f t="shared" si="3"/>
        <v>3500</v>
      </c>
      <c r="Q89" s="1">
        <f t="shared" si="4"/>
        <v>175</v>
      </c>
      <c r="R89" s="1">
        <f>P89+Q89</f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2">
      <c r="F90">
        <v>1224</v>
      </c>
      <c r="G90" t="s">
        <v>147</v>
      </c>
      <c r="H90" t="s">
        <v>48</v>
      </c>
      <c r="I90" t="s">
        <v>49</v>
      </c>
      <c r="J90" s="2">
        <v>44641</v>
      </c>
      <c r="K90" s="9">
        <f>MONTH(J90)</f>
        <v>3</v>
      </c>
      <c r="L90" s="9">
        <f>YEAR(J90)</f>
        <v>2022</v>
      </c>
      <c r="M90" s="1">
        <v>737</v>
      </c>
      <c r="N90" s="1">
        <v>1100</v>
      </c>
      <c r="O90">
        <v>2</v>
      </c>
      <c r="P90" s="1">
        <f t="shared" si="3"/>
        <v>2200</v>
      </c>
      <c r="Q90" s="1">
        <f t="shared" si="4"/>
        <v>110</v>
      </c>
      <c r="R90" s="1">
        <f>P90+Q90</f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2">
      <c r="F91">
        <v>1225</v>
      </c>
      <c r="G91" t="s">
        <v>147</v>
      </c>
      <c r="H91" t="s">
        <v>48</v>
      </c>
      <c r="I91" t="s">
        <v>51</v>
      </c>
      <c r="J91" s="2">
        <v>44642</v>
      </c>
      <c r="K91" s="9">
        <f>MONTH(J91)</f>
        <v>3</v>
      </c>
      <c r="L91" s="9">
        <f>YEAR(J91)</f>
        <v>2022</v>
      </c>
      <c r="M91" s="1">
        <v>938</v>
      </c>
      <c r="N91" s="1">
        <v>1400</v>
      </c>
      <c r="O91">
        <v>1</v>
      </c>
      <c r="P91" s="1">
        <f t="shared" si="3"/>
        <v>1400</v>
      </c>
      <c r="Q91" s="1">
        <f t="shared" si="4"/>
        <v>0</v>
      </c>
      <c r="R91" s="1">
        <f>P91+Q91</f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2">
      <c r="F92">
        <v>1226</v>
      </c>
      <c r="G92" t="s">
        <v>148</v>
      </c>
      <c r="H92" t="s">
        <v>54</v>
      </c>
      <c r="I92" t="s">
        <v>55</v>
      </c>
      <c r="J92" s="2">
        <v>44643</v>
      </c>
      <c r="K92" s="9">
        <f>MONTH(J92)</f>
        <v>3</v>
      </c>
      <c r="L92" s="9">
        <f>YEAR(J92)</f>
        <v>2022</v>
      </c>
      <c r="M92" s="1">
        <v>1190</v>
      </c>
      <c r="N92" s="1">
        <v>1700</v>
      </c>
      <c r="O92">
        <v>3</v>
      </c>
      <c r="P92" s="1">
        <f t="shared" si="3"/>
        <v>5100</v>
      </c>
      <c r="Q92" s="1">
        <f t="shared" si="4"/>
        <v>255</v>
      </c>
      <c r="R92" s="1">
        <f>P92+Q92</f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2">
      <c r="F93">
        <v>1210</v>
      </c>
      <c r="G93" t="s">
        <v>148</v>
      </c>
      <c r="H93" t="s">
        <v>54</v>
      </c>
      <c r="I93" t="s">
        <v>55</v>
      </c>
      <c r="J93" s="2">
        <v>44643</v>
      </c>
      <c r="K93" s="9">
        <f>MONTH(J93)</f>
        <v>3</v>
      </c>
      <c r="L93" s="9">
        <f>YEAR(J93)</f>
        <v>2022</v>
      </c>
      <c r="M93" s="1">
        <v>1190</v>
      </c>
      <c r="N93" s="1">
        <v>1700</v>
      </c>
      <c r="O93">
        <v>3</v>
      </c>
      <c r="P93" s="1">
        <f t="shared" si="3"/>
        <v>5100</v>
      </c>
      <c r="Q93" s="1">
        <f t="shared" si="4"/>
        <v>255</v>
      </c>
      <c r="R93" s="1">
        <f>P93+Q93</f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2">
      <c r="F94">
        <v>1227</v>
      </c>
      <c r="G94" t="s">
        <v>148</v>
      </c>
      <c r="H94" t="s">
        <v>54</v>
      </c>
      <c r="I94" t="s">
        <v>58</v>
      </c>
      <c r="J94" s="2">
        <v>44644</v>
      </c>
      <c r="K94" s="9">
        <f>MONTH(J94)</f>
        <v>3</v>
      </c>
      <c r="L94" s="9">
        <f>YEAR(J94)</f>
        <v>2022</v>
      </c>
      <c r="M94" s="1">
        <v>1400</v>
      </c>
      <c r="N94" s="1">
        <v>2000</v>
      </c>
      <c r="O94">
        <v>1</v>
      </c>
      <c r="P94" s="1">
        <f t="shared" si="3"/>
        <v>2000</v>
      </c>
      <c r="Q94" s="1">
        <f t="shared" si="4"/>
        <v>0</v>
      </c>
      <c r="R94" s="1">
        <f>P94+Q94</f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2">
      <c r="F95">
        <v>1211</v>
      </c>
      <c r="G95" t="s">
        <v>148</v>
      </c>
      <c r="H95" t="s">
        <v>54</v>
      </c>
      <c r="I95" t="s">
        <v>58</v>
      </c>
      <c r="J95" s="2">
        <v>44644</v>
      </c>
      <c r="K95" s="9">
        <f>MONTH(J95)</f>
        <v>3</v>
      </c>
      <c r="L95" s="9">
        <f>YEAR(J95)</f>
        <v>2022</v>
      </c>
      <c r="M95" s="1">
        <v>1400</v>
      </c>
      <c r="N95" s="1">
        <v>2000</v>
      </c>
      <c r="O95">
        <v>1</v>
      </c>
      <c r="P95" s="1">
        <f t="shared" si="3"/>
        <v>2000</v>
      </c>
      <c r="Q95" s="1">
        <f t="shared" si="4"/>
        <v>0</v>
      </c>
      <c r="R95" s="1">
        <f>P95+Q95</f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2">
      <c r="F96">
        <v>1228</v>
      </c>
      <c r="G96" t="s">
        <v>149</v>
      </c>
      <c r="H96" t="s">
        <v>61</v>
      </c>
      <c r="I96" t="s">
        <v>62</v>
      </c>
      <c r="J96" s="2">
        <v>44645</v>
      </c>
      <c r="K96" s="9">
        <f>MONTH(J96)</f>
        <v>3</v>
      </c>
      <c r="L96" s="9">
        <f>YEAR(J96)</f>
        <v>2022</v>
      </c>
      <c r="M96" s="1">
        <v>975</v>
      </c>
      <c r="N96" s="1">
        <v>1500</v>
      </c>
      <c r="O96">
        <v>2</v>
      </c>
      <c r="P96" s="1">
        <f t="shared" si="3"/>
        <v>3000</v>
      </c>
      <c r="Q96" s="1">
        <f t="shared" si="4"/>
        <v>150</v>
      </c>
      <c r="R96" s="1">
        <f>P96+Q96</f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2">
      <c r="F97">
        <v>1212</v>
      </c>
      <c r="G97" t="s">
        <v>149</v>
      </c>
      <c r="H97" t="s">
        <v>61</v>
      </c>
      <c r="I97" t="s">
        <v>62</v>
      </c>
      <c r="J97" s="2">
        <v>44645</v>
      </c>
      <c r="K97" s="9">
        <f>MONTH(J97)</f>
        <v>3</v>
      </c>
      <c r="L97" s="9">
        <f>YEAR(J97)</f>
        <v>2022</v>
      </c>
      <c r="M97" s="1">
        <v>975</v>
      </c>
      <c r="N97" s="1">
        <v>1500</v>
      </c>
      <c r="O97">
        <v>2</v>
      </c>
      <c r="P97" s="1">
        <f t="shared" si="3"/>
        <v>3000</v>
      </c>
      <c r="Q97" s="1">
        <f t="shared" si="4"/>
        <v>150</v>
      </c>
      <c r="R97" s="1">
        <f>P97+Q97</f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2">
      <c r="F98">
        <v>1229</v>
      </c>
      <c r="G98" t="s">
        <v>149</v>
      </c>
      <c r="H98" t="s">
        <v>61</v>
      </c>
      <c r="I98" t="s">
        <v>64</v>
      </c>
      <c r="J98" s="2">
        <v>44646</v>
      </c>
      <c r="K98" s="9">
        <f>MONTH(J98)</f>
        <v>3</v>
      </c>
      <c r="L98" s="9">
        <f>YEAR(J98)</f>
        <v>2022</v>
      </c>
      <c r="M98" s="1">
        <v>1170</v>
      </c>
      <c r="N98" s="1">
        <v>1800</v>
      </c>
      <c r="O98">
        <v>1</v>
      </c>
      <c r="P98" s="1">
        <f t="shared" si="3"/>
        <v>1800</v>
      </c>
      <c r="Q98" s="1">
        <f t="shared" si="4"/>
        <v>0</v>
      </c>
      <c r="R98" s="1">
        <f>P98+Q98</f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2">
      <c r="F99">
        <v>1213</v>
      </c>
      <c r="G99" t="s">
        <v>149</v>
      </c>
      <c r="H99" t="s">
        <v>61</v>
      </c>
      <c r="I99" t="s">
        <v>64</v>
      </c>
      <c r="J99" s="2">
        <v>44646</v>
      </c>
      <c r="K99" s="9">
        <f>MONTH(J99)</f>
        <v>3</v>
      </c>
      <c r="L99" s="9">
        <f>YEAR(J99)</f>
        <v>2022</v>
      </c>
      <c r="M99" s="1">
        <v>1170</v>
      </c>
      <c r="N99" s="1">
        <v>1800</v>
      </c>
      <c r="O99">
        <v>1</v>
      </c>
      <c r="P99" s="1">
        <f t="shared" si="3"/>
        <v>1800</v>
      </c>
      <c r="Q99" s="1">
        <f t="shared" si="4"/>
        <v>0</v>
      </c>
      <c r="R99" s="1">
        <f>P99+Q99</f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2">
      <c r="F100">
        <v>1230</v>
      </c>
      <c r="G100" t="s">
        <v>147</v>
      </c>
      <c r="H100" t="s">
        <v>66</v>
      </c>
      <c r="I100" t="s">
        <v>67</v>
      </c>
      <c r="J100" s="2">
        <v>44647</v>
      </c>
      <c r="K100" s="9">
        <f>MONTH(J100)</f>
        <v>3</v>
      </c>
      <c r="L100" s="9">
        <f>YEAR(J100)</f>
        <v>2022</v>
      </c>
      <c r="M100" s="1">
        <v>1656</v>
      </c>
      <c r="N100" s="1">
        <v>2300</v>
      </c>
      <c r="O100">
        <v>2</v>
      </c>
      <c r="P100" s="1">
        <f t="shared" si="3"/>
        <v>4600</v>
      </c>
      <c r="Q100" s="1">
        <f t="shared" si="4"/>
        <v>230</v>
      </c>
      <c r="R100" s="1">
        <f>P100+Q100</f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2">
      <c r="F101">
        <v>1214</v>
      </c>
      <c r="G101" t="s">
        <v>147</v>
      </c>
      <c r="H101" t="s">
        <v>66</v>
      </c>
      <c r="I101" t="s">
        <v>67</v>
      </c>
      <c r="J101" s="2">
        <v>44647</v>
      </c>
      <c r="K101" s="9">
        <f>MONTH(J101)</f>
        <v>3</v>
      </c>
      <c r="L101" s="9">
        <f>YEAR(J101)</f>
        <v>2022</v>
      </c>
      <c r="M101" s="1">
        <v>1656</v>
      </c>
      <c r="N101" s="1">
        <v>2300</v>
      </c>
      <c r="O101">
        <v>2</v>
      </c>
      <c r="P101" s="1">
        <f t="shared" si="3"/>
        <v>4600</v>
      </c>
      <c r="Q101" s="1">
        <f t="shared" si="4"/>
        <v>230</v>
      </c>
      <c r="R101" s="1">
        <f>P101+Q101</f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2">
      <c r="F102">
        <v>1231</v>
      </c>
      <c r="G102" t="s">
        <v>147</v>
      </c>
      <c r="H102" t="s">
        <v>66</v>
      </c>
      <c r="I102" t="s">
        <v>69</v>
      </c>
      <c r="J102" s="2">
        <v>44648</v>
      </c>
      <c r="K102" s="9">
        <f>MONTH(J102)</f>
        <v>3</v>
      </c>
      <c r="L102" s="9">
        <f>YEAR(J102)</f>
        <v>2022</v>
      </c>
      <c r="M102" s="1">
        <v>1872</v>
      </c>
      <c r="N102" s="1">
        <v>2600</v>
      </c>
      <c r="O102">
        <v>1</v>
      </c>
      <c r="P102" s="1">
        <f t="shared" si="3"/>
        <v>2600</v>
      </c>
      <c r="Q102" s="1">
        <f t="shared" si="4"/>
        <v>130</v>
      </c>
      <c r="R102" s="1">
        <f>P102+Q102</f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2">
      <c r="F103">
        <v>1215</v>
      </c>
      <c r="G103" t="s">
        <v>147</v>
      </c>
      <c r="H103" t="s">
        <v>66</v>
      </c>
      <c r="I103" t="s">
        <v>69</v>
      </c>
      <c r="J103" s="2">
        <v>44648</v>
      </c>
      <c r="K103" s="9">
        <f>MONTH(J103)</f>
        <v>3</v>
      </c>
      <c r="L103" s="9">
        <f>YEAR(J103)</f>
        <v>2022</v>
      </c>
      <c r="M103" s="1">
        <v>1872</v>
      </c>
      <c r="N103" s="1">
        <v>2600</v>
      </c>
      <c r="O103">
        <v>1</v>
      </c>
      <c r="P103" s="1">
        <f t="shared" si="3"/>
        <v>2600</v>
      </c>
      <c r="Q103" s="1">
        <f t="shared" si="4"/>
        <v>130</v>
      </c>
      <c r="R103" s="1">
        <f>P103+Q103</f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2">
      <c r="F104">
        <v>1131</v>
      </c>
      <c r="G104" t="s">
        <v>150</v>
      </c>
      <c r="H104" t="s">
        <v>91</v>
      </c>
      <c r="I104" t="s">
        <v>92</v>
      </c>
      <c r="J104" s="2">
        <v>44927</v>
      </c>
      <c r="K104" s="9">
        <f>MONTH(J104)</f>
        <v>1</v>
      </c>
      <c r="L104" s="9">
        <f>YEAR(J104)</f>
        <v>2023</v>
      </c>
      <c r="M104" s="1">
        <v>1460</v>
      </c>
      <c r="N104" s="1">
        <v>2000</v>
      </c>
      <c r="O104">
        <v>2</v>
      </c>
      <c r="P104" s="1">
        <f t="shared" si="3"/>
        <v>4000</v>
      </c>
      <c r="Q104" s="1">
        <f t="shared" si="4"/>
        <v>200</v>
      </c>
      <c r="R104" s="1">
        <f>P104+Q104</f>
        <v>4200</v>
      </c>
      <c r="S104" t="s">
        <v>22</v>
      </c>
      <c r="T104" t="s">
        <v>23</v>
      </c>
      <c r="U104">
        <v>2061</v>
      </c>
      <c r="V104">
        <v>3061</v>
      </c>
      <c r="W104" t="s">
        <v>93</v>
      </c>
      <c r="X104" t="s">
        <v>25</v>
      </c>
      <c r="Y104">
        <v>35</v>
      </c>
    </row>
    <row r="105" spans="6:25" x14ac:dyDescent="0.2">
      <c r="F105">
        <v>1107</v>
      </c>
      <c r="G105" t="s">
        <v>147</v>
      </c>
      <c r="H105" t="s">
        <v>20</v>
      </c>
      <c r="I105" t="s">
        <v>21</v>
      </c>
      <c r="J105" s="2">
        <v>44927</v>
      </c>
      <c r="K105" s="9">
        <f>MONTH(J105)</f>
        <v>1</v>
      </c>
      <c r="L105" s="9">
        <f>YEAR(J105)</f>
        <v>2023</v>
      </c>
      <c r="M105" s="1">
        <v>840</v>
      </c>
      <c r="N105" s="1">
        <v>1200</v>
      </c>
      <c r="O105">
        <v>2</v>
      </c>
      <c r="P105" s="1">
        <f t="shared" si="3"/>
        <v>2400</v>
      </c>
      <c r="Q105" s="1">
        <f t="shared" si="4"/>
        <v>120</v>
      </c>
      <c r="R105" s="1">
        <f>P105+Q105</f>
        <v>2520</v>
      </c>
      <c r="S105" t="s">
        <v>22</v>
      </c>
      <c r="T105" t="s">
        <v>23</v>
      </c>
      <c r="U105">
        <v>2001</v>
      </c>
      <c r="V105">
        <v>3001</v>
      </c>
      <c r="W105" t="s">
        <v>24</v>
      </c>
      <c r="X105" t="s">
        <v>25</v>
      </c>
      <c r="Y105">
        <v>25</v>
      </c>
    </row>
    <row r="106" spans="6:25" x14ac:dyDescent="0.2">
      <c r="F106">
        <v>1132</v>
      </c>
      <c r="G106" t="s">
        <v>150</v>
      </c>
      <c r="H106" t="s">
        <v>91</v>
      </c>
      <c r="I106" t="s">
        <v>94</v>
      </c>
      <c r="J106" s="2">
        <v>44928</v>
      </c>
      <c r="K106" s="9">
        <f>MONTH(J106)</f>
        <v>1</v>
      </c>
      <c r="L106" s="9">
        <f>YEAR(J106)</f>
        <v>2023</v>
      </c>
      <c r="M106" s="1">
        <v>1825</v>
      </c>
      <c r="N106" s="1">
        <v>2500</v>
      </c>
      <c r="O106">
        <v>1</v>
      </c>
      <c r="P106" s="1">
        <f t="shared" si="3"/>
        <v>2500</v>
      </c>
      <c r="Q106" s="1">
        <f t="shared" si="4"/>
        <v>125</v>
      </c>
      <c r="R106" s="1">
        <f>P106+Q106</f>
        <v>2625</v>
      </c>
      <c r="S106" t="s">
        <v>27</v>
      </c>
      <c r="T106" t="s">
        <v>28</v>
      </c>
      <c r="U106">
        <v>2062</v>
      </c>
      <c r="V106">
        <v>3062</v>
      </c>
      <c r="W106" t="s">
        <v>95</v>
      </c>
      <c r="X106" t="s">
        <v>30</v>
      </c>
      <c r="Y106">
        <v>33</v>
      </c>
    </row>
    <row r="107" spans="6:25" x14ac:dyDescent="0.2">
      <c r="F107">
        <v>1108</v>
      </c>
      <c r="G107" t="s">
        <v>147</v>
      </c>
      <c r="H107" t="s">
        <v>20</v>
      </c>
      <c r="I107" t="s">
        <v>26</v>
      </c>
      <c r="J107" s="2">
        <v>44928</v>
      </c>
      <c r="K107" s="9">
        <f>MONTH(J107)</f>
        <v>1</v>
      </c>
      <c r="L107" s="9">
        <f>YEAR(J107)</f>
        <v>2023</v>
      </c>
      <c r="M107" s="1">
        <v>1050</v>
      </c>
      <c r="N107" s="1">
        <v>1500</v>
      </c>
      <c r="O107">
        <v>1</v>
      </c>
      <c r="P107" s="1">
        <f t="shared" si="3"/>
        <v>1500</v>
      </c>
      <c r="Q107" s="1">
        <f t="shared" si="4"/>
        <v>0</v>
      </c>
      <c r="R107" s="1">
        <f>P107+Q107</f>
        <v>1500</v>
      </c>
      <c r="S107" t="s">
        <v>27</v>
      </c>
      <c r="T107" t="s">
        <v>28</v>
      </c>
      <c r="U107">
        <v>2002</v>
      </c>
      <c r="V107">
        <v>3002</v>
      </c>
      <c r="W107" t="s">
        <v>29</v>
      </c>
      <c r="X107" t="s">
        <v>30</v>
      </c>
      <c r="Y107">
        <v>22</v>
      </c>
    </row>
    <row r="108" spans="6:25" x14ac:dyDescent="0.2">
      <c r="F108">
        <v>1133</v>
      </c>
      <c r="G108" t="s">
        <v>148</v>
      </c>
      <c r="H108" t="s">
        <v>96</v>
      </c>
      <c r="I108" t="s">
        <v>97</v>
      </c>
      <c r="J108" s="2">
        <v>44929</v>
      </c>
      <c r="K108" s="9">
        <f>MONTH(J108)</f>
        <v>1</v>
      </c>
      <c r="L108" s="9">
        <f>YEAR(J108)</f>
        <v>2023</v>
      </c>
      <c r="M108" s="1">
        <v>1105</v>
      </c>
      <c r="N108" s="1">
        <v>1700</v>
      </c>
      <c r="O108">
        <v>3</v>
      </c>
      <c r="P108" s="1">
        <f t="shared" si="3"/>
        <v>5100</v>
      </c>
      <c r="Q108" s="1">
        <f t="shared" si="4"/>
        <v>255</v>
      </c>
      <c r="R108" s="1">
        <f>P108+Q108</f>
        <v>5355</v>
      </c>
      <c r="S108" t="s">
        <v>22</v>
      </c>
      <c r="T108" t="s">
        <v>33</v>
      </c>
      <c r="U108">
        <v>2063</v>
      </c>
      <c r="V108">
        <v>3063</v>
      </c>
      <c r="W108" t="s">
        <v>98</v>
      </c>
      <c r="X108" t="s">
        <v>25</v>
      </c>
      <c r="Y108">
        <v>22</v>
      </c>
    </row>
    <row r="109" spans="6:25" x14ac:dyDescent="0.2">
      <c r="F109">
        <v>1109</v>
      </c>
      <c r="G109" t="s">
        <v>148</v>
      </c>
      <c r="H109" t="s">
        <v>31</v>
      </c>
      <c r="I109" t="s">
        <v>32</v>
      </c>
      <c r="J109" s="2">
        <v>44929</v>
      </c>
      <c r="K109" s="9">
        <f>MONTH(J109)</f>
        <v>1</v>
      </c>
      <c r="L109" s="9">
        <f>YEAR(J109)</f>
        <v>2023</v>
      </c>
      <c r="M109" s="1">
        <v>1260</v>
      </c>
      <c r="N109" s="1">
        <v>1800</v>
      </c>
      <c r="O109">
        <v>3</v>
      </c>
      <c r="P109" s="1">
        <f t="shared" si="3"/>
        <v>5400</v>
      </c>
      <c r="Q109" s="1">
        <f t="shared" si="4"/>
        <v>270</v>
      </c>
      <c r="R109" s="1">
        <f>P109+Q109</f>
        <v>5670</v>
      </c>
      <c r="S109" t="s">
        <v>22</v>
      </c>
      <c r="T109" t="s">
        <v>33</v>
      </c>
      <c r="U109">
        <v>2003</v>
      </c>
      <c r="V109">
        <v>3003</v>
      </c>
      <c r="W109" t="s">
        <v>34</v>
      </c>
      <c r="X109" t="s">
        <v>25</v>
      </c>
      <c r="Y109">
        <v>18</v>
      </c>
    </row>
    <row r="110" spans="6:25" x14ac:dyDescent="0.2">
      <c r="F110">
        <v>1134</v>
      </c>
      <c r="G110" t="s">
        <v>148</v>
      </c>
      <c r="H110" t="s">
        <v>96</v>
      </c>
      <c r="I110" t="s">
        <v>99</v>
      </c>
      <c r="J110" s="2">
        <v>44930</v>
      </c>
      <c r="K110" s="9">
        <f>MONTH(J110)</f>
        <v>1</v>
      </c>
      <c r="L110" s="9">
        <f>YEAR(J110)</f>
        <v>2023</v>
      </c>
      <c r="M110" s="1">
        <v>1365</v>
      </c>
      <c r="N110" s="1">
        <v>2100</v>
      </c>
      <c r="O110">
        <v>1</v>
      </c>
      <c r="P110" s="1">
        <f t="shared" si="3"/>
        <v>2100</v>
      </c>
      <c r="Q110" s="1">
        <f t="shared" si="4"/>
        <v>105</v>
      </c>
      <c r="R110" s="1">
        <f>P110+Q110</f>
        <v>2205</v>
      </c>
      <c r="S110" t="s">
        <v>22</v>
      </c>
      <c r="T110" t="s">
        <v>23</v>
      </c>
      <c r="U110">
        <v>2064</v>
      </c>
      <c r="V110">
        <v>3064</v>
      </c>
      <c r="W110" t="s">
        <v>100</v>
      </c>
      <c r="X110" t="s">
        <v>30</v>
      </c>
      <c r="Y110">
        <v>20</v>
      </c>
    </row>
    <row r="111" spans="6:25" x14ac:dyDescent="0.2">
      <c r="F111">
        <v>1110</v>
      </c>
      <c r="G111" t="s">
        <v>148</v>
      </c>
      <c r="H111" t="s">
        <v>31</v>
      </c>
      <c r="I111" t="s">
        <v>36</v>
      </c>
      <c r="J111" s="2">
        <v>44930</v>
      </c>
      <c r="K111" s="9">
        <f>MONTH(J111)</f>
        <v>1</v>
      </c>
      <c r="L111" s="9">
        <f>YEAR(J111)</f>
        <v>2023</v>
      </c>
      <c r="M111" s="1">
        <v>1470</v>
      </c>
      <c r="N111" s="1">
        <v>2100</v>
      </c>
      <c r="O111">
        <v>1</v>
      </c>
      <c r="P111" s="1">
        <f t="shared" si="3"/>
        <v>2100</v>
      </c>
      <c r="Q111" s="1">
        <f t="shared" si="4"/>
        <v>105</v>
      </c>
      <c r="R111" s="1">
        <f>P111+Q111</f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2">
      <c r="F112">
        <v>1094</v>
      </c>
      <c r="G112" t="s">
        <v>148</v>
      </c>
      <c r="H112" t="s">
        <v>31</v>
      </c>
      <c r="I112" t="s">
        <v>36</v>
      </c>
      <c r="J112" s="2">
        <v>44930</v>
      </c>
      <c r="K112" s="9">
        <f>MONTH(J112)</f>
        <v>1</v>
      </c>
      <c r="L112" s="9">
        <f>YEAR(J112)</f>
        <v>2023</v>
      </c>
      <c r="M112" s="1">
        <v>1470</v>
      </c>
      <c r="N112" s="1">
        <v>2100</v>
      </c>
      <c r="O112">
        <v>1</v>
      </c>
      <c r="P112" s="1">
        <f t="shared" si="3"/>
        <v>2100</v>
      </c>
      <c r="Q112" s="1">
        <f t="shared" si="4"/>
        <v>105</v>
      </c>
      <c r="R112" s="1">
        <f>P112+Q112</f>
        <v>2205</v>
      </c>
      <c r="S112" t="s">
        <v>22</v>
      </c>
      <c r="T112" t="s">
        <v>23</v>
      </c>
      <c r="U112">
        <v>2004</v>
      </c>
      <c r="V112">
        <v>3004</v>
      </c>
      <c r="W112" t="s">
        <v>37</v>
      </c>
      <c r="X112" t="s">
        <v>30</v>
      </c>
      <c r="Y112">
        <v>16</v>
      </c>
    </row>
    <row r="113" spans="6:25" x14ac:dyDescent="0.2">
      <c r="F113">
        <v>1135</v>
      </c>
      <c r="G113" t="s">
        <v>149</v>
      </c>
      <c r="H113" t="s">
        <v>101</v>
      </c>
      <c r="I113" t="s">
        <v>102</v>
      </c>
      <c r="J113" s="2">
        <v>44931</v>
      </c>
      <c r="K113" s="9">
        <f>MONTH(J113)</f>
        <v>1</v>
      </c>
      <c r="L113" s="9">
        <f>YEAR(J113)</f>
        <v>2023</v>
      </c>
      <c r="M113" s="1">
        <v>1035</v>
      </c>
      <c r="N113" s="1">
        <v>1500</v>
      </c>
      <c r="O113">
        <v>2</v>
      </c>
      <c r="P113" s="1">
        <f t="shared" si="3"/>
        <v>3000</v>
      </c>
      <c r="Q113" s="1">
        <f t="shared" si="4"/>
        <v>150</v>
      </c>
      <c r="R113" s="1">
        <f>P113+Q113</f>
        <v>3150</v>
      </c>
      <c r="S113" t="s">
        <v>27</v>
      </c>
      <c r="T113" t="s">
        <v>28</v>
      </c>
      <c r="U113">
        <v>2065</v>
      </c>
      <c r="V113">
        <v>3065</v>
      </c>
      <c r="W113" t="s">
        <v>103</v>
      </c>
      <c r="X113" t="s">
        <v>25</v>
      </c>
      <c r="Y113">
        <v>30</v>
      </c>
    </row>
    <row r="114" spans="6:25" x14ac:dyDescent="0.2">
      <c r="F114">
        <v>1111</v>
      </c>
      <c r="G114" t="s">
        <v>149</v>
      </c>
      <c r="H114" t="s">
        <v>38</v>
      </c>
      <c r="I114" t="s">
        <v>39</v>
      </c>
      <c r="J114" s="2">
        <v>44931</v>
      </c>
      <c r="K114" s="9">
        <f>MONTH(J114)</f>
        <v>1</v>
      </c>
      <c r="L114" s="9">
        <f>YEAR(J114)</f>
        <v>2023</v>
      </c>
      <c r="M114" s="1">
        <v>896.99999999999989</v>
      </c>
      <c r="N114" s="1">
        <v>1300</v>
      </c>
      <c r="O114">
        <v>2</v>
      </c>
      <c r="P114" s="1">
        <f t="shared" si="3"/>
        <v>2600</v>
      </c>
      <c r="Q114" s="1">
        <f t="shared" si="4"/>
        <v>130</v>
      </c>
      <c r="R114" s="1">
        <f>P114+Q114</f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2">
      <c r="F115">
        <v>1095</v>
      </c>
      <c r="G115" t="s">
        <v>149</v>
      </c>
      <c r="H115" t="s">
        <v>38</v>
      </c>
      <c r="I115" t="s">
        <v>39</v>
      </c>
      <c r="J115" s="2">
        <v>44931</v>
      </c>
      <c r="K115" s="9">
        <f>MONTH(J115)</f>
        <v>1</v>
      </c>
      <c r="L115" s="9">
        <f>YEAR(J115)</f>
        <v>2023</v>
      </c>
      <c r="M115" s="1">
        <v>896.99999999999989</v>
      </c>
      <c r="N115" s="1">
        <v>1300</v>
      </c>
      <c r="O115">
        <v>2</v>
      </c>
      <c r="P115" s="1">
        <f t="shared" si="3"/>
        <v>2600</v>
      </c>
      <c r="Q115" s="1">
        <f t="shared" si="4"/>
        <v>130</v>
      </c>
      <c r="R115" s="1">
        <f>P115+Q115</f>
        <v>2730</v>
      </c>
      <c r="S115" t="s">
        <v>27</v>
      </c>
      <c r="T115" t="s">
        <v>28</v>
      </c>
      <c r="U115">
        <v>2005</v>
      </c>
      <c r="V115">
        <v>3005</v>
      </c>
      <c r="W115" t="s">
        <v>40</v>
      </c>
      <c r="X115" t="s">
        <v>25</v>
      </c>
      <c r="Y115">
        <v>27</v>
      </c>
    </row>
    <row r="116" spans="6:25" x14ac:dyDescent="0.2">
      <c r="F116">
        <v>1136</v>
      </c>
      <c r="G116" t="s">
        <v>149</v>
      </c>
      <c r="H116" t="s">
        <v>101</v>
      </c>
      <c r="I116" t="s">
        <v>104</v>
      </c>
      <c r="J116" s="2">
        <v>44932</v>
      </c>
      <c r="K116" s="9">
        <f>MONTH(J116)</f>
        <v>1</v>
      </c>
      <c r="L116" s="9">
        <f>YEAR(J116)</f>
        <v>2023</v>
      </c>
      <c r="M116" s="1">
        <v>1242</v>
      </c>
      <c r="N116" s="1">
        <v>1800</v>
      </c>
      <c r="O116">
        <v>1</v>
      </c>
      <c r="P116" s="1">
        <f t="shared" si="3"/>
        <v>1800</v>
      </c>
      <c r="Q116" s="1">
        <f t="shared" si="4"/>
        <v>0</v>
      </c>
      <c r="R116" s="1">
        <f>P116+Q116</f>
        <v>1800</v>
      </c>
      <c r="S116" t="s">
        <v>22</v>
      </c>
      <c r="T116" t="s">
        <v>23</v>
      </c>
      <c r="U116">
        <v>2066</v>
      </c>
      <c r="V116">
        <v>3066</v>
      </c>
      <c r="W116" t="s">
        <v>105</v>
      </c>
      <c r="X116" t="s">
        <v>30</v>
      </c>
      <c r="Y116">
        <v>28</v>
      </c>
    </row>
    <row r="117" spans="6:25" x14ac:dyDescent="0.2">
      <c r="F117">
        <v>1112</v>
      </c>
      <c r="G117" t="s">
        <v>149</v>
      </c>
      <c r="H117" t="s">
        <v>38</v>
      </c>
      <c r="I117" t="s">
        <v>41</v>
      </c>
      <c r="J117" s="2">
        <v>44932</v>
      </c>
      <c r="K117" s="9">
        <f>MONTH(J117)</f>
        <v>1</v>
      </c>
      <c r="L117" s="9">
        <f>YEAR(J117)</f>
        <v>2023</v>
      </c>
      <c r="M117" s="1">
        <v>1104</v>
      </c>
      <c r="N117" s="1">
        <v>1600</v>
      </c>
      <c r="O117">
        <v>1</v>
      </c>
      <c r="P117" s="1">
        <f t="shared" si="3"/>
        <v>1600</v>
      </c>
      <c r="Q117" s="1">
        <f t="shared" si="4"/>
        <v>0</v>
      </c>
      <c r="R117" s="1">
        <f>P117+Q117</f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2">
      <c r="F118">
        <v>1096</v>
      </c>
      <c r="G118" t="s">
        <v>149</v>
      </c>
      <c r="H118" t="s">
        <v>38</v>
      </c>
      <c r="I118" t="s">
        <v>41</v>
      </c>
      <c r="J118" s="2">
        <v>44932</v>
      </c>
      <c r="K118" s="9">
        <f>MONTH(J118)</f>
        <v>1</v>
      </c>
      <c r="L118" s="9">
        <f>YEAR(J118)</f>
        <v>2023</v>
      </c>
      <c r="M118" s="1">
        <v>1104</v>
      </c>
      <c r="N118" s="1">
        <v>1600</v>
      </c>
      <c r="O118">
        <v>1</v>
      </c>
      <c r="P118" s="1">
        <f t="shared" si="3"/>
        <v>1600</v>
      </c>
      <c r="Q118" s="1">
        <f t="shared" si="4"/>
        <v>0</v>
      </c>
      <c r="R118" s="1">
        <f>P118+Q118</f>
        <v>1600</v>
      </c>
      <c r="S118" t="s">
        <v>22</v>
      </c>
      <c r="T118" t="s">
        <v>23</v>
      </c>
      <c r="U118">
        <v>2006</v>
      </c>
      <c r="V118">
        <v>3006</v>
      </c>
      <c r="W118" t="s">
        <v>42</v>
      </c>
      <c r="X118" t="s">
        <v>30</v>
      </c>
      <c r="Y118">
        <v>24</v>
      </c>
    </row>
    <row r="119" spans="6:25" x14ac:dyDescent="0.2">
      <c r="F119">
        <v>1137</v>
      </c>
      <c r="G119" t="s">
        <v>150</v>
      </c>
      <c r="H119" t="s">
        <v>106</v>
      </c>
      <c r="I119" t="s">
        <v>107</v>
      </c>
      <c r="J119" s="2">
        <v>44933</v>
      </c>
      <c r="K119" s="9">
        <f>MONTH(J119)</f>
        <v>1</v>
      </c>
      <c r="L119" s="9">
        <f>YEAR(J119)</f>
        <v>2023</v>
      </c>
      <c r="M119" s="1">
        <v>2080</v>
      </c>
      <c r="N119" s="1">
        <v>3200</v>
      </c>
      <c r="O119">
        <v>2</v>
      </c>
      <c r="P119" s="1">
        <f t="shared" si="3"/>
        <v>6400</v>
      </c>
      <c r="Q119" s="1">
        <f t="shared" si="4"/>
        <v>320</v>
      </c>
      <c r="R119" s="1">
        <f>P119+Q119</f>
        <v>6720</v>
      </c>
      <c r="S119" t="s">
        <v>27</v>
      </c>
      <c r="T119" t="s">
        <v>23</v>
      </c>
      <c r="U119">
        <v>2067</v>
      </c>
      <c r="V119">
        <v>3067</v>
      </c>
      <c r="W119" t="s">
        <v>88</v>
      </c>
      <c r="X119" t="s">
        <v>25</v>
      </c>
      <c r="Y119">
        <v>42</v>
      </c>
    </row>
    <row r="120" spans="6:25" x14ac:dyDescent="0.2">
      <c r="F120">
        <v>1113</v>
      </c>
      <c r="G120" t="s">
        <v>147</v>
      </c>
      <c r="H120" t="s">
        <v>43</v>
      </c>
      <c r="I120" t="s">
        <v>44</v>
      </c>
      <c r="J120" s="2">
        <v>44933</v>
      </c>
      <c r="K120" s="9">
        <f>MONTH(J120)</f>
        <v>1</v>
      </c>
      <c r="L120" s="9">
        <f>YEAR(J120)</f>
        <v>2023</v>
      </c>
      <c r="M120" s="1">
        <v>1496</v>
      </c>
      <c r="N120" s="1">
        <v>2200</v>
      </c>
      <c r="O120">
        <v>2</v>
      </c>
      <c r="P120" s="1">
        <f t="shared" si="3"/>
        <v>4400</v>
      </c>
      <c r="Q120" s="1">
        <f t="shared" si="4"/>
        <v>220</v>
      </c>
      <c r="R120" s="1">
        <f>P120+Q120</f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2">
      <c r="F121">
        <v>1097</v>
      </c>
      <c r="G121" t="s">
        <v>147</v>
      </c>
      <c r="H121" t="s">
        <v>43</v>
      </c>
      <c r="I121" t="s">
        <v>44</v>
      </c>
      <c r="J121" s="2">
        <v>44933</v>
      </c>
      <c r="K121" s="9">
        <f>MONTH(J121)</f>
        <v>1</v>
      </c>
      <c r="L121" s="9">
        <f>YEAR(J121)</f>
        <v>2023</v>
      </c>
      <c r="M121" s="1">
        <v>1496</v>
      </c>
      <c r="N121" s="1">
        <v>2200</v>
      </c>
      <c r="O121">
        <v>2</v>
      </c>
      <c r="P121" s="1">
        <f t="shared" si="3"/>
        <v>4400</v>
      </c>
      <c r="Q121" s="1">
        <f t="shared" si="4"/>
        <v>220</v>
      </c>
      <c r="R121" s="1">
        <f>P121+Q121</f>
        <v>4620</v>
      </c>
      <c r="S121" t="s">
        <v>27</v>
      </c>
      <c r="T121" t="s">
        <v>23</v>
      </c>
      <c r="U121">
        <v>2007</v>
      </c>
      <c r="V121">
        <v>3007</v>
      </c>
      <c r="W121" t="s">
        <v>45</v>
      </c>
      <c r="X121" t="s">
        <v>25</v>
      </c>
      <c r="Y121">
        <v>29</v>
      </c>
    </row>
    <row r="122" spans="6:25" x14ac:dyDescent="0.2">
      <c r="F122">
        <v>1138</v>
      </c>
      <c r="G122" t="s">
        <v>150</v>
      </c>
      <c r="H122" t="s">
        <v>106</v>
      </c>
      <c r="I122" t="s">
        <v>108</v>
      </c>
      <c r="J122" s="2">
        <v>44934</v>
      </c>
      <c r="K122" s="9">
        <f>MONTH(J122)</f>
        <v>1</v>
      </c>
      <c r="L122" s="9">
        <f>YEAR(J122)</f>
        <v>2023</v>
      </c>
      <c r="M122" s="1">
        <v>2405</v>
      </c>
      <c r="N122" s="1">
        <v>3700</v>
      </c>
      <c r="O122">
        <v>1</v>
      </c>
      <c r="P122" s="1">
        <f t="shared" si="3"/>
        <v>3700</v>
      </c>
      <c r="Q122" s="1">
        <f t="shared" si="4"/>
        <v>185</v>
      </c>
      <c r="R122" s="1">
        <f>P122+Q122</f>
        <v>3885</v>
      </c>
      <c r="S122" t="s">
        <v>22</v>
      </c>
      <c r="T122" t="s">
        <v>28</v>
      </c>
      <c r="U122">
        <v>2068</v>
      </c>
      <c r="V122">
        <v>3068</v>
      </c>
      <c r="W122" t="s">
        <v>90</v>
      </c>
      <c r="X122" t="s">
        <v>30</v>
      </c>
      <c r="Y122">
        <v>40</v>
      </c>
    </row>
    <row r="123" spans="6:25" x14ac:dyDescent="0.2">
      <c r="F123">
        <v>1114</v>
      </c>
      <c r="G123" t="s">
        <v>147</v>
      </c>
      <c r="H123" t="s">
        <v>43</v>
      </c>
      <c r="I123" t="s">
        <v>46</v>
      </c>
      <c r="J123" s="2">
        <v>44934</v>
      </c>
      <c r="K123" s="9">
        <f>MONTH(J123)</f>
        <v>1</v>
      </c>
      <c r="L123" s="9">
        <f>YEAR(J123)</f>
        <v>2023</v>
      </c>
      <c r="M123" s="1">
        <v>1700.0000000000002</v>
      </c>
      <c r="N123" s="1">
        <v>2500</v>
      </c>
      <c r="O123">
        <v>1</v>
      </c>
      <c r="P123" s="1">
        <f t="shared" si="3"/>
        <v>2500</v>
      </c>
      <c r="Q123" s="1">
        <f t="shared" si="4"/>
        <v>125</v>
      </c>
      <c r="R123" s="1">
        <f>P123+Q123</f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2">
      <c r="F124">
        <v>1098</v>
      </c>
      <c r="G124" t="s">
        <v>147</v>
      </c>
      <c r="H124" t="s">
        <v>43</v>
      </c>
      <c r="I124" t="s">
        <v>46</v>
      </c>
      <c r="J124" s="2">
        <v>44934</v>
      </c>
      <c r="K124" s="9">
        <f>MONTH(J124)</f>
        <v>1</v>
      </c>
      <c r="L124" s="9">
        <f>YEAR(J124)</f>
        <v>2023</v>
      </c>
      <c r="M124" s="1">
        <v>1700.0000000000002</v>
      </c>
      <c r="N124" s="1">
        <v>2500</v>
      </c>
      <c r="O124">
        <v>1</v>
      </c>
      <c r="P124" s="1">
        <f t="shared" si="3"/>
        <v>2500</v>
      </c>
      <c r="Q124" s="1">
        <f t="shared" si="4"/>
        <v>125</v>
      </c>
      <c r="R124" s="1">
        <f>P124+Q124</f>
        <v>2625</v>
      </c>
      <c r="S124" t="s">
        <v>22</v>
      </c>
      <c r="T124" t="s">
        <v>28</v>
      </c>
      <c r="U124">
        <v>2008</v>
      </c>
      <c r="V124">
        <v>3008</v>
      </c>
      <c r="W124" t="s">
        <v>47</v>
      </c>
      <c r="X124" t="s">
        <v>30</v>
      </c>
      <c r="Y124">
        <v>27</v>
      </c>
    </row>
    <row r="125" spans="6:25" x14ac:dyDescent="0.2">
      <c r="F125">
        <v>1123</v>
      </c>
      <c r="G125" t="s">
        <v>147</v>
      </c>
      <c r="H125" t="s">
        <v>71</v>
      </c>
      <c r="I125" t="s">
        <v>72</v>
      </c>
      <c r="J125" s="2">
        <v>44937</v>
      </c>
      <c r="K125" s="9">
        <f>MONTH(J125)</f>
        <v>1</v>
      </c>
      <c r="L125" s="9">
        <f>YEAR(J125)</f>
        <v>2023</v>
      </c>
      <c r="M125" s="1">
        <v>780</v>
      </c>
      <c r="N125" s="1">
        <v>1300</v>
      </c>
      <c r="O125">
        <v>2</v>
      </c>
      <c r="P125" s="1">
        <f t="shared" si="3"/>
        <v>2600</v>
      </c>
      <c r="Q125" s="1">
        <f t="shared" si="4"/>
        <v>130</v>
      </c>
      <c r="R125" s="1">
        <f>P125+Q125</f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2">
      <c r="F126">
        <v>1124</v>
      </c>
      <c r="G126" t="s">
        <v>147</v>
      </c>
      <c r="H126" t="s">
        <v>71</v>
      </c>
      <c r="I126" t="s">
        <v>74</v>
      </c>
      <c r="J126" s="2">
        <v>44938</v>
      </c>
      <c r="K126" s="9">
        <f>MONTH(J126)</f>
        <v>1</v>
      </c>
      <c r="L126" s="9">
        <f>YEAR(J126)</f>
        <v>2023</v>
      </c>
      <c r="M126" s="1">
        <v>960</v>
      </c>
      <c r="N126" s="1">
        <v>1600</v>
      </c>
      <c r="O126">
        <v>1</v>
      </c>
      <c r="P126" s="1">
        <f t="shared" si="3"/>
        <v>1600</v>
      </c>
      <c r="Q126" s="1">
        <f t="shared" si="4"/>
        <v>0</v>
      </c>
      <c r="R126" s="1">
        <f>P126+Q126</f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2">
      <c r="F127">
        <v>1125</v>
      </c>
      <c r="G127" t="s">
        <v>148</v>
      </c>
      <c r="H127" t="s">
        <v>76</v>
      </c>
      <c r="I127" t="s">
        <v>77</v>
      </c>
      <c r="J127" s="2">
        <v>44939</v>
      </c>
      <c r="K127" s="9">
        <f>MONTH(J127)</f>
        <v>1</v>
      </c>
      <c r="L127" s="9">
        <f>YEAR(J127)</f>
        <v>2023</v>
      </c>
      <c r="M127" s="1">
        <v>1292</v>
      </c>
      <c r="N127" s="1">
        <v>1900</v>
      </c>
      <c r="O127">
        <v>3</v>
      </c>
      <c r="P127" s="1">
        <f t="shared" si="3"/>
        <v>5700</v>
      </c>
      <c r="Q127" s="1">
        <f t="shared" si="4"/>
        <v>285</v>
      </c>
      <c r="R127" s="1">
        <f>P127+Q127</f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2">
      <c r="F128">
        <v>1126</v>
      </c>
      <c r="G128" t="s">
        <v>148</v>
      </c>
      <c r="H128" t="s">
        <v>76</v>
      </c>
      <c r="I128" t="s">
        <v>79</v>
      </c>
      <c r="J128" s="2">
        <v>44940</v>
      </c>
      <c r="K128" s="9">
        <f>MONTH(J128)</f>
        <v>1</v>
      </c>
      <c r="L128" s="9">
        <f>YEAR(J128)</f>
        <v>2023</v>
      </c>
      <c r="M128" s="1">
        <v>1496</v>
      </c>
      <c r="N128" s="1">
        <v>2200</v>
      </c>
      <c r="O128">
        <v>1</v>
      </c>
      <c r="P128" s="1">
        <f t="shared" si="3"/>
        <v>2200</v>
      </c>
      <c r="Q128" s="1">
        <f t="shared" si="4"/>
        <v>110</v>
      </c>
      <c r="R128" s="1">
        <f>P128+Q128</f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2">
      <c r="F129">
        <v>1127</v>
      </c>
      <c r="G129" t="s">
        <v>149</v>
      </c>
      <c r="H129" t="s">
        <v>81</v>
      </c>
      <c r="I129" t="s">
        <v>82</v>
      </c>
      <c r="J129" s="2">
        <v>44941</v>
      </c>
      <c r="K129" s="9">
        <f>MONTH(J129)</f>
        <v>1</v>
      </c>
      <c r="L129" s="9">
        <f>YEAR(J129)</f>
        <v>2023</v>
      </c>
      <c r="M129" s="1">
        <v>1340</v>
      </c>
      <c r="N129" s="1">
        <v>2000</v>
      </c>
      <c r="O129">
        <v>2</v>
      </c>
      <c r="P129" s="1">
        <f t="shared" si="3"/>
        <v>4000</v>
      </c>
      <c r="Q129" s="1">
        <f t="shared" si="4"/>
        <v>200</v>
      </c>
      <c r="R129" s="1">
        <f>P129+Q129</f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2">
      <c r="F130">
        <v>1128</v>
      </c>
      <c r="G130" t="s">
        <v>149</v>
      </c>
      <c r="H130" t="s">
        <v>81</v>
      </c>
      <c r="I130" t="s">
        <v>84</v>
      </c>
      <c r="J130" s="2">
        <v>44942</v>
      </c>
      <c r="K130" s="9">
        <f>MONTH(J130)</f>
        <v>1</v>
      </c>
      <c r="L130" s="9">
        <f>YEAR(J130)</f>
        <v>2023</v>
      </c>
      <c r="M130" s="1">
        <v>1541</v>
      </c>
      <c r="N130" s="1">
        <v>2300</v>
      </c>
      <c r="O130">
        <v>1</v>
      </c>
      <c r="P130" s="1">
        <f t="shared" si="3"/>
        <v>2300</v>
      </c>
      <c r="Q130" s="1">
        <f t="shared" si="4"/>
        <v>115</v>
      </c>
      <c r="R130" s="1">
        <f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2">
      <c r="F131">
        <v>1129</v>
      </c>
      <c r="G131" t="s">
        <v>147</v>
      </c>
      <c r="H131" t="s">
        <v>86</v>
      </c>
      <c r="I131" t="s">
        <v>87</v>
      </c>
      <c r="J131" s="2">
        <v>44943</v>
      </c>
      <c r="K131" s="9">
        <f>MONTH(J131)</f>
        <v>1</v>
      </c>
      <c r="L131" s="9">
        <f>YEAR(J131)</f>
        <v>2023</v>
      </c>
      <c r="M131" s="1">
        <v>2250</v>
      </c>
      <c r="N131" s="1">
        <v>3000</v>
      </c>
      <c r="O131">
        <v>2</v>
      </c>
      <c r="P131" s="1">
        <f t="shared" ref="P131:P194" si="5">N131*O131</f>
        <v>6000</v>
      </c>
      <c r="Q131" s="1">
        <f t="shared" ref="Q131:Q194" si="6">IF(P131&gt;2000,P131*0.05,0)</f>
        <v>300</v>
      </c>
      <c r="R131" s="1">
        <f>P131+Q131</f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2">
      <c r="F132">
        <v>1130</v>
      </c>
      <c r="G132" t="s">
        <v>147</v>
      </c>
      <c r="H132" t="s">
        <v>86</v>
      </c>
      <c r="I132" t="s">
        <v>89</v>
      </c>
      <c r="J132" s="2">
        <v>44944</v>
      </c>
      <c r="K132" s="9">
        <f>MONTH(J132)</f>
        <v>1</v>
      </c>
      <c r="L132" s="9">
        <f>YEAR(J132)</f>
        <v>2023</v>
      </c>
      <c r="M132" s="1">
        <v>2625</v>
      </c>
      <c r="N132" s="1">
        <v>3500</v>
      </c>
      <c r="O132">
        <v>1</v>
      </c>
      <c r="P132" s="1">
        <f t="shared" si="5"/>
        <v>3500</v>
      </c>
      <c r="Q132" s="1">
        <f t="shared" si="6"/>
        <v>175</v>
      </c>
      <c r="R132" s="1">
        <f>P132+Q132</f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2">
      <c r="F133">
        <v>1115</v>
      </c>
      <c r="G133" t="s">
        <v>147</v>
      </c>
      <c r="H133" t="s">
        <v>48</v>
      </c>
      <c r="I133" t="s">
        <v>49</v>
      </c>
      <c r="J133" s="2">
        <v>44947</v>
      </c>
      <c r="K133" s="9">
        <f>MONTH(J133)</f>
        <v>1</v>
      </c>
      <c r="L133" s="9">
        <f>YEAR(J133)</f>
        <v>2023</v>
      </c>
      <c r="M133" s="1">
        <v>737</v>
      </c>
      <c r="N133" s="1">
        <v>1100</v>
      </c>
      <c r="O133">
        <v>2</v>
      </c>
      <c r="P133" s="1">
        <f t="shared" si="5"/>
        <v>2200</v>
      </c>
      <c r="Q133" s="1">
        <f t="shared" si="6"/>
        <v>110</v>
      </c>
      <c r="R133" s="1">
        <f>P133+Q133</f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2">
      <c r="F134">
        <v>1099</v>
      </c>
      <c r="G134" t="s">
        <v>147</v>
      </c>
      <c r="H134" t="s">
        <v>48</v>
      </c>
      <c r="I134" t="s">
        <v>49</v>
      </c>
      <c r="J134" s="2">
        <v>44947</v>
      </c>
      <c r="K134" s="9">
        <f>MONTH(J134)</f>
        <v>1</v>
      </c>
      <c r="L134" s="9">
        <f>YEAR(J134)</f>
        <v>2023</v>
      </c>
      <c r="M134" s="1">
        <v>737</v>
      </c>
      <c r="N134" s="1">
        <v>1100</v>
      </c>
      <c r="O134">
        <v>2</v>
      </c>
      <c r="P134" s="1">
        <f t="shared" si="5"/>
        <v>2200</v>
      </c>
      <c r="Q134" s="1">
        <f t="shared" si="6"/>
        <v>110</v>
      </c>
      <c r="R134" s="1">
        <f>P134+Q134</f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2">
      <c r="F135">
        <v>1116</v>
      </c>
      <c r="G135" t="s">
        <v>147</v>
      </c>
      <c r="H135" t="s">
        <v>48</v>
      </c>
      <c r="I135" t="s">
        <v>51</v>
      </c>
      <c r="J135" s="2">
        <v>44948</v>
      </c>
      <c r="K135" s="9">
        <f>MONTH(J135)</f>
        <v>1</v>
      </c>
      <c r="L135" s="9">
        <f>YEAR(J135)</f>
        <v>2023</v>
      </c>
      <c r="M135" s="1">
        <v>938</v>
      </c>
      <c r="N135" s="1">
        <v>1400</v>
      </c>
      <c r="O135">
        <v>1</v>
      </c>
      <c r="P135" s="1">
        <f t="shared" si="5"/>
        <v>1400</v>
      </c>
      <c r="Q135" s="1">
        <f t="shared" si="6"/>
        <v>0</v>
      </c>
      <c r="R135" s="1">
        <f>P135+Q135</f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2">
      <c r="F136">
        <v>1100</v>
      </c>
      <c r="G136" t="s">
        <v>147</v>
      </c>
      <c r="H136" t="s">
        <v>48</v>
      </c>
      <c r="I136" t="s">
        <v>51</v>
      </c>
      <c r="J136" s="2">
        <v>44948</v>
      </c>
      <c r="K136" s="9">
        <f>MONTH(J136)</f>
        <v>1</v>
      </c>
      <c r="L136" s="9">
        <f>YEAR(J136)</f>
        <v>2023</v>
      </c>
      <c r="M136" s="1">
        <v>938</v>
      </c>
      <c r="N136" s="1">
        <v>1400</v>
      </c>
      <c r="O136">
        <v>1</v>
      </c>
      <c r="P136" s="1">
        <f t="shared" si="5"/>
        <v>1400</v>
      </c>
      <c r="Q136" s="1">
        <f t="shared" si="6"/>
        <v>0</v>
      </c>
      <c r="R136" s="1">
        <f>P136+Q136</f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2">
      <c r="F137">
        <v>1117</v>
      </c>
      <c r="G137" t="s">
        <v>148</v>
      </c>
      <c r="H137" t="s">
        <v>54</v>
      </c>
      <c r="I137" t="s">
        <v>55</v>
      </c>
      <c r="J137" s="2">
        <v>44949</v>
      </c>
      <c r="K137" s="9">
        <f>MONTH(J137)</f>
        <v>1</v>
      </c>
      <c r="L137" s="9">
        <f>YEAR(J137)</f>
        <v>2023</v>
      </c>
      <c r="M137" s="1">
        <v>1190</v>
      </c>
      <c r="N137" s="1">
        <v>1700</v>
      </c>
      <c r="O137">
        <v>3</v>
      </c>
      <c r="P137" s="1">
        <f t="shared" si="5"/>
        <v>5100</v>
      </c>
      <c r="Q137" s="1">
        <f t="shared" si="6"/>
        <v>255</v>
      </c>
      <c r="R137" s="1">
        <f>P137+Q137</f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2">
      <c r="F138">
        <v>1101</v>
      </c>
      <c r="G138" t="s">
        <v>148</v>
      </c>
      <c r="H138" t="s">
        <v>54</v>
      </c>
      <c r="I138" t="s">
        <v>55</v>
      </c>
      <c r="J138" s="2">
        <v>44949</v>
      </c>
      <c r="K138" s="9">
        <f>MONTH(J138)</f>
        <v>1</v>
      </c>
      <c r="L138" s="9">
        <f>YEAR(J138)</f>
        <v>2023</v>
      </c>
      <c r="M138" s="1">
        <v>1190</v>
      </c>
      <c r="N138" s="1">
        <v>1700</v>
      </c>
      <c r="O138">
        <v>3</v>
      </c>
      <c r="P138" s="1">
        <f t="shared" si="5"/>
        <v>5100</v>
      </c>
      <c r="Q138" s="1">
        <f t="shared" si="6"/>
        <v>255</v>
      </c>
      <c r="R138" s="1">
        <f>P138+Q138</f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2">
      <c r="F139">
        <v>1118</v>
      </c>
      <c r="G139" t="s">
        <v>148</v>
      </c>
      <c r="H139" t="s">
        <v>54</v>
      </c>
      <c r="I139" t="s">
        <v>58</v>
      </c>
      <c r="J139" s="2">
        <v>44950</v>
      </c>
      <c r="K139" s="9">
        <f>MONTH(J139)</f>
        <v>1</v>
      </c>
      <c r="L139" s="9">
        <f>YEAR(J139)</f>
        <v>2023</v>
      </c>
      <c r="M139" s="1">
        <v>1400</v>
      </c>
      <c r="N139" s="1">
        <v>2000</v>
      </c>
      <c r="O139">
        <v>1</v>
      </c>
      <c r="P139" s="1">
        <f t="shared" si="5"/>
        <v>2000</v>
      </c>
      <c r="Q139" s="1">
        <f t="shared" si="6"/>
        <v>0</v>
      </c>
      <c r="R139" s="1">
        <f>P139+Q139</f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2">
      <c r="F140">
        <v>1102</v>
      </c>
      <c r="G140" t="s">
        <v>148</v>
      </c>
      <c r="H140" t="s">
        <v>54</v>
      </c>
      <c r="I140" t="s">
        <v>58</v>
      </c>
      <c r="J140" s="2">
        <v>44950</v>
      </c>
      <c r="K140" s="9">
        <f>MONTH(J140)</f>
        <v>1</v>
      </c>
      <c r="L140" s="9">
        <f>YEAR(J140)</f>
        <v>2023</v>
      </c>
      <c r="M140" s="1">
        <v>1400</v>
      </c>
      <c r="N140" s="1">
        <v>2000</v>
      </c>
      <c r="O140">
        <v>1</v>
      </c>
      <c r="P140" s="1">
        <f t="shared" si="5"/>
        <v>2000</v>
      </c>
      <c r="Q140" s="1">
        <f t="shared" si="6"/>
        <v>0</v>
      </c>
      <c r="R140" s="1">
        <f>P140+Q140</f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2">
      <c r="F141">
        <v>1119</v>
      </c>
      <c r="G141" t="s">
        <v>149</v>
      </c>
      <c r="H141" t="s">
        <v>61</v>
      </c>
      <c r="I141" t="s">
        <v>62</v>
      </c>
      <c r="J141" s="2">
        <v>44951</v>
      </c>
      <c r="K141" s="9">
        <f>MONTH(J141)</f>
        <v>1</v>
      </c>
      <c r="L141" s="9">
        <f>YEAR(J141)</f>
        <v>2023</v>
      </c>
      <c r="M141" s="1">
        <v>975</v>
      </c>
      <c r="N141" s="1">
        <v>1500</v>
      </c>
      <c r="O141">
        <v>2</v>
      </c>
      <c r="P141" s="1">
        <f t="shared" si="5"/>
        <v>3000</v>
      </c>
      <c r="Q141" s="1">
        <f t="shared" si="6"/>
        <v>150</v>
      </c>
      <c r="R141" s="1">
        <f>P141+Q141</f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2">
      <c r="F142">
        <v>1103</v>
      </c>
      <c r="G142" t="s">
        <v>149</v>
      </c>
      <c r="H142" t="s">
        <v>61</v>
      </c>
      <c r="I142" t="s">
        <v>62</v>
      </c>
      <c r="J142" s="2">
        <v>44951</v>
      </c>
      <c r="K142" s="9">
        <f>MONTH(J142)</f>
        <v>1</v>
      </c>
      <c r="L142" s="9">
        <f>YEAR(J142)</f>
        <v>2023</v>
      </c>
      <c r="M142" s="1">
        <v>975</v>
      </c>
      <c r="N142" s="1">
        <v>1500</v>
      </c>
      <c r="O142">
        <v>2</v>
      </c>
      <c r="P142" s="1">
        <f t="shared" si="5"/>
        <v>3000</v>
      </c>
      <c r="Q142" s="1">
        <f t="shared" si="6"/>
        <v>150</v>
      </c>
      <c r="R142" s="1">
        <f>P142+Q142</f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2">
      <c r="F143">
        <v>1120</v>
      </c>
      <c r="G143" t="s">
        <v>149</v>
      </c>
      <c r="H143" t="s">
        <v>61</v>
      </c>
      <c r="I143" t="s">
        <v>64</v>
      </c>
      <c r="J143" s="2">
        <v>44952</v>
      </c>
      <c r="K143" s="9">
        <f>MONTH(J143)</f>
        <v>1</v>
      </c>
      <c r="L143" s="9">
        <f>YEAR(J143)</f>
        <v>2023</v>
      </c>
      <c r="M143" s="1">
        <v>1170</v>
      </c>
      <c r="N143" s="1">
        <v>1800</v>
      </c>
      <c r="O143">
        <v>1</v>
      </c>
      <c r="P143" s="1">
        <f t="shared" si="5"/>
        <v>1800</v>
      </c>
      <c r="Q143" s="1">
        <f t="shared" si="6"/>
        <v>0</v>
      </c>
      <c r="R143" s="1">
        <f>P143+Q143</f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2">
      <c r="F144">
        <v>1104</v>
      </c>
      <c r="G144" t="s">
        <v>149</v>
      </c>
      <c r="H144" t="s">
        <v>61</v>
      </c>
      <c r="I144" t="s">
        <v>64</v>
      </c>
      <c r="J144" s="2">
        <v>44952</v>
      </c>
      <c r="K144" s="9">
        <f>MONTH(J144)</f>
        <v>1</v>
      </c>
      <c r="L144" s="9">
        <f>YEAR(J144)</f>
        <v>2023</v>
      </c>
      <c r="M144" s="1">
        <v>1170</v>
      </c>
      <c r="N144" s="1">
        <v>1800</v>
      </c>
      <c r="O144">
        <v>1</v>
      </c>
      <c r="P144" s="1">
        <f t="shared" si="5"/>
        <v>1800</v>
      </c>
      <c r="Q144" s="1">
        <f t="shared" si="6"/>
        <v>0</v>
      </c>
      <c r="R144" s="1">
        <f>P144+Q144</f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2">
      <c r="F145">
        <v>1121</v>
      </c>
      <c r="G145" t="s">
        <v>147</v>
      </c>
      <c r="H145" t="s">
        <v>66</v>
      </c>
      <c r="I145" t="s">
        <v>67</v>
      </c>
      <c r="J145" s="2">
        <v>44953</v>
      </c>
      <c r="K145" s="9">
        <f>MONTH(J145)</f>
        <v>1</v>
      </c>
      <c r="L145" s="9">
        <f>YEAR(J145)</f>
        <v>2023</v>
      </c>
      <c r="M145" s="1">
        <v>1656</v>
      </c>
      <c r="N145" s="1">
        <v>2300</v>
      </c>
      <c r="O145">
        <v>2</v>
      </c>
      <c r="P145" s="1">
        <f t="shared" si="5"/>
        <v>4600</v>
      </c>
      <c r="Q145" s="1">
        <f t="shared" si="6"/>
        <v>230</v>
      </c>
      <c r="R145" s="1">
        <f>P145+Q145</f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2">
      <c r="F146">
        <v>1105</v>
      </c>
      <c r="G146" t="s">
        <v>147</v>
      </c>
      <c r="H146" t="s">
        <v>66</v>
      </c>
      <c r="I146" t="s">
        <v>67</v>
      </c>
      <c r="J146" s="2">
        <v>44953</v>
      </c>
      <c r="K146" s="9">
        <f>MONTH(J146)</f>
        <v>1</v>
      </c>
      <c r="L146" s="9">
        <f>YEAR(J146)</f>
        <v>2023</v>
      </c>
      <c r="M146" s="1">
        <v>1656</v>
      </c>
      <c r="N146" s="1">
        <v>2300</v>
      </c>
      <c r="O146">
        <v>2</v>
      </c>
      <c r="P146" s="1">
        <f t="shared" si="5"/>
        <v>4600</v>
      </c>
      <c r="Q146" s="1">
        <f t="shared" si="6"/>
        <v>230</v>
      </c>
      <c r="R146" s="1">
        <f>P146+Q146</f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2">
      <c r="F147">
        <v>1122</v>
      </c>
      <c r="G147" t="s">
        <v>147</v>
      </c>
      <c r="H147" t="s">
        <v>66</v>
      </c>
      <c r="I147" t="s">
        <v>69</v>
      </c>
      <c r="J147" s="2">
        <v>44954</v>
      </c>
      <c r="K147" s="9">
        <f>MONTH(J147)</f>
        <v>1</v>
      </c>
      <c r="L147" s="9">
        <f>YEAR(J147)</f>
        <v>2023</v>
      </c>
      <c r="M147" s="1">
        <v>1872</v>
      </c>
      <c r="N147" s="1">
        <v>2600</v>
      </c>
      <c r="O147">
        <v>1</v>
      </c>
      <c r="P147" s="1">
        <f t="shared" si="5"/>
        <v>2600</v>
      </c>
      <c r="Q147" s="1">
        <f t="shared" si="6"/>
        <v>130</v>
      </c>
      <c r="R147" s="1">
        <f>P147+Q147</f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2">
      <c r="F148">
        <v>1106</v>
      </c>
      <c r="G148" t="s">
        <v>147</v>
      </c>
      <c r="H148" t="s">
        <v>66</v>
      </c>
      <c r="I148" t="s">
        <v>69</v>
      </c>
      <c r="J148" s="2">
        <v>44954</v>
      </c>
      <c r="K148" s="9">
        <f>MONTH(J148)</f>
        <v>1</v>
      </c>
      <c r="L148" s="9">
        <f>YEAR(J148)</f>
        <v>2023</v>
      </c>
      <c r="M148" s="1">
        <v>1872</v>
      </c>
      <c r="N148" s="1">
        <v>2600</v>
      </c>
      <c r="O148">
        <v>1</v>
      </c>
      <c r="P148" s="1">
        <f t="shared" si="5"/>
        <v>2600</v>
      </c>
      <c r="Q148" s="1">
        <f t="shared" si="6"/>
        <v>130</v>
      </c>
      <c r="R148" s="1">
        <f>P148+Q148</f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2">
      <c r="F149">
        <v>1153</v>
      </c>
      <c r="G149" t="s">
        <v>147</v>
      </c>
      <c r="H149" t="s">
        <v>20</v>
      </c>
      <c r="I149" t="s">
        <v>21</v>
      </c>
      <c r="J149" s="2">
        <v>44958</v>
      </c>
      <c r="K149" s="9">
        <f>MONTH(J149)</f>
        <v>2</v>
      </c>
      <c r="L149" s="9">
        <f>YEAR(J149)</f>
        <v>2023</v>
      </c>
      <c r="M149" s="1">
        <v>840</v>
      </c>
      <c r="N149" s="1">
        <v>1200</v>
      </c>
      <c r="O149">
        <v>2</v>
      </c>
      <c r="P149" s="1">
        <f t="shared" si="5"/>
        <v>2400</v>
      </c>
      <c r="Q149" s="1">
        <f t="shared" si="6"/>
        <v>120</v>
      </c>
      <c r="R149" s="1">
        <f>P149+Q149</f>
        <v>2520</v>
      </c>
      <c r="S149" t="s">
        <v>22</v>
      </c>
      <c r="T149" t="s">
        <v>23</v>
      </c>
      <c r="U149">
        <v>2001</v>
      </c>
      <c r="V149">
        <v>3001</v>
      </c>
      <c r="W149" t="s">
        <v>24</v>
      </c>
      <c r="X149" t="s">
        <v>25</v>
      </c>
      <c r="Y149">
        <v>25</v>
      </c>
    </row>
    <row r="150" spans="6:25" x14ac:dyDescent="0.2">
      <c r="F150">
        <v>1041</v>
      </c>
      <c r="G150" t="s">
        <v>152</v>
      </c>
      <c r="H150" t="s">
        <v>128</v>
      </c>
      <c r="I150" t="s">
        <v>129</v>
      </c>
      <c r="J150" s="2">
        <v>44958</v>
      </c>
      <c r="K150" s="9">
        <f>MONTH(J150)</f>
        <v>2</v>
      </c>
      <c r="L150" s="9">
        <f>YEAR(J150)</f>
        <v>2023</v>
      </c>
      <c r="M150" s="1">
        <v>90</v>
      </c>
      <c r="N150" s="1">
        <v>150</v>
      </c>
      <c r="O150">
        <v>2</v>
      </c>
      <c r="P150" s="1">
        <f t="shared" si="5"/>
        <v>300</v>
      </c>
      <c r="Q150" s="1">
        <f t="shared" si="6"/>
        <v>0</v>
      </c>
      <c r="R150" s="1">
        <f>P150+Q150</f>
        <v>300</v>
      </c>
      <c r="S150" t="s">
        <v>22</v>
      </c>
      <c r="T150" t="s">
        <v>23</v>
      </c>
      <c r="U150">
        <v>2101</v>
      </c>
      <c r="V150">
        <v>3101</v>
      </c>
      <c r="W150" t="s">
        <v>130</v>
      </c>
      <c r="X150" t="s">
        <v>25</v>
      </c>
      <c r="Y150">
        <v>10</v>
      </c>
    </row>
    <row r="151" spans="6:25" x14ac:dyDescent="0.2">
      <c r="F151">
        <v>1154</v>
      </c>
      <c r="G151" t="s">
        <v>147</v>
      </c>
      <c r="H151" t="s">
        <v>20</v>
      </c>
      <c r="I151" t="s">
        <v>26</v>
      </c>
      <c r="J151" s="2">
        <v>44959</v>
      </c>
      <c r="K151" s="9">
        <f>MONTH(J151)</f>
        <v>2</v>
      </c>
      <c r="L151" s="9">
        <f>YEAR(J151)</f>
        <v>2023</v>
      </c>
      <c r="M151" s="1">
        <v>1050</v>
      </c>
      <c r="N151" s="1">
        <v>1500</v>
      </c>
      <c r="O151">
        <v>1</v>
      </c>
      <c r="P151" s="1">
        <f t="shared" si="5"/>
        <v>1500</v>
      </c>
      <c r="Q151" s="1">
        <f t="shared" si="6"/>
        <v>0</v>
      </c>
      <c r="R151" s="1">
        <f>P151+Q151</f>
        <v>1500</v>
      </c>
      <c r="S151" t="s">
        <v>27</v>
      </c>
      <c r="T151" t="s">
        <v>28</v>
      </c>
      <c r="U151">
        <v>2002</v>
      </c>
      <c r="V151">
        <v>3002</v>
      </c>
      <c r="W151" t="s">
        <v>29</v>
      </c>
      <c r="X151" t="s">
        <v>30</v>
      </c>
      <c r="Y151">
        <v>22</v>
      </c>
    </row>
    <row r="152" spans="6:25" x14ac:dyDescent="0.2">
      <c r="F152">
        <v>1042</v>
      </c>
      <c r="G152" t="s">
        <v>152</v>
      </c>
      <c r="H152" t="s">
        <v>128</v>
      </c>
      <c r="I152" t="s">
        <v>131</v>
      </c>
      <c r="J152" s="2">
        <v>44959</v>
      </c>
      <c r="K152" s="9">
        <f>MONTH(J152)</f>
        <v>2</v>
      </c>
      <c r="L152" s="9">
        <f>YEAR(J152)</f>
        <v>2023</v>
      </c>
      <c r="M152" s="1">
        <v>120</v>
      </c>
      <c r="N152" s="1">
        <v>200</v>
      </c>
      <c r="O152">
        <v>1</v>
      </c>
      <c r="P152" s="1">
        <f t="shared" si="5"/>
        <v>200</v>
      </c>
      <c r="Q152" s="1">
        <f t="shared" si="6"/>
        <v>0</v>
      </c>
      <c r="R152" s="1">
        <f>P152+Q152</f>
        <v>200</v>
      </c>
      <c r="S152" t="s">
        <v>27</v>
      </c>
      <c r="T152" t="s">
        <v>28</v>
      </c>
      <c r="U152">
        <v>2102</v>
      </c>
      <c r="V152">
        <v>3102</v>
      </c>
      <c r="W152" t="s">
        <v>132</v>
      </c>
      <c r="X152" t="s">
        <v>30</v>
      </c>
      <c r="Y152">
        <v>9</v>
      </c>
    </row>
    <row r="153" spans="6:25" x14ac:dyDescent="0.2">
      <c r="F153">
        <v>1155</v>
      </c>
      <c r="G153" t="s">
        <v>148</v>
      </c>
      <c r="H153" t="s">
        <v>31</v>
      </c>
      <c r="I153" t="s">
        <v>32</v>
      </c>
      <c r="J153" s="2">
        <v>44960</v>
      </c>
      <c r="K153" s="9">
        <f>MONTH(J153)</f>
        <v>2</v>
      </c>
      <c r="L153" s="9">
        <f>YEAR(J153)</f>
        <v>2023</v>
      </c>
      <c r="M153" s="1">
        <v>1260</v>
      </c>
      <c r="N153" s="1">
        <v>1800</v>
      </c>
      <c r="O153">
        <v>3</v>
      </c>
      <c r="P153" s="1">
        <f t="shared" si="5"/>
        <v>5400</v>
      </c>
      <c r="Q153" s="1">
        <f t="shared" si="6"/>
        <v>270</v>
      </c>
      <c r="R153" s="1">
        <f>P153+Q153</f>
        <v>5670</v>
      </c>
      <c r="S153" t="s">
        <v>22</v>
      </c>
      <c r="T153" t="s">
        <v>33</v>
      </c>
      <c r="U153">
        <v>2003</v>
      </c>
      <c r="V153">
        <v>3003</v>
      </c>
      <c r="W153" t="s">
        <v>34</v>
      </c>
      <c r="X153" t="s">
        <v>25</v>
      </c>
      <c r="Y153">
        <v>18</v>
      </c>
    </row>
    <row r="154" spans="6:25" x14ac:dyDescent="0.2">
      <c r="F154">
        <v>1043</v>
      </c>
      <c r="G154" t="s">
        <v>153</v>
      </c>
      <c r="H154" t="s">
        <v>133</v>
      </c>
      <c r="I154" t="s">
        <v>134</v>
      </c>
      <c r="J154" s="2">
        <v>44960</v>
      </c>
      <c r="K154" s="9">
        <f>MONTH(J154)</f>
        <v>2</v>
      </c>
      <c r="L154" s="9">
        <f>YEAR(J154)</f>
        <v>2023</v>
      </c>
      <c r="M154" s="1">
        <v>240</v>
      </c>
      <c r="N154" s="1">
        <v>400</v>
      </c>
      <c r="O154">
        <v>3</v>
      </c>
      <c r="P154" s="1">
        <f t="shared" si="5"/>
        <v>1200</v>
      </c>
      <c r="Q154" s="1">
        <f t="shared" si="6"/>
        <v>0</v>
      </c>
      <c r="R154" s="1">
        <f>P154+Q154</f>
        <v>1200</v>
      </c>
      <c r="S154" t="s">
        <v>22</v>
      </c>
      <c r="T154" t="s">
        <v>33</v>
      </c>
      <c r="U154">
        <v>2103</v>
      </c>
      <c r="V154">
        <v>3103</v>
      </c>
      <c r="W154" t="s">
        <v>135</v>
      </c>
      <c r="X154" t="s">
        <v>25</v>
      </c>
      <c r="Y154">
        <v>25</v>
      </c>
    </row>
    <row r="155" spans="6:25" x14ac:dyDescent="0.2">
      <c r="F155">
        <v>1081</v>
      </c>
      <c r="G155" t="s">
        <v>148</v>
      </c>
      <c r="H155" t="s">
        <v>31</v>
      </c>
      <c r="I155" t="s">
        <v>36</v>
      </c>
      <c r="J155" s="2">
        <v>44961</v>
      </c>
      <c r="K155" s="9">
        <f>MONTH(J155)</f>
        <v>2</v>
      </c>
      <c r="L155" s="9">
        <f>YEAR(J155)</f>
        <v>2023</v>
      </c>
      <c r="M155" s="1">
        <v>1470</v>
      </c>
      <c r="N155" s="1">
        <v>2100</v>
      </c>
      <c r="O155">
        <v>1</v>
      </c>
      <c r="P155" s="1">
        <f t="shared" si="5"/>
        <v>2100</v>
      </c>
      <c r="Q155" s="1">
        <f t="shared" si="6"/>
        <v>105</v>
      </c>
      <c r="R155" s="1">
        <f>P155+Q155</f>
        <v>2205</v>
      </c>
      <c r="S155" t="s">
        <v>22</v>
      </c>
      <c r="T155" t="s">
        <v>23</v>
      </c>
      <c r="U155">
        <v>2004</v>
      </c>
      <c r="V155">
        <v>3004</v>
      </c>
      <c r="W155" t="s">
        <v>37</v>
      </c>
      <c r="X155" t="s">
        <v>30</v>
      </c>
      <c r="Y155">
        <v>16</v>
      </c>
    </row>
    <row r="156" spans="6:25" x14ac:dyDescent="0.2">
      <c r="F156">
        <v>1044</v>
      </c>
      <c r="G156" t="s">
        <v>153</v>
      </c>
      <c r="H156" t="s">
        <v>133</v>
      </c>
      <c r="I156" t="s">
        <v>136</v>
      </c>
      <c r="J156" s="2">
        <v>44961</v>
      </c>
      <c r="K156" s="9">
        <f>MONTH(J156)</f>
        <v>2</v>
      </c>
      <c r="L156" s="9">
        <f>YEAR(J156)</f>
        <v>2023</v>
      </c>
      <c r="M156" s="1">
        <v>360</v>
      </c>
      <c r="N156" s="1">
        <v>600</v>
      </c>
      <c r="O156">
        <v>1</v>
      </c>
      <c r="P156" s="1">
        <f t="shared" si="5"/>
        <v>600</v>
      </c>
      <c r="Q156" s="1">
        <f t="shared" si="6"/>
        <v>0</v>
      </c>
      <c r="R156" s="1">
        <f>P156+Q156</f>
        <v>600</v>
      </c>
      <c r="S156" t="s">
        <v>22</v>
      </c>
      <c r="T156" t="s">
        <v>23</v>
      </c>
      <c r="U156">
        <v>2104</v>
      </c>
      <c r="V156">
        <v>3104</v>
      </c>
      <c r="W156" t="s">
        <v>137</v>
      </c>
      <c r="X156" t="s">
        <v>30</v>
      </c>
      <c r="Y156">
        <v>23</v>
      </c>
    </row>
    <row r="157" spans="6:25" x14ac:dyDescent="0.2">
      <c r="F157">
        <v>1082</v>
      </c>
      <c r="G157" t="s">
        <v>149</v>
      </c>
      <c r="H157" t="s">
        <v>38</v>
      </c>
      <c r="I157" t="s">
        <v>39</v>
      </c>
      <c r="J157" s="2">
        <v>44962</v>
      </c>
      <c r="K157" s="9">
        <f>MONTH(J157)</f>
        <v>2</v>
      </c>
      <c r="L157" s="9">
        <f>YEAR(J157)</f>
        <v>2023</v>
      </c>
      <c r="M157" s="1">
        <v>896.99999999999989</v>
      </c>
      <c r="N157" s="1">
        <v>1300</v>
      </c>
      <c r="O157">
        <v>2</v>
      </c>
      <c r="P157" s="1">
        <f t="shared" si="5"/>
        <v>2600</v>
      </c>
      <c r="Q157" s="1">
        <f t="shared" si="6"/>
        <v>130</v>
      </c>
      <c r="R157" s="1">
        <f>P157+Q157</f>
        <v>2730</v>
      </c>
      <c r="S157" t="s">
        <v>27</v>
      </c>
      <c r="T157" t="s">
        <v>28</v>
      </c>
      <c r="U157">
        <v>2005</v>
      </c>
      <c r="V157">
        <v>3005</v>
      </c>
      <c r="W157" t="s">
        <v>40</v>
      </c>
      <c r="X157" t="s">
        <v>25</v>
      </c>
      <c r="Y157">
        <v>27</v>
      </c>
    </row>
    <row r="158" spans="6:25" x14ac:dyDescent="0.2">
      <c r="F158">
        <v>1045</v>
      </c>
      <c r="G158" t="s">
        <v>147</v>
      </c>
      <c r="H158" t="s">
        <v>20</v>
      </c>
      <c r="I158" t="s">
        <v>138</v>
      </c>
      <c r="J158" s="2">
        <v>44962</v>
      </c>
      <c r="K158" s="9">
        <f>MONTH(J158)</f>
        <v>2</v>
      </c>
      <c r="L158" s="9">
        <f>YEAR(J158)</f>
        <v>2023</v>
      </c>
      <c r="M158" s="1">
        <v>1296</v>
      </c>
      <c r="N158" s="1">
        <v>1800</v>
      </c>
      <c r="O158">
        <v>2</v>
      </c>
      <c r="P158" s="1">
        <f t="shared" si="5"/>
        <v>3600</v>
      </c>
      <c r="Q158" s="1">
        <f t="shared" si="6"/>
        <v>180</v>
      </c>
      <c r="R158" s="1">
        <f>P158+Q158</f>
        <v>3780</v>
      </c>
      <c r="S158" t="s">
        <v>27</v>
      </c>
      <c r="T158" t="s">
        <v>28</v>
      </c>
      <c r="U158">
        <v>2105</v>
      </c>
      <c r="V158">
        <v>3105</v>
      </c>
      <c r="W158" t="s">
        <v>139</v>
      </c>
      <c r="X158" t="s">
        <v>25</v>
      </c>
      <c r="Y158">
        <v>29</v>
      </c>
    </row>
    <row r="159" spans="6:25" x14ac:dyDescent="0.2">
      <c r="F159">
        <v>1083</v>
      </c>
      <c r="G159" t="s">
        <v>149</v>
      </c>
      <c r="H159" t="s">
        <v>38</v>
      </c>
      <c r="I159" t="s">
        <v>41</v>
      </c>
      <c r="J159" s="2">
        <v>44963</v>
      </c>
      <c r="K159" s="9">
        <f>MONTH(J159)</f>
        <v>2</v>
      </c>
      <c r="L159" s="9">
        <f>YEAR(J159)</f>
        <v>2023</v>
      </c>
      <c r="M159" s="1">
        <v>1104</v>
      </c>
      <c r="N159" s="1">
        <v>1600</v>
      </c>
      <c r="O159">
        <v>1</v>
      </c>
      <c r="P159" s="1">
        <f t="shared" si="5"/>
        <v>1600</v>
      </c>
      <c r="Q159" s="1">
        <f t="shared" si="6"/>
        <v>0</v>
      </c>
      <c r="R159" s="1">
        <f>P159+Q159</f>
        <v>1600</v>
      </c>
      <c r="S159" t="s">
        <v>22</v>
      </c>
      <c r="T159" t="s">
        <v>23</v>
      </c>
      <c r="U159">
        <v>2006</v>
      </c>
      <c r="V159">
        <v>3006</v>
      </c>
      <c r="W159" t="s">
        <v>42</v>
      </c>
      <c r="X159" t="s">
        <v>30</v>
      </c>
      <c r="Y159">
        <v>24</v>
      </c>
    </row>
    <row r="160" spans="6:25" x14ac:dyDescent="0.2">
      <c r="F160">
        <v>1046</v>
      </c>
      <c r="G160" t="s">
        <v>147</v>
      </c>
      <c r="H160" t="s">
        <v>20</v>
      </c>
      <c r="I160" t="s">
        <v>140</v>
      </c>
      <c r="J160" s="2">
        <v>44963</v>
      </c>
      <c r="K160" s="9">
        <f>MONTH(J160)</f>
        <v>2</v>
      </c>
      <c r="L160" s="9">
        <f>YEAR(J160)</f>
        <v>2023</v>
      </c>
      <c r="M160" s="1">
        <v>1728</v>
      </c>
      <c r="N160" s="1">
        <v>2400</v>
      </c>
      <c r="O160">
        <v>1</v>
      </c>
      <c r="P160" s="1">
        <f t="shared" si="5"/>
        <v>2400</v>
      </c>
      <c r="Q160" s="1">
        <f t="shared" si="6"/>
        <v>120</v>
      </c>
      <c r="R160" s="1">
        <f>P160+Q160</f>
        <v>2520</v>
      </c>
      <c r="S160" t="s">
        <v>22</v>
      </c>
      <c r="T160" t="s">
        <v>23</v>
      </c>
      <c r="U160">
        <v>2106</v>
      </c>
      <c r="V160">
        <v>3106</v>
      </c>
      <c r="W160" t="s">
        <v>141</v>
      </c>
      <c r="X160" t="s">
        <v>30</v>
      </c>
      <c r="Y160">
        <v>27</v>
      </c>
    </row>
    <row r="161" spans="6:25" x14ac:dyDescent="0.2">
      <c r="F161">
        <v>1084</v>
      </c>
      <c r="G161" t="s">
        <v>147</v>
      </c>
      <c r="H161" t="s">
        <v>43</v>
      </c>
      <c r="I161" t="s">
        <v>44</v>
      </c>
      <c r="J161" s="2">
        <v>44964</v>
      </c>
      <c r="K161" s="9">
        <f>MONTH(J161)</f>
        <v>2</v>
      </c>
      <c r="L161" s="9">
        <f>YEAR(J161)</f>
        <v>2023</v>
      </c>
      <c r="M161" s="1">
        <v>1496</v>
      </c>
      <c r="N161" s="1">
        <v>2200</v>
      </c>
      <c r="O161">
        <v>2</v>
      </c>
      <c r="P161" s="1">
        <f t="shared" si="5"/>
        <v>4400</v>
      </c>
      <c r="Q161" s="1">
        <f t="shared" si="6"/>
        <v>220</v>
      </c>
      <c r="R161" s="1">
        <f>P161+Q161</f>
        <v>4620</v>
      </c>
      <c r="S161" t="s">
        <v>27</v>
      </c>
      <c r="T161" t="s">
        <v>23</v>
      </c>
      <c r="U161">
        <v>2007</v>
      </c>
      <c r="V161">
        <v>3007</v>
      </c>
      <c r="W161" t="s">
        <v>45</v>
      </c>
      <c r="X161" t="s">
        <v>25</v>
      </c>
      <c r="Y161">
        <v>29</v>
      </c>
    </row>
    <row r="162" spans="6:25" x14ac:dyDescent="0.2">
      <c r="F162">
        <v>1047</v>
      </c>
      <c r="G162" t="s">
        <v>148</v>
      </c>
      <c r="H162" t="s">
        <v>142</v>
      </c>
      <c r="I162" t="s">
        <v>143</v>
      </c>
      <c r="J162" s="2">
        <v>44964</v>
      </c>
      <c r="K162" s="9">
        <f>MONTH(J162)</f>
        <v>2</v>
      </c>
      <c r="L162" s="9">
        <f>YEAR(J162)</f>
        <v>2023</v>
      </c>
      <c r="M162" s="1">
        <v>1491</v>
      </c>
      <c r="N162" s="1">
        <v>2100</v>
      </c>
      <c r="O162">
        <v>2</v>
      </c>
      <c r="P162" s="1">
        <f t="shared" si="5"/>
        <v>4200</v>
      </c>
      <c r="Q162" s="1">
        <f t="shared" si="6"/>
        <v>210</v>
      </c>
      <c r="R162" s="1">
        <f>P162+Q162</f>
        <v>4410</v>
      </c>
      <c r="S162" t="s">
        <v>27</v>
      </c>
      <c r="T162" t="s">
        <v>23</v>
      </c>
      <c r="U162">
        <v>2107</v>
      </c>
      <c r="V162">
        <v>3107</v>
      </c>
      <c r="W162" t="s">
        <v>144</v>
      </c>
      <c r="X162" t="s">
        <v>25</v>
      </c>
      <c r="Y162">
        <v>20</v>
      </c>
    </row>
    <row r="163" spans="6:25" x14ac:dyDescent="0.2">
      <c r="F163">
        <v>1085</v>
      </c>
      <c r="G163" t="s">
        <v>147</v>
      </c>
      <c r="H163" t="s">
        <v>43</v>
      </c>
      <c r="I163" t="s">
        <v>46</v>
      </c>
      <c r="J163" s="2">
        <v>44965</v>
      </c>
      <c r="K163" s="9">
        <f>MONTH(J163)</f>
        <v>2</v>
      </c>
      <c r="L163" s="9">
        <f>YEAR(J163)</f>
        <v>2023</v>
      </c>
      <c r="M163" s="1">
        <v>1700.0000000000002</v>
      </c>
      <c r="N163" s="1">
        <v>2500</v>
      </c>
      <c r="O163">
        <v>1</v>
      </c>
      <c r="P163" s="1">
        <f t="shared" si="5"/>
        <v>2500</v>
      </c>
      <c r="Q163" s="1">
        <f t="shared" si="6"/>
        <v>125</v>
      </c>
      <c r="R163" s="1">
        <f>P163+Q163</f>
        <v>2625</v>
      </c>
      <c r="S163" t="s">
        <v>22</v>
      </c>
      <c r="T163" t="s">
        <v>28</v>
      </c>
      <c r="U163">
        <v>2008</v>
      </c>
      <c r="V163">
        <v>3008</v>
      </c>
      <c r="W163" t="s">
        <v>47</v>
      </c>
      <c r="X163" t="s">
        <v>30</v>
      </c>
      <c r="Y163">
        <v>27</v>
      </c>
    </row>
    <row r="164" spans="6:25" x14ac:dyDescent="0.2">
      <c r="F164">
        <v>1048</v>
      </c>
      <c r="G164" t="s">
        <v>148</v>
      </c>
      <c r="H164" t="s">
        <v>142</v>
      </c>
      <c r="I164" t="s">
        <v>145</v>
      </c>
      <c r="J164" s="2">
        <v>44965</v>
      </c>
      <c r="K164" s="9">
        <f>MONTH(J164)</f>
        <v>2</v>
      </c>
      <c r="L164" s="9">
        <f>YEAR(J164)</f>
        <v>2023</v>
      </c>
      <c r="M164" s="1">
        <v>1846</v>
      </c>
      <c r="N164" s="1">
        <v>2600</v>
      </c>
      <c r="O164">
        <v>1</v>
      </c>
      <c r="P164" s="1">
        <f t="shared" si="5"/>
        <v>2600</v>
      </c>
      <c r="Q164" s="1">
        <f t="shared" si="6"/>
        <v>130</v>
      </c>
      <c r="R164" s="1">
        <f>P164+Q164</f>
        <v>2730</v>
      </c>
      <c r="S164" t="s">
        <v>22</v>
      </c>
      <c r="T164" t="s">
        <v>28</v>
      </c>
      <c r="U164">
        <v>2108</v>
      </c>
      <c r="V164">
        <v>3108</v>
      </c>
      <c r="W164" t="s">
        <v>146</v>
      </c>
      <c r="X164" t="s">
        <v>30</v>
      </c>
      <c r="Y164">
        <v>18</v>
      </c>
    </row>
    <row r="165" spans="6:25" x14ac:dyDescent="0.2">
      <c r="F165">
        <v>1139</v>
      </c>
      <c r="G165" t="s">
        <v>151</v>
      </c>
      <c r="H165" t="s">
        <v>109</v>
      </c>
      <c r="I165" t="s">
        <v>110</v>
      </c>
      <c r="J165" s="2">
        <v>44976</v>
      </c>
      <c r="K165" s="9">
        <f>MONTH(J165)</f>
        <v>2</v>
      </c>
      <c r="L165" s="9">
        <f>YEAR(J165)</f>
        <v>2023</v>
      </c>
      <c r="M165" s="1">
        <v>720</v>
      </c>
      <c r="N165" s="1">
        <v>1200</v>
      </c>
      <c r="O165">
        <v>2</v>
      </c>
      <c r="P165" s="1">
        <f t="shared" si="5"/>
        <v>2400</v>
      </c>
      <c r="Q165" s="1">
        <f t="shared" si="6"/>
        <v>120</v>
      </c>
      <c r="R165" s="1">
        <f>P165+Q165</f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2">
      <c r="F166">
        <v>1033</v>
      </c>
      <c r="G166" t="s">
        <v>151</v>
      </c>
      <c r="H166" t="s">
        <v>109</v>
      </c>
      <c r="I166" t="s">
        <v>110</v>
      </c>
      <c r="J166" s="2">
        <v>44976</v>
      </c>
      <c r="K166" s="9">
        <f>MONTH(J166)</f>
        <v>2</v>
      </c>
      <c r="L166" s="9">
        <f>YEAR(J166)</f>
        <v>2023</v>
      </c>
      <c r="M166" s="1">
        <v>720</v>
      </c>
      <c r="N166" s="1">
        <v>1200</v>
      </c>
      <c r="O166">
        <v>2</v>
      </c>
      <c r="P166" s="1">
        <f t="shared" si="5"/>
        <v>2400</v>
      </c>
      <c r="Q166" s="1">
        <f t="shared" si="6"/>
        <v>120</v>
      </c>
      <c r="R166" s="1">
        <f>P166+Q166</f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2">
      <c r="F167">
        <v>1140</v>
      </c>
      <c r="G167" t="s">
        <v>151</v>
      </c>
      <c r="H167" t="s">
        <v>109</v>
      </c>
      <c r="I167" t="s">
        <v>112</v>
      </c>
      <c r="J167" s="2">
        <v>44977</v>
      </c>
      <c r="K167" s="9">
        <f>MONTH(J167)</f>
        <v>2</v>
      </c>
      <c r="L167" s="9">
        <f>YEAR(J167)</f>
        <v>2023</v>
      </c>
      <c r="M167" s="1">
        <v>900</v>
      </c>
      <c r="N167" s="1">
        <v>1500</v>
      </c>
      <c r="O167">
        <v>1</v>
      </c>
      <c r="P167" s="1">
        <f t="shared" si="5"/>
        <v>1500</v>
      </c>
      <c r="Q167" s="1">
        <f t="shared" si="6"/>
        <v>0</v>
      </c>
      <c r="R167" s="1">
        <f>P167+Q167</f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2">
      <c r="F168">
        <v>1034</v>
      </c>
      <c r="G168" t="s">
        <v>151</v>
      </c>
      <c r="H168" t="s">
        <v>109</v>
      </c>
      <c r="I168" t="s">
        <v>112</v>
      </c>
      <c r="J168" s="2">
        <v>44977</v>
      </c>
      <c r="K168" s="9">
        <f>MONTH(J168)</f>
        <v>2</v>
      </c>
      <c r="L168" s="9">
        <f>YEAR(J168)</f>
        <v>2023</v>
      </c>
      <c r="M168" s="1">
        <v>900</v>
      </c>
      <c r="N168" s="1">
        <v>1500</v>
      </c>
      <c r="O168">
        <v>1</v>
      </c>
      <c r="P168" s="1">
        <f t="shared" si="5"/>
        <v>1500</v>
      </c>
      <c r="Q168" s="1">
        <f t="shared" si="6"/>
        <v>0</v>
      </c>
      <c r="R168" s="1">
        <f>P168+Q168</f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2">
      <c r="F169">
        <v>1141</v>
      </c>
      <c r="G169" t="s">
        <v>148</v>
      </c>
      <c r="H169" t="s">
        <v>114</v>
      </c>
      <c r="I169" t="s">
        <v>115</v>
      </c>
      <c r="J169" s="2">
        <v>44978</v>
      </c>
      <c r="K169" s="9">
        <f>MONTH(J169)</f>
        <v>2</v>
      </c>
      <c r="L169" s="9">
        <f>YEAR(J169)</f>
        <v>2023</v>
      </c>
      <c r="M169" s="1">
        <v>1931.9999999999998</v>
      </c>
      <c r="N169" s="1">
        <v>2800</v>
      </c>
      <c r="O169">
        <v>3</v>
      </c>
      <c r="P169" s="1">
        <f t="shared" si="5"/>
        <v>8400</v>
      </c>
      <c r="Q169" s="1">
        <f t="shared" si="6"/>
        <v>420</v>
      </c>
      <c r="R169" s="1">
        <f>P169+Q169</f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2">
      <c r="F170">
        <v>1086</v>
      </c>
      <c r="G170" t="s">
        <v>147</v>
      </c>
      <c r="H170" t="s">
        <v>48</v>
      </c>
      <c r="I170" t="s">
        <v>49</v>
      </c>
      <c r="J170" s="2">
        <v>44978</v>
      </c>
      <c r="K170" s="9">
        <f>MONTH(J170)</f>
        <v>2</v>
      </c>
      <c r="L170" s="9">
        <f>YEAR(J170)</f>
        <v>2023</v>
      </c>
      <c r="M170" s="1">
        <v>737</v>
      </c>
      <c r="N170" s="1">
        <v>1100</v>
      </c>
      <c r="O170">
        <v>2</v>
      </c>
      <c r="P170" s="1">
        <f t="shared" si="5"/>
        <v>2200</v>
      </c>
      <c r="Q170" s="1">
        <f t="shared" si="6"/>
        <v>110</v>
      </c>
      <c r="R170" s="1">
        <f>P170+Q170</f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2">
      <c r="F171">
        <v>1035</v>
      </c>
      <c r="G171" t="s">
        <v>148</v>
      </c>
      <c r="H171" t="s">
        <v>114</v>
      </c>
      <c r="I171" t="s">
        <v>115</v>
      </c>
      <c r="J171" s="2">
        <v>44978</v>
      </c>
      <c r="K171" s="9">
        <f>MONTH(J171)</f>
        <v>2</v>
      </c>
      <c r="L171" s="9">
        <f>YEAR(J171)</f>
        <v>2023</v>
      </c>
      <c r="M171" s="1">
        <v>1931.9999999999998</v>
      </c>
      <c r="N171" s="1">
        <v>2800</v>
      </c>
      <c r="O171">
        <v>3</v>
      </c>
      <c r="P171" s="1">
        <f t="shared" si="5"/>
        <v>8400</v>
      </c>
      <c r="Q171" s="1">
        <f t="shared" si="6"/>
        <v>420</v>
      </c>
      <c r="R171" s="1">
        <f>P171+Q171</f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2">
      <c r="F172">
        <v>1146</v>
      </c>
      <c r="G172" t="s">
        <v>147</v>
      </c>
      <c r="H172" t="s">
        <v>48</v>
      </c>
      <c r="I172" t="s">
        <v>51</v>
      </c>
      <c r="J172" s="2">
        <v>44979</v>
      </c>
      <c r="K172" s="9">
        <f>MONTH(J172)</f>
        <v>2</v>
      </c>
      <c r="L172" s="9">
        <f>YEAR(J172)</f>
        <v>2023</v>
      </c>
      <c r="M172" s="1">
        <v>938</v>
      </c>
      <c r="N172" s="1">
        <v>1400</v>
      </c>
      <c r="O172">
        <v>1</v>
      </c>
      <c r="P172" s="1">
        <f t="shared" si="5"/>
        <v>1400</v>
      </c>
      <c r="Q172" s="1">
        <f t="shared" si="6"/>
        <v>0</v>
      </c>
      <c r="R172" s="1">
        <f>P172+Q172</f>
        <v>1400</v>
      </c>
      <c r="S172" t="s">
        <v>27</v>
      </c>
      <c r="T172" t="s">
        <v>28</v>
      </c>
      <c r="U172">
        <v>2022</v>
      </c>
      <c r="V172">
        <v>3022</v>
      </c>
      <c r="W172" t="s">
        <v>52</v>
      </c>
      <c r="X172" t="s">
        <v>30</v>
      </c>
      <c r="Y172">
        <v>21</v>
      </c>
    </row>
    <row r="173" spans="6:25" x14ac:dyDescent="0.2">
      <c r="F173">
        <v>1142</v>
      </c>
      <c r="G173" t="s">
        <v>148</v>
      </c>
      <c r="H173" t="s">
        <v>114</v>
      </c>
      <c r="I173" t="s">
        <v>117</v>
      </c>
      <c r="J173" s="2">
        <v>44979</v>
      </c>
      <c r="K173" s="9">
        <f>MONTH(J173)</f>
        <v>2</v>
      </c>
      <c r="L173" s="9">
        <f>YEAR(J173)</f>
        <v>2023</v>
      </c>
      <c r="M173" s="1">
        <v>2208</v>
      </c>
      <c r="N173" s="1">
        <v>3200</v>
      </c>
      <c r="O173">
        <v>1</v>
      </c>
      <c r="P173" s="1">
        <f t="shared" si="5"/>
        <v>3200</v>
      </c>
      <c r="Q173" s="1">
        <f t="shared" si="6"/>
        <v>160</v>
      </c>
      <c r="R173" s="1">
        <f>P173+Q173</f>
        <v>3360</v>
      </c>
      <c r="S173" t="s">
        <v>22</v>
      </c>
      <c r="T173" t="s">
        <v>23</v>
      </c>
      <c r="U173">
        <v>2084</v>
      </c>
      <c r="V173">
        <v>3084</v>
      </c>
      <c r="W173" t="s">
        <v>118</v>
      </c>
      <c r="X173" t="s">
        <v>30</v>
      </c>
      <c r="Y173">
        <v>16</v>
      </c>
    </row>
    <row r="174" spans="6:25" x14ac:dyDescent="0.2">
      <c r="F174">
        <v>1087</v>
      </c>
      <c r="G174" t="s">
        <v>147</v>
      </c>
      <c r="H174" t="s">
        <v>48</v>
      </c>
      <c r="I174" t="s">
        <v>51</v>
      </c>
      <c r="J174" s="2">
        <v>44979</v>
      </c>
      <c r="K174" s="9">
        <f>MONTH(J174)</f>
        <v>2</v>
      </c>
      <c r="L174" s="9">
        <f>YEAR(J174)</f>
        <v>2023</v>
      </c>
      <c r="M174" s="1">
        <v>938</v>
      </c>
      <c r="N174" s="1">
        <v>1400</v>
      </c>
      <c r="O174">
        <v>1</v>
      </c>
      <c r="P174" s="1">
        <f t="shared" si="5"/>
        <v>1400</v>
      </c>
      <c r="Q174" s="1">
        <f t="shared" si="6"/>
        <v>0</v>
      </c>
      <c r="R174" s="1">
        <f>P174+Q174</f>
        <v>1400</v>
      </c>
      <c r="S174" t="s">
        <v>27</v>
      </c>
      <c r="T174" t="s">
        <v>28</v>
      </c>
      <c r="U174">
        <v>2022</v>
      </c>
      <c r="V174">
        <v>3022</v>
      </c>
      <c r="W174" t="s">
        <v>52</v>
      </c>
      <c r="X174" t="s">
        <v>30</v>
      </c>
      <c r="Y174">
        <v>21</v>
      </c>
    </row>
    <row r="175" spans="6:25" x14ac:dyDescent="0.2">
      <c r="F175">
        <v>1036</v>
      </c>
      <c r="G175" t="s">
        <v>148</v>
      </c>
      <c r="H175" t="s">
        <v>114</v>
      </c>
      <c r="I175" t="s">
        <v>117</v>
      </c>
      <c r="J175" s="2">
        <v>44979</v>
      </c>
      <c r="K175" s="9">
        <f>MONTH(J175)</f>
        <v>2</v>
      </c>
      <c r="L175" s="9">
        <f>YEAR(J175)</f>
        <v>2023</v>
      </c>
      <c r="M175" s="1">
        <v>2208</v>
      </c>
      <c r="N175" s="1">
        <v>3200</v>
      </c>
      <c r="O175">
        <v>1</v>
      </c>
      <c r="P175" s="1">
        <f t="shared" si="5"/>
        <v>3200</v>
      </c>
      <c r="Q175" s="1">
        <f t="shared" si="6"/>
        <v>160</v>
      </c>
      <c r="R175" s="1">
        <f>P175+Q175</f>
        <v>3360</v>
      </c>
      <c r="S175" t="s">
        <v>22</v>
      </c>
      <c r="T175" t="s">
        <v>23</v>
      </c>
      <c r="U175">
        <v>2084</v>
      </c>
      <c r="V175">
        <v>3084</v>
      </c>
      <c r="W175" t="s">
        <v>118</v>
      </c>
      <c r="X175" t="s">
        <v>30</v>
      </c>
      <c r="Y175">
        <v>16</v>
      </c>
    </row>
    <row r="176" spans="6:25" x14ac:dyDescent="0.2">
      <c r="F176">
        <v>1147</v>
      </c>
      <c r="G176" t="s">
        <v>148</v>
      </c>
      <c r="H176" t="s">
        <v>54</v>
      </c>
      <c r="I176" t="s">
        <v>55</v>
      </c>
      <c r="J176" s="2">
        <v>44980</v>
      </c>
      <c r="K176" s="9">
        <f>MONTH(J176)</f>
        <v>2</v>
      </c>
      <c r="L176" s="9">
        <f>YEAR(J176)</f>
        <v>2023</v>
      </c>
      <c r="M176" s="1">
        <v>1190</v>
      </c>
      <c r="N176" s="1">
        <v>1700</v>
      </c>
      <c r="O176">
        <v>3</v>
      </c>
      <c r="P176" s="1">
        <f t="shared" si="5"/>
        <v>5100</v>
      </c>
      <c r="Q176" s="1">
        <f t="shared" si="6"/>
        <v>255</v>
      </c>
      <c r="R176" s="1">
        <f>P176+Q176</f>
        <v>5355</v>
      </c>
      <c r="S176" t="s">
        <v>22</v>
      </c>
      <c r="T176" t="s">
        <v>33</v>
      </c>
      <c r="U176">
        <v>2023</v>
      </c>
      <c r="V176">
        <v>3023</v>
      </c>
      <c r="W176" t="s">
        <v>56</v>
      </c>
      <c r="X176" t="s">
        <v>25</v>
      </c>
      <c r="Y176">
        <v>20</v>
      </c>
    </row>
    <row r="177" spans="6:25" x14ac:dyDescent="0.2">
      <c r="F177">
        <v>1143</v>
      </c>
      <c r="G177" t="s">
        <v>149</v>
      </c>
      <c r="H177" t="s">
        <v>119</v>
      </c>
      <c r="I177" t="s">
        <v>120</v>
      </c>
      <c r="J177" s="2">
        <v>44980</v>
      </c>
      <c r="K177" s="9">
        <f>MONTH(J177)</f>
        <v>2</v>
      </c>
      <c r="L177" s="9">
        <f>YEAR(J177)</f>
        <v>2023</v>
      </c>
      <c r="M177" s="1">
        <v>1500</v>
      </c>
      <c r="N177" s="1">
        <v>2000</v>
      </c>
      <c r="O177">
        <v>2</v>
      </c>
      <c r="P177" s="1">
        <f t="shared" si="5"/>
        <v>4000</v>
      </c>
      <c r="Q177" s="1">
        <f t="shared" si="6"/>
        <v>200</v>
      </c>
      <c r="R177" s="1">
        <f>P177+Q177</f>
        <v>4200</v>
      </c>
      <c r="S177" t="s">
        <v>27</v>
      </c>
      <c r="T177" t="s">
        <v>28</v>
      </c>
      <c r="U177">
        <v>2085</v>
      </c>
      <c r="V177">
        <v>3085</v>
      </c>
      <c r="W177" t="s">
        <v>121</v>
      </c>
      <c r="X177" t="s">
        <v>25</v>
      </c>
      <c r="Y177">
        <v>33</v>
      </c>
    </row>
    <row r="178" spans="6:25" x14ac:dyDescent="0.2">
      <c r="F178">
        <v>1088</v>
      </c>
      <c r="G178" t="s">
        <v>148</v>
      </c>
      <c r="H178" t="s">
        <v>54</v>
      </c>
      <c r="I178" t="s">
        <v>55</v>
      </c>
      <c r="J178" s="2">
        <v>44980</v>
      </c>
      <c r="K178" s="9">
        <f>MONTH(J178)</f>
        <v>2</v>
      </c>
      <c r="L178" s="9">
        <f>YEAR(J178)</f>
        <v>2023</v>
      </c>
      <c r="M178" s="1">
        <v>1190</v>
      </c>
      <c r="N178" s="1">
        <v>1700</v>
      </c>
      <c r="O178">
        <v>3</v>
      </c>
      <c r="P178" s="1">
        <f t="shared" si="5"/>
        <v>5100</v>
      </c>
      <c r="Q178" s="1">
        <f t="shared" si="6"/>
        <v>255</v>
      </c>
      <c r="R178" s="1">
        <f>P178+Q178</f>
        <v>5355</v>
      </c>
      <c r="S178" t="s">
        <v>22</v>
      </c>
      <c r="T178" t="s">
        <v>33</v>
      </c>
      <c r="U178">
        <v>2023</v>
      </c>
      <c r="V178">
        <v>3023</v>
      </c>
      <c r="W178" t="s">
        <v>56</v>
      </c>
      <c r="X178" t="s">
        <v>25</v>
      </c>
      <c r="Y178">
        <v>20</v>
      </c>
    </row>
    <row r="179" spans="6:25" x14ac:dyDescent="0.2">
      <c r="F179">
        <v>1037</v>
      </c>
      <c r="G179" t="s">
        <v>149</v>
      </c>
      <c r="H179" t="s">
        <v>119</v>
      </c>
      <c r="I179" t="s">
        <v>120</v>
      </c>
      <c r="J179" s="2">
        <v>44980</v>
      </c>
      <c r="K179" s="9">
        <f>MONTH(J179)</f>
        <v>2</v>
      </c>
      <c r="L179" s="9">
        <f>YEAR(J179)</f>
        <v>2023</v>
      </c>
      <c r="M179" s="1">
        <v>1500</v>
      </c>
      <c r="N179" s="1">
        <v>2000</v>
      </c>
      <c r="O179">
        <v>2</v>
      </c>
      <c r="P179" s="1">
        <f t="shared" si="5"/>
        <v>4000</v>
      </c>
      <c r="Q179" s="1">
        <f t="shared" si="6"/>
        <v>200</v>
      </c>
      <c r="R179" s="1">
        <f>P179+Q179</f>
        <v>4200</v>
      </c>
      <c r="S179" t="s">
        <v>27</v>
      </c>
      <c r="T179" t="s">
        <v>28</v>
      </c>
      <c r="U179">
        <v>2085</v>
      </c>
      <c r="V179">
        <v>3085</v>
      </c>
      <c r="W179" t="s">
        <v>121</v>
      </c>
      <c r="X179" t="s">
        <v>25</v>
      </c>
      <c r="Y179">
        <v>33</v>
      </c>
    </row>
    <row r="180" spans="6:25" x14ac:dyDescent="0.2">
      <c r="F180">
        <v>1148</v>
      </c>
      <c r="G180" t="s">
        <v>148</v>
      </c>
      <c r="H180" t="s">
        <v>54</v>
      </c>
      <c r="I180" t="s">
        <v>58</v>
      </c>
      <c r="J180" s="2">
        <v>44981</v>
      </c>
      <c r="K180" s="9">
        <f>MONTH(J180)</f>
        <v>2</v>
      </c>
      <c r="L180" s="9">
        <f>YEAR(J180)</f>
        <v>2023</v>
      </c>
      <c r="M180" s="1">
        <v>1400</v>
      </c>
      <c r="N180" s="1">
        <v>2000</v>
      </c>
      <c r="O180">
        <v>1</v>
      </c>
      <c r="P180" s="1">
        <f t="shared" si="5"/>
        <v>2000</v>
      </c>
      <c r="Q180" s="1">
        <f t="shared" si="6"/>
        <v>0</v>
      </c>
      <c r="R180" s="1">
        <f>P180+Q180</f>
        <v>2000</v>
      </c>
      <c r="S180" t="s">
        <v>22</v>
      </c>
      <c r="T180" t="s">
        <v>23</v>
      </c>
      <c r="U180">
        <v>2024</v>
      </c>
      <c r="V180">
        <v>3024</v>
      </c>
      <c r="W180" t="s">
        <v>59</v>
      </c>
      <c r="X180" t="s">
        <v>30</v>
      </c>
      <c r="Y180">
        <v>18</v>
      </c>
    </row>
    <row r="181" spans="6:25" x14ac:dyDescent="0.2">
      <c r="F181">
        <v>1144</v>
      </c>
      <c r="G181" t="s">
        <v>149</v>
      </c>
      <c r="H181" t="s">
        <v>119</v>
      </c>
      <c r="I181" t="s">
        <v>122</v>
      </c>
      <c r="J181" s="2">
        <v>44981</v>
      </c>
      <c r="K181" s="9">
        <f>MONTH(J181)</f>
        <v>2</v>
      </c>
      <c r="L181" s="9">
        <f>YEAR(J181)</f>
        <v>2023</v>
      </c>
      <c r="M181" s="1">
        <v>1800</v>
      </c>
      <c r="N181" s="1">
        <v>2400</v>
      </c>
      <c r="O181">
        <v>1</v>
      </c>
      <c r="P181" s="1">
        <f t="shared" si="5"/>
        <v>2400</v>
      </c>
      <c r="Q181" s="1">
        <f t="shared" si="6"/>
        <v>120</v>
      </c>
      <c r="R181" s="1">
        <f>P181+Q181</f>
        <v>2520</v>
      </c>
      <c r="S181" t="s">
        <v>22</v>
      </c>
      <c r="T181" t="s">
        <v>23</v>
      </c>
      <c r="U181">
        <v>2086</v>
      </c>
      <c r="V181">
        <v>3086</v>
      </c>
      <c r="W181" t="s">
        <v>123</v>
      </c>
      <c r="X181" t="s">
        <v>30</v>
      </c>
      <c r="Y181">
        <v>30</v>
      </c>
    </row>
    <row r="182" spans="6:25" x14ac:dyDescent="0.2">
      <c r="F182">
        <v>1089</v>
      </c>
      <c r="G182" t="s">
        <v>148</v>
      </c>
      <c r="H182" t="s">
        <v>54</v>
      </c>
      <c r="I182" t="s">
        <v>58</v>
      </c>
      <c r="J182" s="2">
        <v>44981</v>
      </c>
      <c r="K182" s="9">
        <f>MONTH(J182)</f>
        <v>2</v>
      </c>
      <c r="L182" s="9">
        <f>YEAR(J182)</f>
        <v>2023</v>
      </c>
      <c r="M182" s="1">
        <v>1400</v>
      </c>
      <c r="N182" s="1">
        <v>2000</v>
      </c>
      <c r="O182">
        <v>1</v>
      </c>
      <c r="P182" s="1">
        <f t="shared" si="5"/>
        <v>2000</v>
      </c>
      <c r="Q182" s="1">
        <f t="shared" si="6"/>
        <v>0</v>
      </c>
      <c r="R182" s="1">
        <f>P182+Q182</f>
        <v>2000</v>
      </c>
      <c r="S182" t="s">
        <v>22</v>
      </c>
      <c r="T182" t="s">
        <v>23</v>
      </c>
      <c r="U182">
        <v>2024</v>
      </c>
      <c r="V182">
        <v>3024</v>
      </c>
      <c r="W182" t="s">
        <v>59</v>
      </c>
      <c r="X182" t="s">
        <v>30</v>
      </c>
      <c r="Y182">
        <v>18</v>
      </c>
    </row>
    <row r="183" spans="6:25" x14ac:dyDescent="0.2">
      <c r="F183">
        <v>1038</v>
      </c>
      <c r="G183" t="s">
        <v>149</v>
      </c>
      <c r="H183" t="s">
        <v>119</v>
      </c>
      <c r="I183" t="s">
        <v>122</v>
      </c>
      <c r="J183" s="2">
        <v>44981</v>
      </c>
      <c r="K183" s="9">
        <f>MONTH(J183)</f>
        <v>2</v>
      </c>
      <c r="L183" s="9">
        <f>YEAR(J183)</f>
        <v>2023</v>
      </c>
      <c r="M183" s="1">
        <v>1800</v>
      </c>
      <c r="N183" s="1">
        <v>2400</v>
      </c>
      <c r="O183">
        <v>1</v>
      </c>
      <c r="P183" s="1">
        <f t="shared" si="5"/>
        <v>2400</v>
      </c>
      <c r="Q183" s="1">
        <f t="shared" si="6"/>
        <v>120</v>
      </c>
      <c r="R183" s="1">
        <f>P183+Q183</f>
        <v>2520</v>
      </c>
      <c r="S183" t="s">
        <v>22</v>
      </c>
      <c r="T183" t="s">
        <v>23</v>
      </c>
      <c r="U183">
        <v>2086</v>
      </c>
      <c r="V183">
        <v>3086</v>
      </c>
      <c r="W183" t="s">
        <v>123</v>
      </c>
      <c r="X183" t="s">
        <v>30</v>
      </c>
      <c r="Y183">
        <v>30</v>
      </c>
    </row>
    <row r="184" spans="6:25" x14ac:dyDescent="0.2">
      <c r="F184">
        <v>1149</v>
      </c>
      <c r="G184" t="s">
        <v>149</v>
      </c>
      <c r="H184" t="s">
        <v>61</v>
      </c>
      <c r="I184" t="s">
        <v>62</v>
      </c>
      <c r="J184" s="2">
        <v>44982</v>
      </c>
      <c r="K184" s="9">
        <f>MONTH(J184)</f>
        <v>2</v>
      </c>
      <c r="L184" s="9">
        <f>YEAR(J184)</f>
        <v>2023</v>
      </c>
      <c r="M184" s="1">
        <v>975</v>
      </c>
      <c r="N184" s="1">
        <v>1500</v>
      </c>
      <c r="O184">
        <v>2</v>
      </c>
      <c r="P184" s="1">
        <f t="shared" si="5"/>
        <v>3000</v>
      </c>
      <c r="Q184" s="1">
        <f t="shared" si="6"/>
        <v>150</v>
      </c>
      <c r="R184" s="1">
        <f>P184+Q184</f>
        <v>3150</v>
      </c>
      <c r="S184" t="s">
        <v>27</v>
      </c>
      <c r="T184" t="s">
        <v>28</v>
      </c>
      <c r="U184">
        <v>2025</v>
      </c>
      <c r="V184">
        <v>3025</v>
      </c>
      <c r="W184" t="s">
        <v>63</v>
      </c>
      <c r="X184" t="s">
        <v>25</v>
      </c>
      <c r="Y184">
        <v>28</v>
      </c>
    </row>
    <row r="185" spans="6:25" x14ac:dyDescent="0.2">
      <c r="F185">
        <v>1145</v>
      </c>
      <c r="G185" t="s">
        <v>147</v>
      </c>
      <c r="H185" t="s">
        <v>43</v>
      </c>
      <c r="I185" t="s">
        <v>124</v>
      </c>
      <c r="J185" s="2">
        <v>44982</v>
      </c>
      <c r="K185" s="9">
        <f>MONTH(J185)</f>
        <v>2</v>
      </c>
      <c r="L185" s="9">
        <f>YEAR(J185)</f>
        <v>2023</v>
      </c>
      <c r="M185" s="1">
        <v>2291</v>
      </c>
      <c r="N185" s="1">
        <v>2900</v>
      </c>
      <c r="O185">
        <v>2</v>
      </c>
      <c r="P185" s="1">
        <f t="shared" si="5"/>
        <v>5800</v>
      </c>
      <c r="Q185" s="1">
        <f t="shared" si="6"/>
        <v>290</v>
      </c>
      <c r="R185" s="1">
        <f>P185+Q185</f>
        <v>6090</v>
      </c>
      <c r="S185" t="s">
        <v>27</v>
      </c>
      <c r="T185" t="s">
        <v>23</v>
      </c>
      <c r="U185">
        <v>2087</v>
      </c>
      <c r="V185">
        <v>3087</v>
      </c>
      <c r="W185" t="s">
        <v>125</v>
      </c>
      <c r="X185" t="s">
        <v>25</v>
      </c>
      <c r="Y185">
        <v>34</v>
      </c>
    </row>
    <row r="186" spans="6:25" x14ac:dyDescent="0.2">
      <c r="F186">
        <v>1090</v>
      </c>
      <c r="G186" t="s">
        <v>149</v>
      </c>
      <c r="H186" t="s">
        <v>61</v>
      </c>
      <c r="I186" t="s">
        <v>62</v>
      </c>
      <c r="J186" s="2">
        <v>44982</v>
      </c>
      <c r="K186" s="9">
        <f>MONTH(J186)</f>
        <v>2</v>
      </c>
      <c r="L186" s="9">
        <f>YEAR(J186)</f>
        <v>2023</v>
      </c>
      <c r="M186" s="1">
        <v>975</v>
      </c>
      <c r="N186" s="1">
        <v>1500</v>
      </c>
      <c r="O186">
        <v>2</v>
      </c>
      <c r="P186" s="1">
        <f t="shared" si="5"/>
        <v>3000</v>
      </c>
      <c r="Q186" s="1">
        <f t="shared" si="6"/>
        <v>150</v>
      </c>
      <c r="R186" s="1">
        <f>P186+Q186</f>
        <v>3150</v>
      </c>
      <c r="S186" t="s">
        <v>27</v>
      </c>
      <c r="T186" t="s">
        <v>28</v>
      </c>
      <c r="U186">
        <v>2025</v>
      </c>
      <c r="V186">
        <v>3025</v>
      </c>
      <c r="W186" t="s">
        <v>63</v>
      </c>
      <c r="X186" t="s">
        <v>25</v>
      </c>
      <c r="Y186">
        <v>28</v>
      </c>
    </row>
    <row r="187" spans="6:25" x14ac:dyDescent="0.2">
      <c r="F187">
        <v>1039</v>
      </c>
      <c r="G187" t="s">
        <v>147</v>
      </c>
      <c r="H187" t="s">
        <v>43</v>
      </c>
      <c r="I187" t="s">
        <v>124</v>
      </c>
      <c r="J187" s="2">
        <v>44982</v>
      </c>
      <c r="K187" s="9">
        <f>MONTH(J187)</f>
        <v>2</v>
      </c>
      <c r="L187" s="9">
        <f>YEAR(J187)</f>
        <v>2023</v>
      </c>
      <c r="M187" s="1">
        <v>2291</v>
      </c>
      <c r="N187" s="1">
        <v>2900</v>
      </c>
      <c r="O187">
        <v>2</v>
      </c>
      <c r="P187" s="1">
        <f t="shared" si="5"/>
        <v>5800</v>
      </c>
      <c r="Q187" s="1">
        <f t="shared" si="6"/>
        <v>290</v>
      </c>
      <c r="R187" s="1">
        <f>P187+Q187</f>
        <v>6090</v>
      </c>
      <c r="S187" t="s">
        <v>27</v>
      </c>
      <c r="T187" t="s">
        <v>23</v>
      </c>
      <c r="U187">
        <v>2087</v>
      </c>
      <c r="V187">
        <v>3087</v>
      </c>
      <c r="W187" t="s">
        <v>125</v>
      </c>
      <c r="X187" t="s">
        <v>25</v>
      </c>
      <c r="Y187">
        <v>34</v>
      </c>
    </row>
    <row r="188" spans="6:25" x14ac:dyDescent="0.2">
      <c r="F188">
        <v>1150</v>
      </c>
      <c r="G188" t="s">
        <v>149</v>
      </c>
      <c r="H188" t="s">
        <v>61</v>
      </c>
      <c r="I188" t="s">
        <v>64</v>
      </c>
      <c r="J188" s="2">
        <v>44983</v>
      </c>
      <c r="K188" s="9">
        <f>MONTH(J188)</f>
        <v>2</v>
      </c>
      <c r="L188" s="9">
        <f>YEAR(J188)</f>
        <v>2023</v>
      </c>
      <c r="M188" s="1">
        <v>1170</v>
      </c>
      <c r="N188" s="1">
        <v>1800</v>
      </c>
      <c r="O188">
        <v>1</v>
      </c>
      <c r="P188" s="1">
        <f t="shared" si="5"/>
        <v>1800</v>
      </c>
      <c r="Q188" s="1">
        <f t="shared" si="6"/>
        <v>0</v>
      </c>
      <c r="R188" s="1">
        <f>P188+Q188</f>
        <v>1800</v>
      </c>
      <c r="S188" t="s">
        <v>22</v>
      </c>
      <c r="T188" t="s">
        <v>23</v>
      </c>
      <c r="U188">
        <v>2026</v>
      </c>
      <c r="V188">
        <v>3026</v>
      </c>
      <c r="W188" t="s">
        <v>65</v>
      </c>
      <c r="X188" t="s">
        <v>30</v>
      </c>
      <c r="Y188">
        <v>26</v>
      </c>
    </row>
    <row r="189" spans="6:25" x14ac:dyDescent="0.2">
      <c r="F189">
        <v>1091</v>
      </c>
      <c r="G189" t="s">
        <v>149</v>
      </c>
      <c r="H189" t="s">
        <v>61</v>
      </c>
      <c r="I189" t="s">
        <v>64</v>
      </c>
      <c r="J189" s="2">
        <v>44983</v>
      </c>
      <c r="K189" s="9">
        <f>MONTH(J189)</f>
        <v>2</v>
      </c>
      <c r="L189" s="9">
        <f>YEAR(J189)</f>
        <v>2023</v>
      </c>
      <c r="M189" s="1">
        <v>1170</v>
      </c>
      <c r="N189" s="1">
        <v>1800</v>
      </c>
      <c r="O189">
        <v>1</v>
      </c>
      <c r="P189" s="1">
        <f t="shared" si="5"/>
        <v>1800</v>
      </c>
      <c r="Q189" s="1">
        <f t="shared" si="6"/>
        <v>0</v>
      </c>
      <c r="R189" s="1">
        <f>P189+Q189</f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2">
      <c r="F190">
        <v>1040</v>
      </c>
      <c r="G190" t="s">
        <v>147</v>
      </c>
      <c r="H190" t="s">
        <v>43</v>
      </c>
      <c r="I190" t="s">
        <v>126</v>
      </c>
      <c r="J190" s="2">
        <v>44983</v>
      </c>
      <c r="K190" s="9">
        <f>MONTH(J190)</f>
        <v>2</v>
      </c>
      <c r="L190" s="9">
        <f>YEAR(J190)</f>
        <v>2023</v>
      </c>
      <c r="M190" s="1">
        <v>2607</v>
      </c>
      <c r="N190" s="1">
        <v>3300</v>
      </c>
      <c r="O190">
        <v>1</v>
      </c>
      <c r="P190" s="1">
        <f t="shared" si="5"/>
        <v>3300</v>
      </c>
      <c r="Q190" s="1">
        <f t="shared" si="6"/>
        <v>165</v>
      </c>
      <c r="R190" s="1">
        <f>P190+Q190</f>
        <v>3465</v>
      </c>
      <c r="S190" t="s">
        <v>27</v>
      </c>
      <c r="T190" t="s">
        <v>28</v>
      </c>
      <c r="U190">
        <v>2088</v>
      </c>
      <c r="V190">
        <v>3088</v>
      </c>
      <c r="W190" t="s">
        <v>127</v>
      </c>
      <c r="X190" t="s">
        <v>30</v>
      </c>
      <c r="Y190">
        <v>32</v>
      </c>
    </row>
    <row r="191" spans="6:25" x14ac:dyDescent="0.2">
      <c r="F191">
        <v>1151</v>
      </c>
      <c r="G191" t="s">
        <v>147</v>
      </c>
      <c r="H191" t="s">
        <v>66</v>
      </c>
      <c r="I191" t="s">
        <v>67</v>
      </c>
      <c r="J191" s="2">
        <v>44984</v>
      </c>
      <c r="K191" s="9">
        <f>MONTH(J191)</f>
        <v>2</v>
      </c>
      <c r="L191" s="9">
        <f>YEAR(J191)</f>
        <v>2023</v>
      </c>
      <c r="M191" s="1">
        <v>1656</v>
      </c>
      <c r="N191" s="1">
        <v>2300</v>
      </c>
      <c r="O191">
        <v>2</v>
      </c>
      <c r="P191" s="1">
        <f t="shared" si="5"/>
        <v>4600</v>
      </c>
      <c r="Q191" s="1">
        <f t="shared" si="6"/>
        <v>230</v>
      </c>
      <c r="R191" s="1">
        <f>P191+Q191</f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2">
      <c r="F192">
        <v>1092</v>
      </c>
      <c r="G192" t="s">
        <v>147</v>
      </c>
      <c r="H192" t="s">
        <v>66</v>
      </c>
      <c r="I192" t="s">
        <v>67</v>
      </c>
      <c r="J192" s="2">
        <v>44984</v>
      </c>
      <c r="K192" s="9">
        <f>MONTH(J192)</f>
        <v>2</v>
      </c>
      <c r="L192" s="9">
        <f>YEAR(J192)</f>
        <v>2023</v>
      </c>
      <c r="M192" s="1">
        <v>1656</v>
      </c>
      <c r="N192" s="1">
        <v>2300</v>
      </c>
      <c r="O192">
        <v>2</v>
      </c>
      <c r="P192" s="1">
        <f t="shared" si="5"/>
        <v>4600</v>
      </c>
      <c r="Q192" s="1">
        <f t="shared" si="6"/>
        <v>230</v>
      </c>
      <c r="R192" s="1">
        <f>P192+Q192</f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2">
      <c r="F193">
        <v>1152</v>
      </c>
      <c r="G193" t="s">
        <v>147</v>
      </c>
      <c r="H193" t="s">
        <v>66</v>
      </c>
      <c r="I193" t="s">
        <v>69</v>
      </c>
      <c r="J193" s="2">
        <v>44985</v>
      </c>
      <c r="K193" s="9">
        <f>MONTH(J193)</f>
        <v>2</v>
      </c>
      <c r="L193" s="9">
        <f>YEAR(J193)</f>
        <v>2023</v>
      </c>
      <c r="M193" s="1">
        <v>1872</v>
      </c>
      <c r="N193" s="1">
        <v>2600</v>
      </c>
      <c r="O193">
        <v>1</v>
      </c>
      <c r="P193" s="1">
        <f t="shared" si="5"/>
        <v>2600</v>
      </c>
      <c r="Q193" s="1">
        <f t="shared" si="6"/>
        <v>130</v>
      </c>
      <c r="R193" s="1">
        <f>P193+Q193</f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2">
      <c r="F194">
        <v>1093</v>
      </c>
      <c r="G194" t="s">
        <v>147</v>
      </c>
      <c r="H194" t="s">
        <v>66</v>
      </c>
      <c r="I194" t="s">
        <v>69</v>
      </c>
      <c r="J194" s="2">
        <v>44985</v>
      </c>
      <c r="K194" s="9">
        <f>MONTH(J194)</f>
        <v>2</v>
      </c>
      <c r="L194" s="9">
        <f>YEAR(J194)</f>
        <v>2023</v>
      </c>
      <c r="M194" s="1">
        <v>1872</v>
      </c>
      <c r="N194" s="1">
        <v>2600</v>
      </c>
      <c r="O194">
        <v>1</v>
      </c>
      <c r="P194" s="1">
        <f t="shared" si="5"/>
        <v>2600</v>
      </c>
      <c r="Q194" s="1">
        <f t="shared" si="6"/>
        <v>130</v>
      </c>
      <c r="R194" s="1">
        <f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2">
      <c r="F195">
        <v>1156</v>
      </c>
      <c r="G195" t="s">
        <v>147</v>
      </c>
      <c r="H195" t="s">
        <v>20</v>
      </c>
      <c r="I195" t="s">
        <v>21</v>
      </c>
      <c r="J195" s="2">
        <v>44986</v>
      </c>
      <c r="K195" s="9">
        <f>MONTH(J195)</f>
        <v>3</v>
      </c>
      <c r="L195" s="9">
        <f>YEAR(J195)</f>
        <v>2023</v>
      </c>
      <c r="M195" s="1">
        <v>840</v>
      </c>
      <c r="N195" s="1">
        <v>1200</v>
      </c>
      <c r="O195">
        <v>2</v>
      </c>
      <c r="P195" s="1">
        <f t="shared" ref="P195:P246" si="7">N195*O195</f>
        <v>2400</v>
      </c>
      <c r="Q195" s="1">
        <f t="shared" ref="Q195:Q246" si="8">IF(P195&gt;2000,P195*0.05,0)</f>
        <v>120</v>
      </c>
      <c r="R195" s="1">
        <f>P195+Q195</f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2">
      <c r="F196">
        <v>1025</v>
      </c>
      <c r="G196" t="s">
        <v>150</v>
      </c>
      <c r="H196" t="s">
        <v>91</v>
      </c>
      <c r="I196" t="s">
        <v>92</v>
      </c>
      <c r="J196" s="2">
        <v>44986</v>
      </c>
      <c r="K196" s="9">
        <f>MONTH(J196)</f>
        <v>3</v>
      </c>
      <c r="L196" s="9">
        <f>YEAR(J196)</f>
        <v>2023</v>
      </c>
      <c r="M196" s="1">
        <v>1460</v>
      </c>
      <c r="N196" s="1">
        <v>2000</v>
      </c>
      <c r="O196">
        <v>2</v>
      </c>
      <c r="P196" s="1">
        <f t="shared" si="7"/>
        <v>4000</v>
      </c>
      <c r="Q196" s="1">
        <f t="shared" si="8"/>
        <v>200</v>
      </c>
      <c r="R196" s="1">
        <f>P196+Q196</f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2">
      <c r="F197">
        <v>1001</v>
      </c>
      <c r="G197" t="s">
        <v>147</v>
      </c>
      <c r="H197" t="s">
        <v>20</v>
      </c>
      <c r="I197" t="s">
        <v>21</v>
      </c>
      <c r="J197" s="2">
        <v>44986</v>
      </c>
      <c r="K197" s="9">
        <f>MONTH(J197)</f>
        <v>3</v>
      </c>
      <c r="L197" s="9">
        <f>YEAR(J197)</f>
        <v>2023</v>
      </c>
      <c r="M197" s="1">
        <v>840</v>
      </c>
      <c r="N197" s="1">
        <v>1200</v>
      </c>
      <c r="O197">
        <v>2</v>
      </c>
      <c r="P197" s="1">
        <f t="shared" si="7"/>
        <v>2400</v>
      </c>
      <c r="Q197" s="1">
        <f t="shared" si="8"/>
        <v>120</v>
      </c>
      <c r="R197" s="1">
        <f>P197+Q197</f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2">
      <c r="F198">
        <v>1157</v>
      </c>
      <c r="G198" t="s">
        <v>147</v>
      </c>
      <c r="H198" t="s">
        <v>20</v>
      </c>
      <c r="I198" t="s">
        <v>26</v>
      </c>
      <c r="J198" s="2">
        <v>44987</v>
      </c>
      <c r="K198" s="9">
        <f>MONTH(J198)</f>
        <v>3</v>
      </c>
      <c r="L198" s="9">
        <f>YEAR(J198)</f>
        <v>2023</v>
      </c>
      <c r="M198" s="1">
        <v>1050</v>
      </c>
      <c r="N198" s="1">
        <v>1500</v>
      </c>
      <c r="O198">
        <v>1</v>
      </c>
      <c r="P198" s="1">
        <f t="shared" si="7"/>
        <v>1500</v>
      </c>
      <c r="Q198" s="1">
        <f t="shared" si="8"/>
        <v>0</v>
      </c>
      <c r="R198" s="1">
        <f>P198+Q198</f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2">
      <c r="F199">
        <v>1026</v>
      </c>
      <c r="G199" t="s">
        <v>150</v>
      </c>
      <c r="H199" t="s">
        <v>91</v>
      </c>
      <c r="I199" t="s">
        <v>94</v>
      </c>
      <c r="J199" s="2">
        <v>44987</v>
      </c>
      <c r="K199" s="9">
        <f>MONTH(J199)</f>
        <v>3</v>
      </c>
      <c r="L199" s="9">
        <f>YEAR(J199)</f>
        <v>2023</v>
      </c>
      <c r="M199" s="1">
        <v>1825</v>
      </c>
      <c r="N199" s="1">
        <v>2500</v>
      </c>
      <c r="O199">
        <v>1</v>
      </c>
      <c r="P199" s="1">
        <f t="shared" si="7"/>
        <v>2500</v>
      </c>
      <c r="Q199" s="1">
        <f t="shared" si="8"/>
        <v>125</v>
      </c>
      <c r="R199" s="1">
        <f>P199+Q199</f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2">
      <c r="F200">
        <v>1002</v>
      </c>
      <c r="G200" t="s">
        <v>147</v>
      </c>
      <c r="H200" t="s">
        <v>20</v>
      </c>
      <c r="I200" t="s">
        <v>26</v>
      </c>
      <c r="J200" s="2">
        <v>44987</v>
      </c>
      <c r="K200" s="9">
        <f>MONTH(J200)</f>
        <v>3</v>
      </c>
      <c r="L200" s="9">
        <f>YEAR(J200)</f>
        <v>2023</v>
      </c>
      <c r="M200" s="1">
        <v>1050</v>
      </c>
      <c r="N200" s="1">
        <v>1500</v>
      </c>
      <c r="O200">
        <v>1</v>
      </c>
      <c r="P200" s="1">
        <f t="shared" si="7"/>
        <v>1500</v>
      </c>
      <c r="Q200" s="1">
        <f t="shared" si="8"/>
        <v>0</v>
      </c>
      <c r="R200" s="1">
        <f>P200+Q200</f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2">
      <c r="F201">
        <v>1158</v>
      </c>
      <c r="G201" t="s">
        <v>148</v>
      </c>
      <c r="H201" t="s">
        <v>31</v>
      </c>
      <c r="I201" t="s">
        <v>32</v>
      </c>
      <c r="J201" s="2">
        <v>44988</v>
      </c>
      <c r="K201" s="9">
        <f>MONTH(J201)</f>
        <v>3</v>
      </c>
      <c r="L201" s="9">
        <f>YEAR(J201)</f>
        <v>2023</v>
      </c>
      <c r="M201" s="1">
        <v>1260</v>
      </c>
      <c r="N201" s="1">
        <v>1800</v>
      </c>
      <c r="O201">
        <v>3</v>
      </c>
      <c r="P201" s="1">
        <f t="shared" si="7"/>
        <v>5400</v>
      </c>
      <c r="Q201" s="1">
        <f t="shared" si="8"/>
        <v>270</v>
      </c>
      <c r="R201" s="1">
        <f>P201+Q201</f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2">
      <c r="F202">
        <v>1027</v>
      </c>
      <c r="G202" t="s">
        <v>148</v>
      </c>
      <c r="H202" t="s">
        <v>96</v>
      </c>
      <c r="I202" t="s">
        <v>97</v>
      </c>
      <c r="J202" s="2">
        <v>44988</v>
      </c>
      <c r="K202" s="9">
        <f>MONTH(J202)</f>
        <v>3</v>
      </c>
      <c r="L202" s="9">
        <f>YEAR(J202)</f>
        <v>2023</v>
      </c>
      <c r="M202" s="1">
        <v>1105</v>
      </c>
      <c r="N202" s="1">
        <v>1700</v>
      </c>
      <c r="O202">
        <v>3</v>
      </c>
      <c r="P202" s="1">
        <f t="shared" si="7"/>
        <v>5100</v>
      </c>
      <c r="Q202" s="1">
        <f t="shared" si="8"/>
        <v>255</v>
      </c>
      <c r="R202" s="1">
        <f>P202+Q202</f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2">
      <c r="F203">
        <v>1003</v>
      </c>
      <c r="G203" t="s">
        <v>148</v>
      </c>
      <c r="H203" t="s">
        <v>31</v>
      </c>
      <c r="I203" t="s">
        <v>32</v>
      </c>
      <c r="J203" s="2">
        <v>44988</v>
      </c>
      <c r="K203" s="9">
        <f>MONTH(J203)</f>
        <v>3</v>
      </c>
      <c r="L203" s="9">
        <f>YEAR(J203)</f>
        <v>2023</v>
      </c>
      <c r="M203" s="1">
        <v>1260</v>
      </c>
      <c r="N203" s="1">
        <v>1800</v>
      </c>
      <c r="O203">
        <v>3</v>
      </c>
      <c r="P203" s="1">
        <f t="shared" si="7"/>
        <v>5400</v>
      </c>
      <c r="Q203" s="1">
        <f t="shared" si="8"/>
        <v>270</v>
      </c>
      <c r="R203" s="1">
        <f>P203+Q203</f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2">
      <c r="F204">
        <v>1159</v>
      </c>
      <c r="G204" t="s">
        <v>148</v>
      </c>
      <c r="H204" t="s">
        <v>31</v>
      </c>
      <c r="I204" t="s">
        <v>36</v>
      </c>
      <c r="J204" s="2">
        <v>44989</v>
      </c>
      <c r="K204" s="9">
        <f>MONTH(J204)</f>
        <v>3</v>
      </c>
      <c r="L204" s="9">
        <f>YEAR(J204)</f>
        <v>2023</v>
      </c>
      <c r="M204" s="1">
        <v>1470</v>
      </c>
      <c r="N204" s="1">
        <v>2100</v>
      </c>
      <c r="O204">
        <v>1</v>
      </c>
      <c r="P204" s="1">
        <f t="shared" si="7"/>
        <v>2100</v>
      </c>
      <c r="Q204" s="1">
        <f t="shared" si="8"/>
        <v>105</v>
      </c>
      <c r="R204" s="1">
        <f>P204+Q204</f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2">
      <c r="F205">
        <v>1028</v>
      </c>
      <c r="G205" t="s">
        <v>148</v>
      </c>
      <c r="H205" t="s">
        <v>96</v>
      </c>
      <c r="I205" t="s">
        <v>99</v>
      </c>
      <c r="J205" s="2">
        <v>44989</v>
      </c>
      <c r="K205" s="9">
        <f>MONTH(J205)</f>
        <v>3</v>
      </c>
      <c r="L205" s="9">
        <f>YEAR(J205)</f>
        <v>2023</v>
      </c>
      <c r="M205" s="1">
        <v>1365</v>
      </c>
      <c r="N205" s="1">
        <v>2100</v>
      </c>
      <c r="O205">
        <v>1</v>
      </c>
      <c r="P205" s="1">
        <f t="shared" si="7"/>
        <v>2100</v>
      </c>
      <c r="Q205" s="1">
        <f t="shared" si="8"/>
        <v>105</v>
      </c>
      <c r="R205" s="1">
        <f>P205+Q205</f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2">
      <c r="F206">
        <v>1004</v>
      </c>
      <c r="G206" t="s">
        <v>148</v>
      </c>
      <c r="H206" t="s">
        <v>31</v>
      </c>
      <c r="I206" t="s">
        <v>36</v>
      </c>
      <c r="J206" s="2">
        <v>44989</v>
      </c>
      <c r="K206" s="9">
        <f>MONTH(J206)</f>
        <v>3</v>
      </c>
      <c r="L206" s="9">
        <f>YEAR(J206)</f>
        <v>2023</v>
      </c>
      <c r="M206" s="1">
        <v>1470</v>
      </c>
      <c r="N206" s="1">
        <v>2100</v>
      </c>
      <c r="O206">
        <v>1</v>
      </c>
      <c r="P206" s="1">
        <f t="shared" si="7"/>
        <v>2100</v>
      </c>
      <c r="Q206" s="1">
        <f t="shared" si="8"/>
        <v>105</v>
      </c>
      <c r="R206" s="1">
        <f>P206+Q206</f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2">
      <c r="F207">
        <v>1160</v>
      </c>
      <c r="G207" t="s">
        <v>149</v>
      </c>
      <c r="H207" t="s">
        <v>38</v>
      </c>
      <c r="I207" t="s">
        <v>39</v>
      </c>
      <c r="J207" s="2">
        <v>44990</v>
      </c>
      <c r="K207" s="9">
        <f>MONTH(J207)</f>
        <v>3</v>
      </c>
      <c r="L207" s="9">
        <f>YEAR(J207)</f>
        <v>2023</v>
      </c>
      <c r="M207" s="1">
        <v>896.99999999999989</v>
      </c>
      <c r="N207" s="1">
        <v>1300</v>
      </c>
      <c r="O207">
        <v>2</v>
      </c>
      <c r="P207" s="1">
        <f t="shared" si="7"/>
        <v>2600</v>
      </c>
      <c r="Q207" s="1">
        <f t="shared" si="8"/>
        <v>130</v>
      </c>
      <c r="R207" s="1">
        <f>P207+Q207</f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2">
      <c r="F208">
        <v>1029</v>
      </c>
      <c r="G208" t="s">
        <v>149</v>
      </c>
      <c r="H208" t="s">
        <v>101</v>
      </c>
      <c r="I208" t="s">
        <v>102</v>
      </c>
      <c r="J208" s="2">
        <v>44990</v>
      </c>
      <c r="K208" s="9">
        <f>MONTH(J208)</f>
        <v>3</v>
      </c>
      <c r="L208" s="9">
        <f>YEAR(J208)</f>
        <v>2023</v>
      </c>
      <c r="M208" s="1">
        <v>1035</v>
      </c>
      <c r="N208" s="1">
        <v>1500</v>
      </c>
      <c r="O208">
        <v>2</v>
      </c>
      <c r="P208" s="1">
        <f t="shared" si="7"/>
        <v>3000</v>
      </c>
      <c r="Q208" s="1">
        <f t="shared" si="8"/>
        <v>150</v>
      </c>
      <c r="R208" s="1">
        <f>P208+Q208</f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2">
      <c r="F209">
        <v>1005</v>
      </c>
      <c r="G209" t="s">
        <v>149</v>
      </c>
      <c r="H209" t="s">
        <v>38</v>
      </c>
      <c r="I209" t="s">
        <v>39</v>
      </c>
      <c r="J209" s="2">
        <v>44990</v>
      </c>
      <c r="K209" s="9">
        <f>MONTH(J209)</f>
        <v>3</v>
      </c>
      <c r="L209" s="9">
        <f>YEAR(J209)</f>
        <v>2023</v>
      </c>
      <c r="M209" s="1">
        <v>896.99999999999989</v>
      </c>
      <c r="N209" s="1">
        <v>1300</v>
      </c>
      <c r="O209">
        <v>2</v>
      </c>
      <c r="P209" s="1">
        <f t="shared" si="7"/>
        <v>2600</v>
      </c>
      <c r="Q209" s="1">
        <f t="shared" si="8"/>
        <v>130</v>
      </c>
      <c r="R209" s="1">
        <f>P209+Q209</f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2">
      <c r="F210">
        <v>1161</v>
      </c>
      <c r="G210" t="s">
        <v>149</v>
      </c>
      <c r="H210" t="s">
        <v>38</v>
      </c>
      <c r="I210" t="s">
        <v>41</v>
      </c>
      <c r="J210" s="2">
        <v>44991</v>
      </c>
      <c r="K210" s="9">
        <f>MONTH(J210)</f>
        <v>3</v>
      </c>
      <c r="L210" s="9">
        <f>YEAR(J210)</f>
        <v>2023</v>
      </c>
      <c r="M210" s="1">
        <v>1104</v>
      </c>
      <c r="N210" s="1">
        <v>1600</v>
      </c>
      <c r="O210">
        <v>1</v>
      </c>
      <c r="P210" s="1">
        <f t="shared" si="7"/>
        <v>1600</v>
      </c>
      <c r="Q210" s="1">
        <f t="shared" si="8"/>
        <v>0</v>
      </c>
      <c r="R210" s="1">
        <f>P210+Q210</f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2">
      <c r="F211">
        <v>1030</v>
      </c>
      <c r="G211" t="s">
        <v>149</v>
      </c>
      <c r="H211" t="s">
        <v>101</v>
      </c>
      <c r="I211" t="s">
        <v>104</v>
      </c>
      <c r="J211" s="2">
        <v>44991</v>
      </c>
      <c r="K211" s="9">
        <f>MONTH(J211)</f>
        <v>3</v>
      </c>
      <c r="L211" s="9">
        <f>YEAR(J211)</f>
        <v>2023</v>
      </c>
      <c r="M211" s="1">
        <v>1242</v>
      </c>
      <c r="N211" s="1">
        <v>1800</v>
      </c>
      <c r="O211">
        <v>1</v>
      </c>
      <c r="P211" s="1">
        <f t="shared" si="7"/>
        <v>1800</v>
      </c>
      <c r="Q211" s="1">
        <f t="shared" si="8"/>
        <v>0</v>
      </c>
      <c r="R211" s="1">
        <f>P211+Q211</f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2">
      <c r="F212">
        <v>1006</v>
      </c>
      <c r="G212" t="s">
        <v>149</v>
      </c>
      <c r="H212" t="s">
        <v>38</v>
      </c>
      <c r="I212" t="s">
        <v>41</v>
      </c>
      <c r="J212" s="2">
        <v>44991</v>
      </c>
      <c r="K212" s="9">
        <f>MONTH(J212)</f>
        <v>3</v>
      </c>
      <c r="L212" s="9">
        <f>YEAR(J212)</f>
        <v>2023</v>
      </c>
      <c r="M212" s="1">
        <v>1104</v>
      </c>
      <c r="N212" s="1">
        <v>1600</v>
      </c>
      <c r="O212">
        <v>1</v>
      </c>
      <c r="P212" s="1">
        <f t="shared" si="7"/>
        <v>1600</v>
      </c>
      <c r="Q212" s="1">
        <f t="shared" si="8"/>
        <v>0</v>
      </c>
      <c r="R212" s="1">
        <f>P212+Q212</f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2">
      <c r="F213">
        <v>1162</v>
      </c>
      <c r="G213" t="s">
        <v>147</v>
      </c>
      <c r="H213" t="s">
        <v>43</v>
      </c>
      <c r="I213" t="s">
        <v>44</v>
      </c>
      <c r="J213" s="2">
        <v>44992</v>
      </c>
      <c r="K213" s="9">
        <f>MONTH(J213)</f>
        <v>3</v>
      </c>
      <c r="L213" s="9">
        <f>YEAR(J213)</f>
        <v>2023</v>
      </c>
      <c r="M213" s="1">
        <v>1496</v>
      </c>
      <c r="N213" s="1">
        <v>2200</v>
      </c>
      <c r="O213">
        <v>2</v>
      </c>
      <c r="P213" s="1">
        <f t="shared" si="7"/>
        <v>4400</v>
      </c>
      <c r="Q213" s="1">
        <f t="shared" si="8"/>
        <v>220</v>
      </c>
      <c r="R213" s="1">
        <f>P213+Q213</f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2">
      <c r="F214">
        <v>1031</v>
      </c>
      <c r="G214" t="s">
        <v>150</v>
      </c>
      <c r="H214" t="s">
        <v>106</v>
      </c>
      <c r="I214" t="s">
        <v>107</v>
      </c>
      <c r="J214" s="2">
        <v>44992</v>
      </c>
      <c r="K214" s="9">
        <f>MONTH(J214)</f>
        <v>3</v>
      </c>
      <c r="L214" s="9">
        <f>YEAR(J214)</f>
        <v>2023</v>
      </c>
      <c r="M214" s="1">
        <v>2080</v>
      </c>
      <c r="N214" s="1">
        <v>3200</v>
      </c>
      <c r="O214">
        <v>2</v>
      </c>
      <c r="P214" s="1">
        <f t="shared" si="7"/>
        <v>6400</v>
      </c>
      <c r="Q214" s="1">
        <f t="shared" si="8"/>
        <v>320</v>
      </c>
      <c r="R214" s="1">
        <f>P214+Q214</f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2">
      <c r="F215">
        <v>1007</v>
      </c>
      <c r="G215" t="s">
        <v>147</v>
      </c>
      <c r="H215" t="s">
        <v>43</v>
      </c>
      <c r="I215" t="s">
        <v>44</v>
      </c>
      <c r="J215" s="2">
        <v>44992</v>
      </c>
      <c r="K215" s="9">
        <f>MONTH(J215)</f>
        <v>3</v>
      </c>
      <c r="L215" s="9">
        <f>YEAR(J215)</f>
        <v>2023</v>
      </c>
      <c r="M215" s="1">
        <v>1496</v>
      </c>
      <c r="N215" s="1">
        <v>2200</v>
      </c>
      <c r="O215">
        <v>2</v>
      </c>
      <c r="P215" s="1">
        <f t="shared" si="7"/>
        <v>4400</v>
      </c>
      <c r="Q215" s="1">
        <f t="shared" si="8"/>
        <v>220</v>
      </c>
      <c r="R215" s="1">
        <f>P215+Q215</f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2">
      <c r="F216">
        <v>1163</v>
      </c>
      <c r="G216" t="s">
        <v>147</v>
      </c>
      <c r="H216" t="s">
        <v>43</v>
      </c>
      <c r="I216" t="s">
        <v>46</v>
      </c>
      <c r="J216" s="2">
        <v>44993</v>
      </c>
      <c r="K216" s="9">
        <f>MONTH(J216)</f>
        <v>3</v>
      </c>
      <c r="L216" s="9">
        <f>YEAR(J216)</f>
        <v>2023</v>
      </c>
      <c r="M216" s="1">
        <v>1700.0000000000002</v>
      </c>
      <c r="N216" s="1">
        <v>2500</v>
      </c>
      <c r="O216">
        <v>1</v>
      </c>
      <c r="P216" s="1">
        <f t="shared" si="7"/>
        <v>2500</v>
      </c>
      <c r="Q216" s="1">
        <f t="shared" si="8"/>
        <v>125</v>
      </c>
      <c r="R216" s="1">
        <f>P216+Q216</f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2">
      <c r="F217">
        <v>1032</v>
      </c>
      <c r="G217" t="s">
        <v>150</v>
      </c>
      <c r="H217" t="s">
        <v>106</v>
      </c>
      <c r="I217" t="s">
        <v>108</v>
      </c>
      <c r="J217" s="2">
        <v>44993</v>
      </c>
      <c r="K217" s="9">
        <f>MONTH(J217)</f>
        <v>3</v>
      </c>
      <c r="L217" s="9">
        <f>YEAR(J217)</f>
        <v>2023</v>
      </c>
      <c r="M217" s="1">
        <v>2405</v>
      </c>
      <c r="N217" s="1">
        <v>3700</v>
      </c>
      <c r="O217">
        <v>1</v>
      </c>
      <c r="P217" s="1">
        <f t="shared" si="7"/>
        <v>3700</v>
      </c>
      <c r="Q217" s="1">
        <f t="shared" si="8"/>
        <v>185</v>
      </c>
      <c r="R217" s="1">
        <f>P217+Q217</f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2">
      <c r="F218">
        <v>1008</v>
      </c>
      <c r="G218" t="s">
        <v>147</v>
      </c>
      <c r="H218" t="s">
        <v>43</v>
      </c>
      <c r="I218" t="s">
        <v>46</v>
      </c>
      <c r="J218" s="2">
        <v>44993</v>
      </c>
      <c r="K218" s="9">
        <f>MONTH(J218)</f>
        <v>3</v>
      </c>
      <c r="L218" s="9">
        <f>YEAR(J218)</f>
        <v>2023</v>
      </c>
      <c r="M218" s="1">
        <v>1700.0000000000002</v>
      </c>
      <c r="N218" s="1">
        <v>2500</v>
      </c>
      <c r="O218">
        <v>1</v>
      </c>
      <c r="P218" s="1">
        <f t="shared" si="7"/>
        <v>2500</v>
      </c>
      <c r="Q218" s="1">
        <f t="shared" si="8"/>
        <v>125</v>
      </c>
      <c r="R218" s="1">
        <f>P218+Q218</f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2">
      <c r="F219">
        <v>1172</v>
      </c>
      <c r="G219" t="s">
        <v>147</v>
      </c>
      <c r="H219" t="s">
        <v>71</v>
      </c>
      <c r="I219" t="s">
        <v>72</v>
      </c>
      <c r="J219" s="2">
        <v>44996</v>
      </c>
      <c r="K219" s="9">
        <f>MONTH(J219)</f>
        <v>3</v>
      </c>
      <c r="L219" s="9">
        <f>YEAR(J219)</f>
        <v>2023</v>
      </c>
      <c r="M219" s="1">
        <v>780</v>
      </c>
      <c r="N219" s="1">
        <v>1300</v>
      </c>
      <c r="O219">
        <v>2</v>
      </c>
      <c r="P219" s="1">
        <f t="shared" si="7"/>
        <v>2600</v>
      </c>
      <c r="Q219" s="1">
        <f t="shared" si="8"/>
        <v>130</v>
      </c>
      <c r="R219" s="1">
        <f>P219+Q219</f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2">
      <c r="F220">
        <v>1017</v>
      </c>
      <c r="G220" t="s">
        <v>147</v>
      </c>
      <c r="H220" t="s">
        <v>71</v>
      </c>
      <c r="I220" t="s">
        <v>72</v>
      </c>
      <c r="J220" s="2">
        <v>44996</v>
      </c>
      <c r="K220" s="9">
        <f>MONTH(J220)</f>
        <v>3</v>
      </c>
      <c r="L220" s="9">
        <f>YEAR(J220)</f>
        <v>2023</v>
      </c>
      <c r="M220" s="1">
        <v>780</v>
      </c>
      <c r="N220" s="1">
        <v>1300</v>
      </c>
      <c r="O220">
        <v>2</v>
      </c>
      <c r="P220" s="1">
        <f t="shared" si="7"/>
        <v>2600</v>
      </c>
      <c r="Q220" s="1">
        <f t="shared" si="8"/>
        <v>130</v>
      </c>
      <c r="R220" s="1">
        <f>P220+Q220</f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2">
      <c r="F221">
        <v>1173</v>
      </c>
      <c r="G221" t="s">
        <v>147</v>
      </c>
      <c r="H221" t="s">
        <v>71</v>
      </c>
      <c r="I221" t="s">
        <v>74</v>
      </c>
      <c r="J221" s="2">
        <v>44997</v>
      </c>
      <c r="K221" s="9">
        <f>MONTH(J221)</f>
        <v>3</v>
      </c>
      <c r="L221" s="9">
        <f>YEAR(J221)</f>
        <v>2023</v>
      </c>
      <c r="M221" s="1">
        <v>960</v>
      </c>
      <c r="N221" s="1">
        <v>1600</v>
      </c>
      <c r="O221">
        <v>1</v>
      </c>
      <c r="P221" s="1">
        <f t="shared" si="7"/>
        <v>1600</v>
      </c>
      <c r="Q221" s="1">
        <f t="shared" si="8"/>
        <v>0</v>
      </c>
      <c r="R221" s="1">
        <f>P221+Q221</f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2">
      <c r="F222">
        <v>1018</v>
      </c>
      <c r="G222" t="s">
        <v>147</v>
      </c>
      <c r="H222" t="s">
        <v>71</v>
      </c>
      <c r="I222" t="s">
        <v>74</v>
      </c>
      <c r="J222" s="2">
        <v>44997</v>
      </c>
      <c r="K222" s="9">
        <f>MONTH(J222)</f>
        <v>3</v>
      </c>
      <c r="L222" s="9">
        <f>YEAR(J222)</f>
        <v>2023</v>
      </c>
      <c r="M222" s="1">
        <v>960</v>
      </c>
      <c r="N222" s="1">
        <v>1600</v>
      </c>
      <c r="O222">
        <v>1</v>
      </c>
      <c r="P222" s="1">
        <f t="shared" si="7"/>
        <v>1600</v>
      </c>
      <c r="Q222" s="1">
        <f t="shared" si="8"/>
        <v>0</v>
      </c>
      <c r="R222" s="1">
        <f>P222+Q222</f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2">
      <c r="F223">
        <v>1174</v>
      </c>
      <c r="G223" t="s">
        <v>148</v>
      </c>
      <c r="H223" t="s">
        <v>76</v>
      </c>
      <c r="I223" t="s">
        <v>77</v>
      </c>
      <c r="J223" s="2">
        <v>44998</v>
      </c>
      <c r="K223" s="9">
        <f>MONTH(J223)</f>
        <v>3</v>
      </c>
      <c r="L223" s="9">
        <f>YEAR(J223)</f>
        <v>2023</v>
      </c>
      <c r="M223" s="1">
        <v>1292</v>
      </c>
      <c r="N223" s="1">
        <v>1900</v>
      </c>
      <c r="O223">
        <v>3</v>
      </c>
      <c r="P223" s="1">
        <f t="shared" si="7"/>
        <v>5700</v>
      </c>
      <c r="Q223" s="1">
        <f t="shared" si="8"/>
        <v>285</v>
      </c>
      <c r="R223" s="1">
        <f>P223+Q223</f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2">
      <c r="F224">
        <v>1019</v>
      </c>
      <c r="G224" t="s">
        <v>148</v>
      </c>
      <c r="H224" t="s">
        <v>76</v>
      </c>
      <c r="I224" t="s">
        <v>77</v>
      </c>
      <c r="J224" s="2">
        <v>44998</v>
      </c>
      <c r="K224" s="9">
        <f>MONTH(J224)</f>
        <v>3</v>
      </c>
      <c r="L224" s="9">
        <f>YEAR(J224)</f>
        <v>2023</v>
      </c>
      <c r="M224" s="1">
        <v>1292</v>
      </c>
      <c r="N224" s="1">
        <v>1900</v>
      </c>
      <c r="O224">
        <v>3</v>
      </c>
      <c r="P224" s="1">
        <f t="shared" si="7"/>
        <v>5700</v>
      </c>
      <c r="Q224" s="1">
        <f t="shared" si="8"/>
        <v>285</v>
      </c>
      <c r="R224" s="1">
        <f>P224+Q224</f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2">
      <c r="F225">
        <v>1175</v>
      </c>
      <c r="G225" t="s">
        <v>148</v>
      </c>
      <c r="H225" t="s">
        <v>76</v>
      </c>
      <c r="I225" t="s">
        <v>79</v>
      </c>
      <c r="J225" s="2">
        <v>44999</v>
      </c>
      <c r="K225" s="9">
        <f>MONTH(J225)</f>
        <v>3</v>
      </c>
      <c r="L225" s="9">
        <f>YEAR(J225)</f>
        <v>2023</v>
      </c>
      <c r="M225" s="1">
        <v>1496</v>
      </c>
      <c r="N225" s="1">
        <v>2200</v>
      </c>
      <c r="O225">
        <v>1</v>
      </c>
      <c r="P225" s="1">
        <f t="shared" si="7"/>
        <v>2200</v>
      </c>
      <c r="Q225" s="1">
        <f t="shared" si="8"/>
        <v>110</v>
      </c>
      <c r="R225" s="1">
        <f>P225+Q225</f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2">
      <c r="F226">
        <v>1020</v>
      </c>
      <c r="G226" t="s">
        <v>148</v>
      </c>
      <c r="H226" t="s">
        <v>76</v>
      </c>
      <c r="I226" t="s">
        <v>79</v>
      </c>
      <c r="J226" s="2">
        <v>44999</v>
      </c>
      <c r="K226" s="9">
        <f>MONTH(J226)</f>
        <v>3</v>
      </c>
      <c r="L226" s="9">
        <f>YEAR(J226)</f>
        <v>2023</v>
      </c>
      <c r="M226" s="1">
        <v>1496</v>
      </c>
      <c r="N226" s="1">
        <v>2200</v>
      </c>
      <c r="O226">
        <v>1</v>
      </c>
      <c r="P226" s="1">
        <f t="shared" si="7"/>
        <v>2200</v>
      </c>
      <c r="Q226" s="1">
        <f t="shared" si="8"/>
        <v>110</v>
      </c>
      <c r="R226" s="1">
        <f>P226+Q226</f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2">
      <c r="F227">
        <v>1021</v>
      </c>
      <c r="G227" t="s">
        <v>149</v>
      </c>
      <c r="H227" t="s">
        <v>81</v>
      </c>
      <c r="I227" t="s">
        <v>82</v>
      </c>
      <c r="J227" s="2">
        <v>45000</v>
      </c>
      <c r="K227" s="9">
        <f>MONTH(J227)</f>
        <v>3</v>
      </c>
      <c r="L227" s="9">
        <f>YEAR(J227)</f>
        <v>2023</v>
      </c>
      <c r="M227" s="1">
        <v>1340</v>
      </c>
      <c r="N227" s="1">
        <v>2000</v>
      </c>
      <c r="O227">
        <v>2</v>
      </c>
      <c r="P227" s="1">
        <f t="shared" si="7"/>
        <v>4000</v>
      </c>
      <c r="Q227" s="1">
        <f t="shared" si="8"/>
        <v>200</v>
      </c>
      <c r="R227" s="1">
        <f>P227+Q227</f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2">
      <c r="F228">
        <v>1022</v>
      </c>
      <c r="G228" t="s">
        <v>149</v>
      </c>
      <c r="H228" t="s">
        <v>81</v>
      </c>
      <c r="I228" t="s">
        <v>84</v>
      </c>
      <c r="J228" s="2">
        <v>45001</v>
      </c>
      <c r="K228" s="9">
        <f>MONTH(J228)</f>
        <v>3</v>
      </c>
      <c r="L228" s="9">
        <f>YEAR(J228)</f>
        <v>2023</v>
      </c>
      <c r="M228" s="1">
        <v>1541</v>
      </c>
      <c r="N228" s="1">
        <v>2300</v>
      </c>
      <c r="O228">
        <v>1</v>
      </c>
      <c r="P228" s="1">
        <f t="shared" si="7"/>
        <v>2300</v>
      </c>
      <c r="Q228" s="1">
        <f t="shared" si="8"/>
        <v>115</v>
      </c>
      <c r="R228" s="1">
        <f>P228+Q228</f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2">
      <c r="F229">
        <v>1023</v>
      </c>
      <c r="G229" t="s">
        <v>147</v>
      </c>
      <c r="H229" t="s">
        <v>86</v>
      </c>
      <c r="I229" t="s">
        <v>87</v>
      </c>
      <c r="J229" s="2">
        <v>45002</v>
      </c>
      <c r="K229" s="9">
        <f>MONTH(J229)</f>
        <v>3</v>
      </c>
      <c r="L229" s="9">
        <f>YEAR(J229)</f>
        <v>2023</v>
      </c>
      <c r="M229" s="1">
        <v>2250</v>
      </c>
      <c r="N229" s="1">
        <v>3000</v>
      </c>
      <c r="O229">
        <v>2</v>
      </c>
      <c r="P229" s="1">
        <f t="shared" si="7"/>
        <v>6000</v>
      </c>
      <c r="Q229" s="1">
        <f t="shared" si="8"/>
        <v>300</v>
      </c>
      <c r="R229" s="1">
        <f>P229+Q229</f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2">
      <c r="F230">
        <v>1024</v>
      </c>
      <c r="G230" t="s">
        <v>147</v>
      </c>
      <c r="H230" t="s">
        <v>86</v>
      </c>
      <c r="I230" t="s">
        <v>89</v>
      </c>
      <c r="J230" s="2">
        <v>45003</v>
      </c>
      <c r="K230" s="9">
        <f>MONTH(J230)</f>
        <v>3</v>
      </c>
      <c r="L230" s="9">
        <f>YEAR(J230)</f>
        <v>2023</v>
      </c>
      <c r="M230" s="1">
        <v>2625</v>
      </c>
      <c r="N230" s="1">
        <v>3500</v>
      </c>
      <c r="O230">
        <v>1</v>
      </c>
      <c r="P230" s="1">
        <f t="shared" si="7"/>
        <v>3500</v>
      </c>
      <c r="Q230" s="1">
        <f t="shared" si="8"/>
        <v>175</v>
      </c>
      <c r="R230" s="1">
        <f>P230+Q230</f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2">
      <c r="F231">
        <v>1164</v>
      </c>
      <c r="G231" t="s">
        <v>147</v>
      </c>
      <c r="H231" t="s">
        <v>48</v>
      </c>
      <c r="I231" t="s">
        <v>49</v>
      </c>
      <c r="J231" s="2">
        <v>45006</v>
      </c>
      <c r="K231" s="9">
        <f>MONTH(J231)</f>
        <v>3</v>
      </c>
      <c r="L231" s="9">
        <f>YEAR(J231)</f>
        <v>2023</v>
      </c>
      <c r="M231" s="1">
        <v>737</v>
      </c>
      <c r="N231" s="1">
        <v>1100</v>
      </c>
      <c r="O231">
        <v>2</v>
      </c>
      <c r="P231" s="1">
        <f t="shared" si="7"/>
        <v>2200</v>
      </c>
      <c r="Q231" s="1">
        <f t="shared" si="8"/>
        <v>110</v>
      </c>
      <c r="R231" s="1">
        <f>P231+Q231</f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2">
      <c r="F232">
        <v>1009</v>
      </c>
      <c r="G232" t="s">
        <v>147</v>
      </c>
      <c r="H232" t="s">
        <v>48</v>
      </c>
      <c r="I232" t="s">
        <v>49</v>
      </c>
      <c r="J232" s="2">
        <v>45006</v>
      </c>
      <c r="K232" s="9">
        <f>MONTH(J232)</f>
        <v>3</v>
      </c>
      <c r="L232" s="9">
        <f>YEAR(J232)</f>
        <v>2023</v>
      </c>
      <c r="M232" s="1">
        <v>737</v>
      </c>
      <c r="N232" s="1">
        <v>1100</v>
      </c>
      <c r="O232">
        <v>2</v>
      </c>
      <c r="P232" s="1">
        <f t="shared" si="7"/>
        <v>2200</v>
      </c>
      <c r="Q232" s="1">
        <f t="shared" si="8"/>
        <v>110</v>
      </c>
      <c r="R232" s="1">
        <f>P232+Q232</f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2">
      <c r="F233">
        <v>1165</v>
      </c>
      <c r="G233" t="s">
        <v>147</v>
      </c>
      <c r="H233" t="s">
        <v>48</v>
      </c>
      <c r="I233" t="s">
        <v>51</v>
      </c>
      <c r="J233" s="2">
        <v>45007</v>
      </c>
      <c r="K233" s="9">
        <f>MONTH(J233)</f>
        <v>3</v>
      </c>
      <c r="L233" s="9">
        <f>YEAR(J233)</f>
        <v>2023</v>
      </c>
      <c r="M233" s="1">
        <v>938</v>
      </c>
      <c r="N233" s="1">
        <v>1400</v>
      </c>
      <c r="O233">
        <v>1</v>
      </c>
      <c r="P233" s="1">
        <f t="shared" si="7"/>
        <v>1400</v>
      </c>
      <c r="Q233" s="1">
        <f t="shared" si="8"/>
        <v>0</v>
      </c>
      <c r="R233" s="1">
        <f>P233+Q233</f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2">
      <c r="F234">
        <v>1010</v>
      </c>
      <c r="G234" t="s">
        <v>147</v>
      </c>
      <c r="H234" t="s">
        <v>48</v>
      </c>
      <c r="I234" t="s">
        <v>51</v>
      </c>
      <c r="J234" s="2">
        <v>45007</v>
      </c>
      <c r="K234" s="9">
        <f>MONTH(J234)</f>
        <v>3</v>
      </c>
      <c r="L234" s="9">
        <f>YEAR(J234)</f>
        <v>2023</v>
      </c>
      <c r="M234" s="1">
        <v>938</v>
      </c>
      <c r="N234" s="1">
        <v>1400</v>
      </c>
      <c r="O234">
        <v>1</v>
      </c>
      <c r="P234" s="1">
        <f t="shared" si="7"/>
        <v>1400</v>
      </c>
      <c r="Q234" s="1">
        <f t="shared" si="8"/>
        <v>0</v>
      </c>
      <c r="R234" s="1">
        <f>P234+Q234</f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2">
      <c r="F235">
        <v>1166</v>
      </c>
      <c r="G235" t="s">
        <v>148</v>
      </c>
      <c r="H235" t="s">
        <v>54</v>
      </c>
      <c r="I235" t="s">
        <v>55</v>
      </c>
      <c r="J235" s="2">
        <v>45008</v>
      </c>
      <c r="K235" s="9">
        <f>MONTH(J235)</f>
        <v>3</v>
      </c>
      <c r="L235" s="9">
        <f>YEAR(J235)</f>
        <v>2023</v>
      </c>
      <c r="M235" s="1">
        <v>1190</v>
      </c>
      <c r="N235" s="1">
        <v>1700</v>
      </c>
      <c r="O235">
        <v>3</v>
      </c>
      <c r="P235" s="1">
        <f t="shared" si="7"/>
        <v>5100</v>
      </c>
      <c r="Q235" s="1">
        <f t="shared" si="8"/>
        <v>255</v>
      </c>
      <c r="R235" s="1">
        <f>P235+Q235</f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2">
      <c r="F236">
        <v>1011</v>
      </c>
      <c r="G236" t="s">
        <v>148</v>
      </c>
      <c r="H236" t="s">
        <v>54</v>
      </c>
      <c r="I236" t="s">
        <v>55</v>
      </c>
      <c r="J236" s="2">
        <v>45008</v>
      </c>
      <c r="K236" s="9">
        <f>MONTH(J236)</f>
        <v>3</v>
      </c>
      <c r="L236" s="9">
        <f>YEAR(J236)</f>
        <v>2023</v>
      </c>
      <c r="M236" s="1">
        <v>1190</v>
      </c>
      <c r="N236" s="1">
        <v>1700</v>
      </c>
      <c r="O236">
        <v>3</v>
      </c>
      <c r="P236" s="1">
        <f t="shared" si="7"/>
        <v>5100</v>
      </c>
      <c r="Q236" s="1">
        <f t="shared" si="8"/>
        <v>255</v>
      </c>
      <c r="R236" s="1">
        <f>P236+Q236</f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2">
      <c r="F237">
        <v>1167</v>
      </c>
      <c r="G237" t="s">
        <v>148</v>
      </c>
      <c r="H237" t="s">
        <v>54</v>
      </c>
      <c r="I237" t="s">
        <v>58</v>
      </c>
      <c r="J237" s="2">
        <v>45009</v>
      </c>
      <c r="K237" s="9">
        <f>MONTH(J237)</f>
        <v>3</v>
      </c>
      <c r="L237" s="9">
        <f>YEAR(J237)</f>
        <v>2023</v>
      </c>
      <c r="M237" s="1">
        <v>1400</v>
      </c>
      <c r="N237" s="1">
        <v>2000</v>
      </c>
      <c r="O237">
        <v>1</v>
      </c>
      <c r="P237" s="1">
        <f t="shared" si="7"/>
        <v>2000</v>
      </c>
      <c r="Q237" s="1">
        <f t="shared" si="8"/>
        <v>0</v>
      </c>
      <c r="R237" s="1">
        <f>P237+Q237</f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2">
      <c r="F238">
        <v>1012</v>
      </c>
      <c r="G238" t="s">
        <v>148</v>
      </c>
      <c r="H238" t="s">
        <v>54</v>
      </c>
      <c r="I238" t="s">
        <v>58</v>
      </c>
      <c r="J238" s="2">
        <v>45009</v>
      </c>
      <c r="K238" s="9">
        <f>MONTH(J238)</f>
        <v>3</v>
      </c>
      <c r="L238" s="9">
        <f>YEAR(J238)</f>
        <v>2023</v>
      </c>
      <c r="M238" s="1">
        <v>1400</v>
      </c>
      <c r="N238" s="1">
        <v>2000</v>
      </c>
      <c r="O238">
        <v>1</v>
      </c>
      <c r="P238" s="1">
        <f t="shared" si="7"/>
        <v>2000</v>
      </c>
      <c r="Q238" s="1">
        <f t="shared" si="8"/>
        <v>0</v>
      </c>
      <c r="R238" s="1">
        <f>P238+Q238</f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2">
      <c r="F239">
        <v>1168</v>
      </c>
      <c r="G239" t="s">
        <v>149</v>
      </c>
      <c r="H239" t="s">
        <v>61</v>
      </c>
      <c r="I239" t="s">
        <v>62</v>
      </c>
      <c r="J239" s="2">
        <v>45010</v>
      </c>
      <c r="K239" s="9">
        <f>MONTH(J239)</f>
        <v>3</v>
      </c>
      <c r="L239" s="9">
        <f>YEAR(J239)</f>
        <v>2023</v>
      </c>
      <c r="M239" s="1">
        <v>975</v>
      </c>
      <c r="N239" s="1">
        <v>1500</v>
      </c>
      <c r="O239">
        <v>2</v>
      </c>
      <c r="P239" s="1">
        <f t="shared" si="7"/>
        <v>3000</v>
      </c>
      <c r="Q239" s="1">
        <f t="shared" si="8"/>
        <v>150</v>
      </c>
      <c r="R239" s="1">
        <f>P239+Q239</f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2">
      <c r="F240">
        <v>1013</v>
      </c>
      <c r="G240" t="s">
        <v>149</v>
      </c>
      <c r="H240" t="s">
        <v>61</v>
      </c>
      <c r="I240" t="s">
        <v>62</v>
      </c>
      <c r="J240" s="2">
        <v>45010</v>
      </c>
      <c r="K240" s="9">
        <f>MONTH(J240)</f>
        <v>3</v>
      </c>
      <c r="L240" s="9">
        <f>YEAR(J240)</f>
        <v>2023</v>
      </c>
      <c r="M240" s="1">
        <v>975</v>
      </c>
      <c r="N240" s="1">
        <v>1500</v>
      </c>
      <c r="O240">
        <v>2</v>
      </c>
      <c r="P240" s="1">
        <f t="shared" si="7"/>
        <v>3000</v>
      </c>
      <c r="Q240" s="1">
        <f t="shared" si="8"/>
        <v>150</v>
      </c>
      <c r="R240" s="1">
        <f>P240+Q240</f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2">
      <c r="F241">
        <v>1169</v>
      </c>
      <c r="G241" t="s">
        <v>149</v>
      </c>
      <c r="H241" t="s">
        <v>61</v>
      </c>
      <c r="I241" t="s">
        <v>64</v>
      </c>
      <c r="J241" s="2">
        <v>45011</v>
      </c>
      <c r="K241" s="9">
        <f>MONTH(J241)</f>
        <v>3</v>
      </c>
      <c r="L241" s="9">
        <f>YEAR(J241)</f>
        <v>2023</v>
      </c>
      <c r="M241" s="1">
        <v>1170</v>
      </c>
      <c r="N241" s="1">
        <v>1800</v>
      </c>
      <c r="O241">
        <v>1</v>
      </c>
      <c r="P241" s="1">
        <f t="shared" si="7"/>
        <v>1800</v>
      </c>
      <c r="Q241" s="1">
        <f t="shared" si="8"/>
        <v>0</v>
      </c>
      <c r="R241" s="1">
        <f>P241+Q241</f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2">
      <c r="F242">
        <v>1014</v>
      </c>
      <c r="G242" t="s">
        <v>149</v>
      </c>
      <c r="H242" t="s">
        <v>61</v>
      </c>
      <c r="I242" t="s">
        <v>64</v>
      </c>
      <c r="J242" s="2">
        <v>45011</v>
      </c>
      <c r="K242" s="9">
        <f>MONTH(J242)</f>
        <v>3</v>
      </c>
      <c r="L242" s="9">
        <f>YEAR(J242)</f>
        <v>2023</v>
      </c>
      <c r="M242" s="1">
        <v>1170</v>
      </c>
      <c r="N242" s="1">
        <v>1800</v>
      </c>
      <c r="O242">
        <v>1</v>
      </c>
      <c r="P242" s="1">
        <f t="shared" si="7"/>
        <v>1800</v>
      </c>
      <c r="Q242" s="1">
        <f t="shared" si="8"/>
        <v>0</v>
      </c>
      <c r="R242" s="1">
        <f>P242+Q242</f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2">
      <c r="F243">
        <v>1170</v>
      </c>
      <c r="G243" t="s">
        <v>147</v>
      </c>
      <c r="H243" t="s">
        <v>66</v>
      </c>
      <c r="I243" t="s">
        <v>67</v>
      </c>
      <c r="J243" s="2">
        <v>45012</v>
      </c>
      <c r="K243" s="9">
        <f>MONTH(J243)</f>
        <v>3</v>
      </c>
      <c r="L243" s="9">
        <f>YEAR(J243)</f>
        <v>2023</v>
      </c>
      <c r="M243" s="1">
        <v>1656</v>
      </c>
      <c r="N243" s="1">
        <v>2300</v>
      </c>
      <c r="O243">
        <v>2</v>
      </c>
      <c r="P243" s="1">
        <f t="shared" si="7"/>
        <v>4600</v>
      </c>
      <c r="Q243" s="1">
        <f t="shared" si="8"/>
        <v>230</v>
      </c>
      <c r="R243" s="1">
        <f>P243+Q243</f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2">
      <c r="F244">
        <v>1015</v>
      </c>
      <c r="G244" t="s">
        <v>147</v>
      </c>
      <c r="H244" t="s">
        <v>66</v>
      </c>
      <c r="I244" t="s">
        <v>67</v>
      </c>
      <c r="J244" s="2">
        <v>45012</v>
      </c>
      <c r="K244" s="9">
        <f>MONTH(J244)</f>
        <v>3</v>
      </c>
      <c r="L244" s="9">
        <f>YEAR(J244)</f>
        <v>2023</v>
      </c>
      <c r="M244" s="1">
        <v>1656</v>
      </c>
      <c r="N244" s="1">
        <v>2300</v>
      </c>
      <c r="O244">
        <v>2</v>
      </c>
      <c r="P244" s="1">
        <f t="shared" si="7"/>
        <v>4600</v>
      </c>
      <c r="Q244" s="1">
        <f t="shared" si="8"/>
        <v>230</v>
      </c>
      <c r="R244" s="1">
        <f>P244+Q244</f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2">
      <c r="F245">
        <v>1171</v>
      </c>
      <c r="G245" t="s">
        <v>147</v>
      </c>
      <c r="H245" t="s">
        <v>66</v>
      </c>
      <c r="I245" t="s">
        <v>69</v>
      </c>
      <c r="J245" s="2">
        <v>45013</v>
      </c>
      <c r="K245" s="9">
        <f>MONTH(J245)</f>
        <v>3</v>
      </c>
      <c r="L245" s="9">
        <f>YEAR(J245)</f>
        <v>2023</v>
      </c>
      <c r="M245" s="1">
        <v>1872</v>
      </c>
      <c r="N245" s="1">
        <v>2600</v>
      </c>
      <c r="O245">
        <v>1</v>
      </c>
      <c r="P245" s="1">
        <f t="shared" si="7"/>
        <v>2600</v>
      </c>
      <c r="Q245" s="1">
        <f t="shared" si="8"/>
        <v>130</v>
      </c>
      <c r="R245" s="1">
        <f>P245+Q245</f>
        <v>2730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2">
      <c r="F246">
        <v>1016</v>
      </c>
      <c r="G246" t="s">
        <v>147</v>
      </c>
      <c r="H246" t="s">
        <v>66</v>
      </c>
      <c r="I246" t="s">
        <v>69</v>
      </c>
      <c r="J246" s="2">
        <v>45013</v>
      </c>
      <c r="K246" s="9">
        <f>MONTH(J246)</f>
        <v>3</v>
      </c>
      <c r="L246" s="9">
        <f>YEAR(J246)</f>
        <v>2023</v>
      </c>
      <c r="M246" s="1">
        <v>1872</v>
      </c>
      <c r="N246" s="1">
        <v>1600</v>
      </c>
      <c r="O246">
        <v>1</v>
      </c>
      <c r="P246" s="1">
        <f t="shared" si="7"/>
        <v>1600</v>
      </c>
      <c r="Q246" s="1">
        <f t="shared" si="8"/>
        <v>0</v>
      </c>
      <c r="R246" s="1">
        <f>P246+Q246</f>
        <v>1600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Microsoft Office User</cp:lastModifiedBy>
  <cp:revision/>
  <dcterms:created xsi:type="dcterms:W3CDTF">2023-05-23T18:13:08Z</dcterms:created>
  <dcterms:modified xsi:type="dcterms:W3CDTF">2024-08-22T19:19:04Z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