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frisby\Desktop\"/>
    </mc:Choice>
  </mc:AlternateContent>
  <bookViews>
    <workbookView xWindow="0" yWindow="0" windowWidth="28800" windowHeight="14385"/>
  </bookViews>
  <sheets>
    <sheet name="PPS" sheetId="1" r:id="rId1"/>
    <sheet name="Equal Wts" sheetId="2" r:id="rId2"/>
    <sheet name="not PPS" sheetId="3" r:id="rId3"/>
    <sheet name="PPS w.o.r." sheetId="4" r:id="rId4"/>
    <sheet name="Equal Wts. w.o.r." sheetId="5" r:id="rId5"/>
  </sheets>
  <calcPr calcId="152511"/>
</workbook>
</file>

<file path=xl/calcChain.xml><?xml version="1.0" encoding="utf-8"?>
<calcChain xmlns="http://schemas.openxmlformats.org/spreadsheetml/2006/main">
  <c r="D21" i="5" l="1"/>
  <c r="F21" i="5" s="1"/>
  <c r="D20" i="5"/>
  <c r="F20" i="5" s="1"/>
  <c r="D19" i="5"/>
  <c r="F19" i="5" s="1"/>
  <c r="D18" i="5"/>
  <c r="F18" i="5" s="1"/>
  <c r="D17" i="5"/>
  <c r="F17" i="5" s="1"/>
  <c r="D16" i="5"/>
  <c r="F16" i="5" s="1"/>
  <c r="D15" i="5"/>
  <c r="F15" i="5" s="1"/>
  <c r="D14" i="5"/>
  <c r="F14" i="5" s="1"/>
  <c r="D13" i="5"/>
  <c r="F13" i="5" s="1"/>
  <c r="D12" i="5"/>
  <c r="F12" i="5" s="1"/>
  <c r="D11" i="5"/>
  <c r="F11" i="5" s="1"/>
  <c r="D10" i="5"/>
  <c r="F10" i="5" s="1"/>
  <c r="F14" i="4"/>
  <c r="F15" i="4"/>
  <c r="F19" i="4"/>
  <c r="D21" i="4"/>
  <c r="F21" i="4" s="1"/>
  <c r="D20" i="4"/>
  <c r="F20" i="4" s="1"/>
  <c r="D19" i="4"/>
  <c r="D17" i="4"/>
  <c r="F17" i="4" s="1"/>
  <c r="D16" i="4"/>
  <c r="F16" i="4" s="1"/>
  <c r="D13" i="4"/>
  <c r="F13" i="4" s="1"/>
  <c r="F10" i="4"/>
  <c r="D18" i="4"/>
  <c r="F18" i="4" s="1"/>
  <c r="D15" i="4"/>
  <c r="D14" i="4"/>
  <c r="D12" i="4"/>
  <c r="F12" i="4" s="1"/>
  <c r="D11" i="4"/>
  <c r="F11" i="4" s="1"/>
  <c r="D10" i="4"/>
  <c r="E6" i="4" l="1"/>
  <c r="E7" i="4"/>
  <c r="F23" i="4"/>
  <c r="E4" i="4"/>
  <c r="E5" i="4"/>
  <c r="E6" i="5"/>
  <c r="H17" i="5" s="1"/>
  <c r="E7" i="5"/>
  <c r="E4" i="5"/>
  <c r="F23" i="5"/>
  <c r="E5" i="5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K12" i="3" s="1"/>
  <c r="F12" i="3"/>
  <c r="G11" i="3"/>
  <c r="F11" i="3"/>
  <c r="G10" i="3"/>
  <c r="F10" i="3"/>
  <c r="G19" i="2"/>
  <c r="F19" i="2"/>
  <c r="G18" i="2"/>
  <c r="K18" i="2" s="1"/>
  <c r="F18" i="2"/>
  <c r="G17" i="2"/>
  <c r="F17" i="2"/>
  <c r="G16" i="2"/>
  <c r="F16" i="2"/>
  <c r="G15" i="2"/>
  <c r="F15" i="2"/>
  <c r="G14" i="2"/>
  <c r="K14" i="2" s="1"/>
  <c r="F14" i="2"/>
  <c r="G13" i="2"/>
  <c r="F13" i="2"/>
  <c r="G12" i="2"/>
  <c r="F12" i="2"/>
  <c r="G11" i="2"/>
  <c r="F11" i="2"/>
  <c r="G10" i="2"/>
  <c r="K10" i="2" s="1"/>
  <c r="F10" i="2"/>
  <c r="K14" i="1"/>
  <c r="K16" i="1"/>
  <c r="K10" i="1"/>
  <c r="I13" i="1"/>
  <c r="I17" i="1"/>
  <c r="G11" i="1"/>
  <c r="K11" i="1" s="1"/>
  <c r="G12" i="1"/>
  <c r="G13" i="1"/>
  <c r="K13" i="1" s="1"/>
  <c r="G14" i="1"/>
  <c r="G15" i="1"/>
  <c r="K15" i="1" s="1"/>
  <c r="G16" i="1"/>
  <c r="G17" i="1"/>
  <c r="K17" i="1" s="1"/>
  <c r="G18" i="1"/>
  <c r="G19" i="1"/>
  <c r="K19" i="1" s="1"/>
  <c r="G10" i="1"/>
  <c r="F18" i="1"/>
  <c r="I18" i="1" s="1"/>
  <c r="F16" i="1"/>
  <c r="I16" i="1" s="1"/>
  <c r="F15" i="1"/>
  <c r="I15" i="1" s="1"/>
  <c r="F19" i="1"/>
  <c r="F17" i="1"/>
  <c r="F14" i="1"/>
  <c r="I14" i="1" s="1"/>
  <c r="F12" i="1"/>
  <c r="I12" i="1" s="1"/>
  <c r="F13" i="1"/>
  <c r="F11" i="1"/>
  <c r="I11" i="1" s="1"/>
  <c r="F10" i="1"/>
  <c r="K12" i="1" l="1"/>
  <c r="I19" i="1"/>
  <c r="K18" i="1"/>
  <c r="H11" i="4"/>
  <c r="H10" i="4"/>
  <c r="H12" i="4"/>
  <c r="I12" i="2"/>
  <c r="I16" i="2"/>
  <c r="I12" i="3"/>
  <c r="I14" i="3"/>
  <c r="I16" i="3"/>
  <c r="I18" i="3"/>
  <c r="H21" i="4"/>
  <c r="H20" i="4"/>
  <c r="H19" i="4"/>
  <c r="F21" i="1"/>
  <c r="I10" i="1"/>
  <c r="I11" i="2"/>
  <c r="I7" i="2" s="1"/>
  <c r="I13" i="2"/>
  <c r="I15" i="2"/>
  <c r="I17" i="2"/>
  <c r="I19" i="2"/>
  <c r="I11" i="3"/>
  <c r="I13" i="3"/>
  <c r="I17" i="3"/>
  <c r="I19" i="3"/>
  <c r="H13" i="4"/>
  <c r="H15" i="4"/>
  <c r="H14" i="4"/>
  <c r="H17" i="4"/>
  <c r="H16" i="4"/>
  <c r="H18" i="4"/>
  <c r="H10" i="5"/>
  <c r="H11" i="5"/>
  <c r="H12" i="5"/>
  <c r="H19" i="5"/>
  <c r="H20" i="5"/>
  <c r="H21" i="5"/>
  <c r="H18" i="5"/>
  <c r="L17" i="5"/>
  <c r="J17" i="5"/>
  <c r="H16" i="5"/>
  <c r="H13" i="5"/>
  <c r="H14" i="5"/>
  <c r="H15" i="5"/>
  <c r="K18" i="3"/>
  <c r="K16" i="3"/>
  <c r="K15" i="3"/>
  <c r="K14" i="3"/>
  <c r="K10" i="3"/>
  <c r="K19" i="3"/>
  <c r="K17" i="3"/>
  <c r="F21" i="3"/>
  <c r="I15" i="3"/>
  <c r="K13" i="3"/>
  <c r="K11" i="3"/>
  <c r="I10" i="3"/>
  <c r="K19" i="2"/>
  <c r="K11" i="2"/>
  <c r="K15" i="2"/>
  <c r="K12" i="2"/>
  <c r="K16" i="2"/>
  <c r="K13" i="2"/>
  <c r="K17" i="2"/>
  <c r="I10" i="2"/>
  <c r="I14" i="2"/>
  <c r="I18" i="2"/>
  <c r="F21" i="2"/>
  <c r="J17" i="4" l="1"/>
  <c r="L17" i="4"/>
  <c r="L20" i="4"/>
  <c r="J20" i="4"/>
  <c r="L18" i="4"/>
  <c r="J18" i="4"/>
  <c r="J15" i="4"/>
  <c r="L15" i="4"/>
  <c r="J11" i="4"/>
  <c r="L11" i="4"/>
  <c r="L16" i="4"/>
  <c r="J16" i="4"/>
  <c r="J13" i="4"/>
  <c r="L13" i="4"/>
  <c r="J19" i="4"/>
  <c r="L19" i="4"/>
  <c r="L12" i="4"/>
  <c r="J12" i="4"/>
  <c r="I7" i="3"/>
  <c r="J14" i="4"/>
  <c r="L14" i="4"/>
  <c r="I7" i="1"/>
  <c r="L7" i="1" s="1"/>
  <c r="J21" i="4"/>
  <c r="L21" i="4"/>
  <c r="J10" i="4"/>
  <c r="L10" i="4"/>
  <c r="L15" i="5"/>
  <c r="J15" i="5"/>
  <c r="L20" i="5"/>
  <c r="J20" i="5"/>
  <c r="J14" i="5"/>
  <c r="L14" i="5"/>
  <c r="L19" i="5"/>
  <c r="J19" i="5"/>
  <c r="J13" i="5"/>
  <c r="L13" i="5"/>
  <c r="L12" i="5"/>
  <c r="J12" i="5"/>
  <c r="L16" i="5"/>
  <c r="J16" i="5"/>
  <c r="L11" i="5"/>
  <c r="J11" i="5"/>
  <c r="L10" i="5"/>
  <c r="J10" i="5"/>
  <c r="J18" i="5"/>
  <c r="L18" i="5"/>
  <c r="L21" i="5"/>
  <c r="J21" i="5"/>
  <c r="L7" i="3"/>
  <c r="L7" i="2"/>
  <c r="J7" i="4" l="1"/>
  <c r="M7" i="4" s="1"/>
  <c r="J7" i="5"/>
  <c r="M7" i="5" s="1"/>
</calcChain>
</file>

<file path=xl/sharedStrings.xml><?xml version="1.0" encoding="utf-8"?>
<sst xmlns="http://schemas.openxmlformats.org/spreadsheetml/2006/main" count="59" uniqueCount="15">
  <si>
    <t>Element 1</t>
  </si>
  <si>
    <t>Element 2</t>
  </si>
  <si>
    <t>Prob. Of sample</t>
  </si>
  <si>
    <t>element</t>
  </si>
  <si>
    <t>weight</t>
  </si>
  <si>
    <t>τ hat</t>
  </si>
  <si>
    <t>P(element)</t>
  </si>
  <si>
    <t>E(τ hat) =</t>
  </si>
  <si>
    <t>V(τ hat) =</t>
  </si>
  <si>
    <t>EXAMPLE 1 - Weights Proportional to Size</t>
  </si>
  <si>
    <t>EXAMPLE 2 - Equal Weighting</t>
  </si>
  <si>
    <t>EXAMPLE 3 - Weights Not Proportional to Size</t>
  </si>
  <si>
    <t>EXAMPLE 4 - Weights Proportional to Size, Sampling W.O.R.</t>
  </si>
  <si>
    <t>P(in sample)</t>
  </si>
  <si>
    <t>EXAMPLE 5 - Equal Weights, Sampling W.O.R.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</si>
</sst>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K20" sqref="K20"/>
    </sheetView>
  </sheetViews>
  <sheetFormatPr defaultRowHeight="15" x14ac:dyDescent="0.25"/>
  <cols>
    <col min="1" max="1" width="9.85546875" bestFit="1" customWidth="1"/>
    <col min="2" max="2" width="12.5703125" customWidth="1"/>
    <col min="3" max="3" width="15.28515625" bestFit="1" customWidth="1"/>
    <col min="4" max="4" width="12.85546875" bestFit="1" customWidth="1"/>
    <col min="6" max="6" width="15.28515625" bestFit="1" customWidth="1"/>
  </cols>
  <sheetData>
    <row r="1" spans="1:12" x14ac:dyDescent="0.25">
      <c r="A1" s="1" t="s">
        <v>9</v>
      </c>
    </row>
    <row r="2" spans="1:12" x14ac:dyDescent="0.25">
      <c r="A2" s="1"/>
    </row>
    <row r="3" spans="1:12" x14ac:dyDescent="0.25">
      <c r="A3" t="s">
        <v>3</v>
      </c>
      <c r="B3" t="s">
        <v>4</v>
      </c>
    </row>
    <row r="4" spans="1:12" x14ac:dyDescent="0.25">
      <c r="A4">
        <v>1</v>
      </c>
      <c r="B4">
        <v>0.1</v>
      </c>
    </row>
    <row r="5" spans="1:12" x14ac:dyDescent="0.25">
      <c r="A5">
        <v>3</v>
      </c>
      <c r="B5">
        <v>0.2</v>
      </c>
    </row>
    <row r="6" spans="1:12" x14ac:dyDescent="0.25">
      <c r="A6">
        <v>5</v>
      </c>
      <c r="B6">
        <v>0.3</v>
      </c>
    </row>
    <row r="7" spans="1:12" x14ac:dyDescent="0.25">
      <c r="A7">
        <v>7</v>
      </c>
      <c r="B7">
        <v>0.4</v>
      </c>
      <c r="H7" s="1" t="s">
        <v>7</v>
      </c>
      <c r="I7" s="1">
        <f>SUM(I10:I19)</f>
        <v>16.000000000000004</v>
      </c>
      <c r="J7" s="1"/>
      <c r="K7" s="1" t="s">
        <v>8</v>
      </c>
      <c r="L7" s="4">
        <f>SUM(K10:K19)-I7^2</f>
        <v>2.4166666666665719</v>
      </c>
    </row>
    <row r="9" spans="1:12" x14ac:dyDescent="0.25">
      <c r="A9" t="s">
        <v>0</v>
      </c>
      <c r="B9" t="s">
        <v>6</v>
      </c>
      <c r="C9" t="s">
        <v>1</v>
      </c>
      <c r="D9" t="s">
        <v>6</v>
      </c>
      <c r="F9" t="s">
        <v>2</v>
      </c>
      <c r="G9" s="2" t="s">
        <v>5</v>
      </c>
    </row>
    <row r="10" spans="1:12" x14ac:dyDescent="0.25">
      <c r="A10">
        <v>1</v>
      </c>
      <c r="B10">
        <v>0.1</v>
      </c>
      <c r="C10">
        <v>1</v>
      </c>
      <c r="D10">
        <v>0.1</v>
      </c>
      <c r="F10">
        <f>B10*D10</f>
        <v>1.0000000000000002E-2</v>
      </c>
      <c r="G10" s="3">
        <f>(A10/B10+C10/D10)/2</f>
        <v>10</v>
      </c>
      <c r="I10">
        <f>F10*G10</f>
        <v>0.10000000000000002</v>
      </c>
      <c r="K10">
        <f>(G10^2)*F10</f>
        <v>1.0000000000000002</v>
      </c>
    </row>
    <row r="11" spans="1:12" x14ac:dyDescent="0.25">
      <c r="A11">
        <v>1</v>
      </c>
      <c r="B11">
        <v>0.1</v>
      </c>
      <c r="C11">
        <v>3</v>
      </c>
      <c r="D11">
        <v>0.2</v>
      </c>
      <c r="F11">
        <f>B11*D11*2</f>
        <v>4.0000000000000008E-2</v>
      </c>
      <c r="G11" s="3">
        <f t="shared" ref="G11:G19" si="0">(A11/B11+C11/D11)/2</f>
        <v>12.5</v>
      </c>
      <c r="I11">
        <f t="shared" ref="I11:I19" si="1">F11*G11</f>
        <v>0.50000000000000011</v>
      </c>
      <c r="K11">
        <f t="shared" ref="K11:K19" si="2">(G11^2)*F11</f>
        <v>6.2500000000000009</v>
      </c>
    </row>
    <row r="12" spans="1:12" x14ac:dyDescent="0.25">
      <c r="A12">
        <v>1</v>
      </c>
      <c r="B12">
        <v>0.1</v>
      </c>
      <c r="C12">
        <v>5</v>
      </c>
      <c r="D12">
        <v>0.3</v>
      </c>
      <c r="F12">
        <f t="shared" ref="F12:F13" si="3">B12*D12*2</f>
        <v>0.06</v>
      </c>
      <c r="G12" s="3">
        <f t="shared" si="0"/>
        <v>13.333333333333334</v>
      </c>
      <c r="I12">
        <f t="shared" si="1"/>
        <v>0.8</v>
      </c>
      <c r="K12">
        <f t="shared" si="2"/>
        <v>10.666666666666668</v>
      </c>
    </row>
    <row r="13" spans="1:12" x14ac:dyDescent="0.25">
      <c r="A13">
        <v>1</v>
      </c>
      <c r="B13">
        <v>0.1</v>
      </c>
      <c r="C13">
        <v>7</v>
      </c>
      <c r="D13">
        <v>0.4</v>
      </c>
      <c r="F13">
        <f t="shared" si="3"/>
        <v>8.0000000000000016E-2</v>
      </c>
      <c r="G13" s="3">
        <f t="shared" si="0"/>
        <v>13.75</v>
      </c>
      <c r="I13">
        <f t="shared" si="1"/>
        <v>1.1000000000000003</v>
      </c>
      <c r="K13">
        <f t="shared" si="2"/>
        <v>15.125000000000004</v>
      </c>
    </row>
    <row r="14" spans="1:12" x14ac:dyDescent="0.25">
      <c r="A14">
        <v>3</v>
      </c>
      <c r="B14">
        <v>0.2</v>
      </c>
      <c r="C14">
        <v>3</v>
      </c>
      <c r="D14">
        <v>0.2</v>
      </c>
      <c r="F14">
        <f>B14*D14</f>
        <v>4.0000000000000008E-2</v>
      </c>
      <c r="G14" s="3">
        <f t="shared" si="0"/>
        <v>15</v>
      </c>
      <c r="I14">
        <f t="shared" si="1"/>
        <v>0.60000000000000009</v>
      </c>
      <c r="K14">
        <f t="shared" si="2"/>
        <v>9.0000000000000018</v>
      </c>
    </row>
    <row r="15" spans="1:12" x14ac:dyDescent="0.25">
      <c r="A15">
        <v>3</v>
      </c>
      <c r="B15">
        <v>0.2</v>
      </c>
      <c r="C15">
        <v>5</v>
      </c>
      <c r="D15">
        <v>0.3</v>
      </c>
      <c r="F15">
        <f t="shared" ref="F15:F16" si="4">B15*D15*2</f>
        <v>0.12</v>
      </c>
      <c r="G15" s="3">
        <f t="shared" si="0"/>
        <v>15.833333333333334</v>
      </c>
      <c r="I15">
        <f t="shared" si="1"/>
        <v>1.9</v>
      </c>
      <c r="K15">
        <f t="shared" si="2"/>
        <v>30.083333333333332</v>
      </c>
    </row>
    <row r="16" spans="1:12" x14ac:dyDescent="0.25">
      <c r="A16">
        <v>3</v>
      </c>
      <c r="B16">
        <v>0.2</v>
      </c>
      <c r="C16">
        <v>7</v>
      </c>
      <c r="D16">
        <v>0.4</v>
      </c>
      <c r="F16">
        <f t="shared" si="4"/>
        <v>0.16000000000000003</v>
      </c>
      <c r="G16" s="3">
        <f t="shared" si="0"/>
        <v>16.25</v>
      </c>
      <c r="I16">
        <f t="shared" si="1"/>
        <v>2.6000000000000005</v>
      </c>
      <c r="K16">
        <f t="shared" si="2"/>
        <v>42.250000000000007</v>
      </c>
    </row>
    <row r="17" spans="1:11" x14ac:dyDescent="0.25">
      <c r="A17">
        <v>5</v>
      </c>
      <c r="B17">
        <v>0.3</v>
      </c>
      <c r="C17">
        <v>5</v>
      </c>
      <c r="D17">
        <v>0.3</v>
      </c>
      <c r="F17">
        <f>B17*D17</f>
        <v>0.09</v>
      </c>
      <c r="G17" s="3">
        <f t="shared" si="0"/>
        <v>16.666666666666668</v>
      </c>
      <c r="I17">
        <f t="shared" si="1"/>
        <v>1.5</v>
      </c>
      <c r="K17">
        <f t="shared" si="2"/>
        <v>25.000000000000004</v>
      </c>
    </row>
    <row r="18" spans="1:11" x14ac:dyDescent="0.25">
      <c r="A18">
        <v>5</v>
      </c>
      <c r="B18">
        <v>0.3</v>
      </c>
      <c r="C18">
        <v>7</v>
      </c>
      <c r="D18">
        <v>0.4</v>
      </c>
      <c r="F18">
        <f>B18*D18*2</f>
        <v>0.24</v>
      </c>
      <c r="G18" s="3">
        <f t="shared" si="0"/>
        <v>17.083333333333336</v>
      </c>
      <c r="I18">
        <f t="shared" si="1"/>
        <v>4.1000000000000005</v>
      </c>
      <c r="K18">
        <f t="shared" si="2"/>
        <v>70.041666666666686</v>
      </c>
    </row>
    <row r="19" spans="1:11" x14ac:dyDescent="0.25">
      <c r="A19">
        <v>7</v>
      </c>
      <c r="B19">
        <v>0.4</v>
      </c>
      <c r="C19">
        <v>7</v>
      </c>
      <c r="D19">
        <v>0.4</v>
      </c>
      <c r="F19">
        <f>B19*D19</f>
        <v>0.16000000000000003</v>
      </c>
      <c r="G19" s="3">
        <f t="shared" si="0"/>
        <v>17.5</v>
      </c>
      <c r="I19">
        <f t="shared" si="1"/>
        <v>2.8000000000000007</v>
      </c>
      <c r="K19">
        <f t="shared" si="2"/>
        <v>49.000000000000007</v>
      </c>
    </row>
    <row r="21" spans="1:11" x14ac:dyDescent="0.25">
      <c r="F21">
        <f>SUM(F10:F19)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D25" sqref="D25"/>
    </sheetView>
  </sheetViews>
  <sheetFormatPr defaultRowHeight="15" x14ac:dyDescent="0.25"/>
  <sheetData>
    <row r="1" spans="1:12" x14ac:dyDescent="0.25">
      <c r="A1" s="1" t="s">
        <v>10</v>
      </c>
    </row>
    <row r="2" spans="1:12" x14ac:dyDescent="0.25">
      <c r="A2" s="1"/>
    </row>
    <row r="3" spans="1:12" x14ac:dyDescent="0.25">
      <c r="A3" t="s">
        <v>3</v>
      </c>
      <c r="B3" t="s">
        <v>4</v>
      </c>
    </row>
    <row r="4" spans="1:12" x14ac:dyDescent="0.25">
      <c r="A4">
        <v>1</v>
      </c>
      <c r="B4">
        <v>0.25</v>
      </c>
    </row>
    <row r="5" spans="1:12" x14ac:dyDescent="0.25">
      <c r="A5">
        <v>3</v>
      </c>
      <c r="B5">
        <v>0.25</v>
      </c>
    </row>
    <row r="6" spans="1:12" x14ac:dyDescent="0.25">
      <c r="A6">
        <v>5</v>
      </c>
      <c r="B6">
        <v>0.25</v>
      </c>
    </row>
    <row r="7" spans="1:12" x14ac:dyDescent="0.25">
      <c r="A7">
        <v>7</v>
      </c>
      <c r="B7">
        <v>0.25</v>
      </c>
      <c r="H7" s="1" t="s">
        <v>7</v>
      </c>
      <c r="I7" s="1">
        <f>SUM(I10:I19)</f>
        <v>16</v>
      </c>
      <c r="J7" s="1"/>
      <c r="K7" s="1" t="s">
        <v>8</v>
      </c>
      <c r="L7" s="4">
        <f>SUM(K10:K19)-I7^2</f>
        <v>40</v>
      </c>
    </row>
    <row r="9" spans="1:12" x14ac:dyDescent="0.25">
      <c r="A9" t="s">
        <v>0</v>
      </c>
      <c r="B9" t="s">
        <v>6</v>
      </c>
      <c r="C9" t="s">
        <v>1</v>
      </c>
      <c r="D9" t="s">
        <v>6</v>
      </c>
      <c r="F9" t="s">
        <v>2</v>
      </c>
      <c r="G9" s="2" t="s">
        <v>5</v>
      </c>
    </row>
    <row r="10" spans="1:12" x14ac:dyDescent="0.25">
      <c r="A10">
        <v>1</v>
      </c>
      <c r="B10">
        <v>0.25</v>
      </c>
      <c r="C10">
        <v>1</v>
      </c>
      <c r="D10">
        <v>0.25</v>
      </c>
      <c r="F10">
        <f>B10*D10</f>
        <v>6.25E-2</v>
      </c>
      <c r="G10" s="3">
        <f>(A10/B10+C10/D10)/2</f>
        <v>4</v>
      </c>
      <c r="I10">
        <f>F10*G10</f>
        <v>0.25</v>
      </c>
      <c r="K10">
        <f>(G10^2)*F10</f>
        <v>1</v>
      </c>
    </row>
    <row r="11" spans="1:12" x14ac:dyDescent="0.25">
      <c r="A11">
        <v>1</v>
      </c>
      <c r="B11">
        <v>0.25</v>
      </c>
      <c r="C11">
        <v>3</v>
      </c>
      <c r="D11">
        <v>0.25</v>
      </c>
      <c r="F11">
        <f>B11*D11*2</f>
        <v>0.125</v>
      </c>
      <c r="G11" s="3">
        <f t="shared" ref="G11:G19" si="0">(A11/B11+C11/D11)/2</f>
        <v>8</v>
      </c>
      <c r="I11">
        <f t="shared" ref="I11:I19" si="1">F11*G11</f>
        <v>1</v>
      </c>
      <c r="K11">
        <f t="shared" ref="K11:K19" si="2">(G11^2)*F11</f>
        <v>8</v>
      </c>
    </row>
    <row r="12" spans="1:12" x14ac:dyDescent="0.25">
      <c r="A12">
        <v>1</v>
      </c>
      <c r="B12">
        <v>0.25</v>
      </c>
      <c r="C12">
        <v>5</v>
      </c>
      <c r="D12">
        <v>0.25</v>
      </c>
      <c r="F12">
        <f t="shared" ref="F12:F13" si="3">B12*D12*2</f>
        <v>0.125</v>
      </c>
      <c r="G12" s="3">
        <f t="shared" si="0"/>
        <v>12</v>
      </c>
      <c r="I12">
        <f t="shared" si="1"/>
        <v>1.5</v>
      </c>
      <c r="K12">
        <f t="shared" si="2"/>
        <v>18</v>
      </c>
    </row>
    <row r="13" spans="1:12" x14ac:dyDescent="0.25">
      <c r="A13">
        <v>1</v>
      </c>
      <c r="B13">
        <v>0.25</v>
      </c>
      <c r="C13">
        <v>7</v>
      </c>
      <c r="D13">
        <v>0.25</v>
      </c>
      <c r="F13">
        <f t="shared" si="3"/>
        <v>0.125</v>
      </c>
      <c r="G13" s="3">
        <f t="shared" si="0"/>
        <v>16</v>
      </c>
      <c r="I13">
        <f t="shared" si="1"/>
        <v>2</v>
      </c>
      <c r="K13">
        <f t="shared" si="2"/>
        <v>32</v>
      </c>
    </row>
    <row r="14" spans="1:12" x14ac:dyDescent="0.25">
      <c r="A14">
        <v>3</v>
      </c>
      <c r="B14">
        <v>0.25</v>
      </c>
      <c r="C14">
        <v>3</v>
      </c>
      <c r="D14">
        <v>0.25</v>
      </c>
      <c r="F14">
        <f>B14*D14</f>
        <v>6.25E-2</v>
      </c>
      <c r="G14" s="3">
        <f t="shared" si="0"/>
        <v>12</v>
      </c>
      <c r="I14">
        <f t="shared" si="1"/>
        <v>0.75</v>
      </c>
      <c r="K14">
        <f t="shared" si="2"/>
        <v>9</v>
      </c>
    </row>
    <row r="15" spans="1:12" x14ac:dyDescent="0.25">
      <c r="A15">
        <v>3</v>
      </c>
      <c r="B15">
        <v>0.25</v>
      </c>
      <c r="C15">
        <v>5</v>
      </c>
      <c r="D15">
        <v>0.25</v>
      </c>
      <c r="F15">
        <f t="shared" ref="F15:F16" si="4">B15*D15*2</f>
        <v>0.125</v>
      </c>
      <c r="G15" s="3">
        <f t="shared" si="0"/>
        <v>16</v>
      </c>
      <c r="I15">
        <f t="shared" si="1"/>
        <v>2</v>
      </c>
      <c r="K15">
        <f t="shared" si="2"/>
        <v>32</v>
      </c>
    </row>
    <row r="16" spans="1:12" x14ac:dyDescent="0.25">
      <c r="A16">
        <v>3</v>
      </c>
      <c r="B16">
        <v>0.25</v>
      </c>
      <c r="C16">
        <v>7</v>
      </c>
      <c r="D16">
        <v>0.25</v>
      </c>
      <c r="F16">
        <f t="shared" si="4"/>
        <v>0.125</v>
      </c>
      <c r="G16" s="3">
        <f t="shared" si="0"/>
        <v>20</v>
      </c>
      <c r="I16">
        <f t="shared" si="1"/>
        <v>2.5</v>
      </c>
      <c r="K16">
        <f t="shared" si="2"/>
        <v>50</v>
      </c>
    </row>
    <row r="17" spans="1:11" x14ac:dyDescent="0.25">
      <c r="A17">
        <v>5</v>
      </c>
      <c r="B17">
        <v>0.25</v>
      </c>
      <c r="C17">
        <v>5</v>
      </c>
      <c r="D17">
        <v>0.25</v>
      </c>
      <c r="F17">
        <f>B17*D17</f>
        <v>6.25E-2</v>
      </c>
      <c r="G17" s="3">
        <f t="shared" si="0"/>
        <v>20</v>
      </c>
      <c r="I17">
        <f t="shared" si="1"/>
        <v>1.25</v>
      </c>
      <c r="K17">
        <f t="shared" si="2"/>
        <v>25</v>
      </c>
    </row>
    <row r="18" spans="1:11" x14ac:dyDescent="0.25">
      <c r="A18">
        <v>5</v>
      </c>
      <c r="B18">
        <v>0.25</v>
      </c>
      <c r="C18">
        <v>7</v>
      </c>
      <c r="D18">
        <v>0.25</v>
      </c>
      <c r="F18">
        <f>B18*D18*2</f>
        <v>0.125</v>
      </c>
      <c r="G18" s="3">
        <f t="shared" si="0"/>
        <v>24</v>
      </c>
      <c r="I18">
        <f t="shared" si="1"/>
        <v>3</v>
      </c>
      <c r="K18">
        <f t="shared" si="2"/>
        <v>72</v>
      </c>
    </row>
    <row r="19" spans="1:11" x14ac:dyDescent="0.25">
      <c r="A19">
        <v>7</v>
      </c>
      <c r="B19">
        <v>0.25</v>
      </c>
      <c r="C19">
        <v>7</v>
      </c>
      <c r="D19">
        <v>0.25</v>
      </c>
      <c r="F19">
        <f>B19*D19</f>
        <v>6.25E-2</v>
      </c>
      <c r="G19" s="3">
        <f t="shared" si="0"/>
        <v>28</v>
      </c>
      <c r="I19">
        <f t="shared" si="1"/>
        <v>1.75</v>
      </c>
      <c r="K19">
        <f t="shared" si="2"/>
        <v>49</v>
      </c>
    </row>
    <row r="21" spans="1:11" x14ac:dyDescent="0.25">
      <c r="F21">
        <f>SUM(F10:F19)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D20" sqref="D20"/>
    </sheetView>
  </sheetViews>
  <sheetFormatPr defaultRowHeight="15" x14ac:dyDescent="0.25"/>
  <cols>
    <col min="1" max="1" width="10.85546875" customWidth="1"/>
    <col min="2" max="2" width="12.140625" customWidth="1"/>
    <col min="3" max="3" width="12" customWidth="1"/>
    <col min="4" max="4" width="11.140625" bestFit="1" customWidth="1"/>
  </cols>
  <sheetData>
    <row r="1" spans="1:12" x14ac:dyDescent="0.25">
      <c r="A1" s="1" t="s">
        <v>11</v>
      </c>
    </row>
    <row r="2" spans="1:12" x14ac:dyDescent="0.25">
      <c r="A2" s="1"/>
    </row>
    <row r="3" spans="1:12" x14ac:dyDescent="0.25">
      <c r="A3" t="s">
        <v>3</v>
      </c>
      <c r="B3" t="s">
        <v>4</v>
      </c>
    </row>
    <row r="4" spans="1:12" x14ac:dyDescent="0.25">
      <c r="A4">
        <v>1</v>
      </c>
      <c r="B4">
        <v>0.4</v>
      </c>
    </row>
    <row r="5" spans="1:12" x14ac:dyDescent="0.25">
      <c r="A5">
        <v>3</v>
      </c>
      <c r="B5">
        <v>0.3</v>
      </c>
    </row>
    <row r="6" spans="1:12" x14ac:dyDescent="0.25">
      <c r="A6">
        <v>5</v>
      </c>
      <c r="B6">
        <v>0.2</v>
      </c>
    </row>
    <row r="7" spans="1:12" x14ac:dyDescent="0.25">
      <c r="A7">
        <v>7</v>
      </c>
      <c r="B7">
        <v>0.1</v>
      </c>
      <c r="H7" s="1" t="s">
        <v>7</v>
      </c>
      <c r="I7" s="1">
        <f>SUM(I10:I19)</f>
        <v>16</v>
      </c>
      <c r="J7" s="1"/>
      <c r="K7" s="1" t="s">
        <v>8</v>
      </c>
      <c r="L7" s="4">
        <f>SUM(K10:K19)-I7^2</f>
        <v>195.75</v>
      </c>
    </row>
    <row r="9" spans="1:12" x14ac:dyDescent="0.25">
      <c r="A9" t="s">
        <v>0</v>
      </c>
      <c r="B9" t="s">
        <v>6</v>
      </c>
      <c r="C9" t="s">
        <v>1</v>
      </c>
      <c r="D9" t="s">
        <v>6</v>
      </c>
      <c r="F9" t="s">
        <v>2</v>
      </c>
      <c r="G9" s="2" t="s">
        <v>5</v>
      </c>
    </row>
    <row r="10" spans="1:12" x14ac:dyDescent="0.25">
      <c r="A10">
        <v>1</v>
      </c>
      <c r="B10">
        <v>0.4</v>
      </c>
      <c r="C10">
        <v>1</v>
      </c>
      <c r="D10">
        <v>0.4</v>
      </c>
      <c r="F10">
        <f>B10*D10</f>
        <v>0.16000000000000003</v>
      </c>
      <c r="G10" s="3">
        <f>(A10/B10+C10/D10)/2</f>
        <v>2.5</v>
      </c>
      <c r="I10">
        <f>F10*G10</f>
        <v>0.40000000000000008</v>
      </c>
      <c r="K10">
        <f>(G10^2)*F10</f>
        <v>1.0000000000000002</v>
      </c>
    </row>
    <row r="11" spans="1:12" x14ac:dyDescent="0.25">
      <c r="A11">
        <v>1</v>
      </c>
      <c r="B11">
        <v>0.4</v>
      </c>
      <c r="C11">
        <v>3</v>
      </c>
      <c r="D11">
        <v>0.3</v>
      </c>
      <c r="F11">
        <f>B11*D11*2</f>
        <v>0.24</v>
      </c>
      <c r="G11" s="3">
        <f t="shared" ref="G11:G19" si="0">(A11/B11+C11/D11)/2</f>
        <v>6.25</v>
      </c>
      <c r="I11">
        <f t="shared" ref="I11:I19" si="1">F11*G11</f>
        <v>1.5</v>
      </c>
      <c r="K11">
        <f t="shared" ref="K11:K19" si="2">(G11^2)*F11</f>
        <v>9.375</v>
      </c>
    </row>
    <row r="12" spans="1:12" x14ac:dyDescent="0.25">
      <c r="A12">
        <v>1</v>
      </c>
      <c r="B12">
        <v>0.4</v>
      </c>
      <c r="C12">
        <v>5</v>
      </c>
      <c r="D12">
        <v>0.2</v>
      </c>
      <c r="F12">
        <f t="shared" ref="F12:F13" si="3">B12*D12*2</f>
        <v>0.16000000000000003</v>
      </c>
      <c r="G12" s="3">
        <f t="shared" si="0"/>
        <v>13.75</v>
      </c>
      <c r="I12">
        <f t="shared" si="1"/>
        <v>2.2000000000000006</v>
      </c>
      <c r="K12">
        <f t="shared" si="2"/>
        <v>30.250000000000007</v>
      </c>
    </row>
    <row r="13" spans="1:12" x14ac:dyDescent="0.25">
      <c r="A13">
        <v>1</v>
      </c>
      <c r="B13">
        <v>0.4</v>
      </c>
      <c r="C13">
        <v>7</v>
      </c>
      <c r="D13">
        <v>0.1</v>
      </c>
      <c r="F13">
        <f t="shared" si="3"/>
        <v>8.0000000000000016E-2</v>
      </c>
      <c r="G13" s="3">
        <f t="shared" si="0"/>
        <v>36.25</v>
      </c>
      <c r="I13">
        <f t="shared" si="1"/>
        <v>2.9000000000000004</v>
      </c>
      <c r="K13">
        <f t="shared" si="2"/>
        <v>105.12500000000001</v>
      </c>
    </row>
    <row r="14" spans="1:12" x14ac:dyDescent="0.25">
      <c r="A14">
        <v>3</v>
      </c>
      <c r="B14">
        <v>0.3</v>
      </c>
      <c r="C14">
        <v>3</v>
      </c>
      <c r="D14">
        <v>0.3</v>
      </c>
      <c r="F14">
        <f>B14*D14</f>
        <v>0.09</v>
      </c>
      <c r="G14" s="3">
        <f t="shared" si="0"/>
        <v>10</v>
      </c>
      <c r="I14">
        <f t="shared" si="1"/>
        <v>0.89999999999999991</v>
      </c>
      <c r="K14">
        <f t="shared" si="2"/>
        <v>9</v>
      </c>
    </row>
    <row r="15" spans="1:12" x14ac:dyDescent="0.25">
      <c r="A15">
        <v>3</v>
      </c>
      <c r="B15">
        <v>0.3</v>
      </c>
      <c r="C15">
        <v>5</v>
      </c>
      <c r="D15">
        <v>0.2</v>
      </c>
      <c r="F15">
        <f t="shared" ref="F15:F16" si="4">B15*D15*2</f>
        <v>0.12</v>
      </c>
      <c r="G15" s="3">
        <f t="shared" si="0"/>
        <v>17.5</v>
      </c>
      <c r="I15">
        <f t="shared" si="1"/>
        <v>2.1</v>
      </c>
      <c r="K15">
        <f t="shared" si="2"/>
        <v>36.75</v>
      </c>
    </row>
    <row r="16" spans="1:12" x14ac:dyDescent="0.25">
      <c r="A16">
        <v>3</v>
      </c>
      <c r="B16">
        <v>0.3</v>
      </c>
      <c r="C16">
        <v>7</v>
      </c>
      <c r="D16">
        <v>0.1</v>
      </c>
      <c r="F16">
        <f t="shared" si="4"/>
        <v>0.06</v>
      </c>
      <c r="G16" s="3">
        <f t="shared" si="0"/>
        <v>40</v>
      </c>
      <c r="I16">
        <f t="shared" si="1"/>
        <v>2.4</v>
      </c>
      <c r="K16">
        <f t="shared" si="2"/>
        <v>96</v>
      </c>
    </row>
    <row r="17" spans="1:11" x14ac:dyDescent="0.25">
      <c r="A17">
        <v>5</v>
      </c>
      <c r="B17">
        <v>0.2</v>
      </c>
      <c r="C17">
        <v>5</v>
      </c>
      <c r="D17">
        <v>0.2</v>
      </c>
      <c r="F17">
        <f>B17*D17</f>
        <v>4.0000000000000008E-2</v>
      </c>
      <c r="G17" s="3">
        <f t="shared" si="0"/>
        <v>25</v>
      </c>
      <c r="I17">
        <f t="shared" si="1"/>
        <v>1.0000000000000002</v>
      </c>
      <c r="K17">
        <f t="shared" si="2"/>
        <v>25.000000000000004</v>
      </c>
    </row>
    <row r="18" spans="1:11" x14ac:dyDescent="0.25">
      <c r="A18">
        <v>5</v>
      </c>
      <c r="B18">
        <v>0.2</v>
      </c>
      <c r="C18">
        <v>7</v>
      </c>
      <c r="D18">
        <v>0.1</v>
      </c>
      <c r="F18">
        <f>B18*D18*2</f>
        <v>4.0000000000000008E-2</v>
      </c>
      <c r="G18" s="3">
        <f t="shared" si="0"/>
        <v>47.5</v>
      </c>
      <c r="I18">
        <f t="shared" si="1"/>
        <v>1.9000000000000004</v>
      </c>
      <c r="K18">
        <f t="shared" si="2"/>
        <v>90.250000000000014</v>
      </c>
    </row>
    <row r="19" spans="1:11" x14ac:dyDescent="0.25">
      <c r="A19">
        <v>7</v>
      </c>
      <c r="B19">
        <v>0.1</v>
      </c>
      <c r="C19">
        <v>7</v>
      </c>
      <c r="D19">
        <v>0.1</v>
      </c>
      <c r="F19">
        <f>B19*D19</f>
        <v>1.0000000000000002E-2</v>
      </c>
      <c r="G19" s="3">
        <f t="shared" si="0"/>
        <v>70</v>
      </c>
      <c r="I19">
        <f t="shared" si="1"/>
        <v>0.70000000000000018</v>
      </c>
      <c r="K19">
        <f t="shared" si="2"/>
        <v>49.000000000000007</v>
      </c>
    </row>
    <row r="21" spans="1:11" x14ac:dyDescent="0.25">
      <c r="F21">
        <f>SUM(F10:F19)</f>
        <v>1.0000000000000002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sqref="A1:M23"/>
    </sheetView>
  </sheetViews>
  <sheetFormatPr defaultRowHeight="15" x14ac:dyDescent="0.25"/>
  <cols>
    <col min="1" max="1" width="12.28515625" customWidth="1"/>
    <col min="2" max="2" width="11.140625" bestFit="1" customWidth="1"/>
    <col min="3" max="3" width="12.28515625" customWidth="1"/>
    <col min="4" max="4" width="11.140625" bestFit="1" customWidth="1"/>
    <col min="5" max="5" width="12.140625" bestFit="1" customWidth="1"/>
    <col min="6" max="6" width="15.28515625" customWidth="1"/>
  </cols>
  <sheetData>
    <row r="1" spans="1:14" x14ac:dyDescent="0.25">
      <c r="A1" s="1" t="s">
        <v>12</v>
      </c>
    </row>
    <row r="2" spans="1:14" x14ac:dyDescent="0.25">
      <c r="A2" s="1"/>
    </row>
    <row r="3" spans="1:14" x14ac:dyDescent="0.25">
      <c r="A3" t="s">
        <v>3</v>
      </c>
      <c r="B3" t="s">
        <v>4</v>
      </c>
      <c r="D3" t="s">
        <v>3</v>
      </c>
      <c r="E3" t="s">
        <v>13</v>
      </c>
    </row>
    <row r="4" spans="1:14" x14ac:dyDescent="0.25">
      <c r="A4">
        <v>1</v>
      </c>
      <c r="B4">
        <v>0.1</v>
      </c>
      <c r="D4">
        <v>1</v>
      </c>
      <c r="E4">
        <f>SUM(F10:F12)+F13+F16+F19</f>
        <v>0.23452380952380952</v>
      </c>
    </row>
    <row r="5" spans="1:14" x14ac:dyDescent="0.25">
      <c r="A5">
        <v>3</v>
      </c>
      <c r="B5">
        <v>0.2</v>
      </c>
      <c r="D5">
        <v>3</v>
      </c>
      <c r="E5">
        <f>SUM(F13:F15)+F10+F17+F20</f>
        <v>0.44126984126984126</v>
      </c>
    </row>
    <row r="6" spans="1:14" x14ac:dyDescent="0.25">
      <c r="A6">
        <v>5</v>
      </c>
      <c r="B6">
        <v>0.3</v>
      </c>
      <c r="D6">
        <v>5</v>
      </c>
      <c r="E6">
        <f>SUM(F16:F18)+F11+F14+F21</f>
        <v>0.60833333333333317</v>
      </c>
    </row>
    <row r="7" spans="1:14" x14ac:dyDescent="0.25">
      <c r="A7">
        <v>7</v>
      </c>
      <c r="B7">
        <v>0.4</v>
      </c>
      <c r="D7">
        <v>7</v>
      </c>
      <c r="E7">
        <f>SUM(F19:F21)+F12+F15+F18</f>
        <v>0.71587301587301577</v>
      </c>
      <c r="I7" s="1" t="s">
        <v>7</v>
      </c>
      <c r="J7" s="1">
        <f>SUM(J10:J21)</f>
        <v>16</v>
      </c>
      <c r="K7" s="1"/>
      <c r="L7" s="1" t="s">
        <v>8</v>
      </c>
      <c r="M7" s="1">
        <f>SUM(L10:L21)-J7^2</f>
        <v>4.2340657613840449</v>
      </c>
      <c r="N7" s="4"/>
    </row>
    <row r="9" spans="1:14" x14ac:dyDescent="0.25">
      <c r="A9" t="s">
        <v>0</v>
      </c>
      <c r="B9" t="s">
        <v>6</v>
      </c>
      <c r="C9" t="s">
        <v>1</v>
      </c>
      <c r="D9" t="s">
        <v>6</v>
      </c>
      <c r="F9" t="s">
        <v>2</v>
      </c>
      <c r="H9" s="2" t="s">
        <v>5</v>
      </c>
    </row>
    <row r="10" spans="1:14" x14ac:dyDescent="0.25">
      <c r="A10">
        <v>1</v>
      </c>
      <c r="B10">
        <v>0.1</v>
      </c>
      <c r="C10">
        <v>3</v>
      </c>
      <c r="D10">
        <f>B5/SUM(B5:B7)</f>
        <v>0.22222222222222224</v>
      </c>
      <c r="F10">
        <f>B10*D10</f>
        <v>2.2222222222222227E-2</v>
      </c>
      <c r="H10">
        <f>A10/E4+C10/E5</f>
        <v>11.062520541942082</v>
      </c>
      <c r="J10">
        <f>H10*F10</f>
        <v>0.24583378982093521</v>
      </c>
      <c r="L10">
        <f>(H10^2)*F10</f>
        <v>2.7195413497975678</v>
      </c>
    </row>
    <row r="11" spans="1:14" x14ac:dyDescent="0.25">
      <c r="A11">
        <v>1</v>
      </c>
      <c r="B11">
        <v>0.1</v>
      </c>
      <c r="C11">
        <v>5</v>
      </c>
      <c r="D11">
        <f>B6/SUM(B5:B7)</f>
        <v>0.33333333333333331</v>
      </c>
      <c r="F11">
        <f t="shared" ref="F11:F21" si="0">B11*D11</f>
        <v>3.3333333333333333E-2</v>
      </c>
      <c r="H11">
        <f>A11/E4+C11/E6</f>
        <v>12.483137473054729</v>
      </c>
      <c r="J11">
        <f t="shared" ref="J11:J21" si="1">H11*F11</f>
        <v>0.41610458243515763</v>
      </c>
      <c r="L11">
        <f t="shared" ref="L11:L21" si="2">(H11^2)*F11</f>
        <v>5.1942907057061065</v>
      </c>
    </row>
    <row r="12" spans="1:14" x14ac:dyDescent="0.25">
      <c r="A12">
        <v>1</v>
      </c>
      <c r="B12">
        <v>0.1</v>
      </c>
      <c r="C12">
        <v>7</v>
      </c>
      <c r="D12">
        <f>B7/SUM(B5:B7)</f>
        <v>0.44444444444444448</v>
      </c>
      <c r="F12">
        <f t="shared" si="0"/>
        <v>4.4444444444444453E-2</v>
      </c>
      <c r="H12">
        <f>A12/E4+C12/E7</f>
        <v>14.042229900840773</v>
      </c>
      <c r="J12">
        <f t="shared" si="1"/>
        <v>0.62409910670403446</v>
      </c>
      <c r="L12">
        <f t="shared" si="2"/>
        <v>8.7637431372474097</v>
      </c>
    </row>
    <row r="13" spans="1:14" x14ac:dyDescent="0.25">
      <c r="A13">
        <v>3</v>
      </c>
      <c r="B13">
        <v>0.2</v>
      </c>
      <c r="C13">
        <v>1</v>
      </c>
      <c r="D13">
        <f>B4/(B4+B6+B7)</f>
        <v>0.125</v>
      </c>
      <c r="F13">
        <f t="shared" si="0"/>
        <v>2.5000000000000001E-2</v>
      </c>
      <c r="H13">
        <f>A13/E5+C13/E4</f>
        <v>11.062520541942082</v>
      </c>
      <c r="J13">
        <f t="shared" si="1"/>
        <v>0.27656301354855206</v>
      </c>
      <c r="L13">
        <f t="shared" si="2"/>
        <v>3.0594840185222636</v>
      </c>
    </row>
    <row r="14" spans="1:14" x14ac:dyDescent="0.25">
      <c r="A14">
        <v>3</v>
      </c>
      <c r="B14">
        <v>0.2</v>
      </c>
      <c r="C14">
        <v>5</v>
      </c>
      <c r="D14">
        <f>B6/(B4+B6+B7)</f>
        <v>0.37499999999999994</v>
      </c>
      <c r="F14">
        <f t="shared" si="0"/>
        <v>7.4999999999999997E-2</v>
      </c>
      <c r="H14">
        <f>A14/E5+C14/E6</f>
        <v>15.01773923327092</v>
      </c>
      <c r="J14">
        <f t="shared" si="1"/>
        <v>1.1263304424953189</v>
      </c>
      <c r="L14">
        <f t="shared" si="2"/>
        <v>16.914936875889346</v>
      </c>
    </row>
    <row r="15" spans="1:14" x14ac:dyDescent="0.25">
      <c r="A15">
        <v>3</v>
      </c>
      <c r="B15">
        <v>0.2</v>
      </c>
      <c r="C15">
        <v>7</v>
      </c>
      <c r="D15">
        <f>B7/(B4+B6+B7)</f>
        <v>0.5</v>
      </c>
      <c r="F15">
        <f t="shared" si="0"/>
        <v>0.1</v>
      </c>
      <c r="H15">
        <f>A15/E5+C15/E7</f>
        <v>16.576831661056964</v>
      </c>
      <c r="J15">
        <f t="shared" si="1"/>
        <v>1.6576831661056965</v>
      </c>
      <c r="L15">
        <f t="shared" si="2"/>
        <v>27.479134791902062</v>
      </c>
    </row>
    <row r="16" spans="1:14" x14ac:dyDescent="0.25">
      <c r="A16">
        <v>5</v>
      </c>
      <c r="B16">
        <v>0.3</v>
      </c>
      <c r="C16">
        <v>1</v>
      </c>
      <c r="D16">
        <f>B4/(B4+B5+B7)</f>
        <v>0.14285714285714285</v>
      </c>
      <c r="F16">
        <f t="shared" si="0"/>
        <v>4.2857142857142851E-2</v>
      </c>
      <c r="H16">
        <f>A16/E6+C16/E4</f>
        <v>12.483137473054729</v>
      </c>
      <c r="J16">
        <f t="shared" si="1"/>
        <v>0.53499160598805973</v>
      </c>
      <c r="L16">
        <f t="shared" si="2"/>
        <v>6.6783737644792787</v>
      </c>
    </row>
    <row r="17" spans="1:12" x14ac:dyDescent="0.25">
      <c r="A17">
        <v>5</v>
      </c>
      <c r="B17">
        <v>0.3</v>
      </c>
      <c r="C17">
        <v>3</v>
      </c>
      <c r="D17">
        <f>B5/(B4+B5+B7)</f>
        <v>0.2857142857142857</v>
      </c>
      <c r="F17">
        <f t="shared" si="0"/>
        <v>8.5714285714285701E-2</v>
      </c>
      <c r="H17">
        <f>A17/E6+C17/E5</f>
        <v>15.01773923327092</v>
      </c>
      <c r="J17">
        <f t="shared" si="1"/>
        <v>1.2872347914232214</v>
      </c>
      <c r="L17">
        <f t="shared" si="2"/>
        <v>19.331356429587821</v>
      </c>
    </row>
    <row r="18" spans="1:12" x14ac:dyDescent="0.25">
      <c r="A18">
        <v>5</v>
      </c>
      <c r="B18">
        <v>0.3</v>
      </c>
      <c r="C18">
        <v>7</v>
      </c>
      <c r="D18">
        <f>B7/(B4+B5+B7)</f>
        <v>0.5714285714285714</v>
      </c>
      <c r="F18">
        <f t="shared" si="0"/>
        <v>0.1714285714285714</v>
      </c>
      <c r="H18">
        <f>A18/E6+C18/E7</f>
        <v>17.997448592169611</v>
      </c>
      <c r="J18">
        <f t="shared" si="1"/>
        <v>3.0852769015147903</v>
      </c>
      <c r="L18">
        <f t="shared" si="2"/>
        <v>55.527112427620779</v>
      </c>
    </row>
    <row r="19" spans="1:12" x14ac:dyDescent="0.25">
      <c r="A19">
        <v>7</v>
      </c>
      <c r="B19">
        <v>0.4</v>
      </c>
      <c r="C19">
        <v>1</v>
      </c>
      <c r="D19">
        <f>B4/SUM(B4:B6)</f>
        <v>0.16666666666666666</v>
      </c>
      <c r="F19">
        <f t="shared" si="0"/>
        <v>6.6666666666666666E-2</v>
      </c>
      <c r="H19">
        <f>A19/E7+C19/E4</f>
        <v>14.042229900840773</v>
      </c>
      <c r="J19">
        <f t="shared" si="1"/>
        <v>0.93614866005605157</v>
      </c>
      <c r="L19">
        <f t="shared" si="2"/>
        <v>13.145614705871111</v>
      </c>
    </row>
    <row r="20" spans="1:12" x14ac:dyDescent="0.25">
      <c r="A20">
        <v>7</v>
      </c>
      <c r="B20">
        <v>0.4</v>
      </c>
      <c r="C20">
        <v>3</v>
      </c>
      <c r="D20">
        <f>B5/SUM(B4:B6)</f>
        <v>0.33333333333333331</v>
      </c>
      <c r="F20">
        <f t="shared" si="0"/>
        <v>0.13333333333333333</v>
      </c>
      <c r="H20">
        <f>A20/E7+C20/E5</f>
        <v>16.576831661056964</v>
      </c>
      <c r="J20">
        <f t="shared" si="1"/>
        <v>2.2102442214742619</v>
      </c>
      <c r="L20">
        <f t="shared" si="2"/>
        <v>36.638846389202747</v>
      </c>
    </row>
    <row r="21" spans="1:12" x14ac:dyDescent="0.25">
      <c r="A21">
        <v>7</v>
      </c>
      <c r="B21">
        <v>0.4</v>
      </c>
      <c r="C21">
        <v>5</v>
      </c>
      <c r="D21">
        <f>B6/(SUM(B4:B6))</f>
        <v>0.49999999999999989</v>
      </c>
      <c r="F21">
        <f t="shared" si="0"/>
        <v>0.19999999999999996</v>
      </c>
      <c r="H21">
        <f>A21/E7+C21/E6</f>
        <v>17.997448592169611</v>
      </c>
      <c r="J21">
        <f t="shared" si="1"/>
        <v>3.5994897184339214</v>
      </c>
      <c r="L21">
        <f t="shared" si="2"/>
        <v>64.78163116555757</v>
      </c>
    </row>
    <row r="23" spans="1:12" x14ac:dyDescent="0.25">
      <c r="F23">
        <f>SUM(F10:F21)</f>
        <v>0.99999999999999989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E30" sqref="E30"/>
    </sheetView>
  </sheetViews>
  <sheetFormatPr defaultRowHeight="15" x14ac:dyDescent="0.25"/>
  <cols>
    <col min="2" max="2" width="11.140625" bestFit="1" customWidth="1"/>
    <col min="3" max="3" width="9.85546875" bestFit="1" customWidth="1"/>
    <col min="5" max="5" width="13.42578125" customWidth="1"/>
  </cols>
  <sheetData>
    <row r="1" spans="1:13" x14ac:dyDescent="0.25">
      <c r="A1" s="1" t="s">
        <v>14</v>
      </c>
    </row>
    <row r="2" spans="1:13" x14ac:dyDescent="0.25">
      <c r="A2" s="1"/>
    </row>
    <row r="3" spans="1:13" x14ac:dyDescent="0.25">
      <c r="A3" t="s">
        <v>3</v>
      </c>
      <c r="B3" t="s">
        <v>4</v>
      </c>
      <c r="D3" t="s">
        <v>3</v>
      </c>
      <c r="E3" t="s">
        <v>13</v>
      </c>
    </row>
    <row r="4" spans="1:13" x14ac:dyDescent="0.25">
      <c r="A4">
        <v>1</v>
      </c>
      <c r="B4">
        <v>0.25</v>
      </c>
      <c r="D4">
        <v>1</v>
      </c>
      <c r="E4">
        <f>SUM(F10:F12)+F13+F16+F19</f>
        <v>0.49999999999999994</v>
      </c>
    </row>
    <row r="5" spans="1:13" x14ac:dyDescent="0.25">
      <c r="A5">
        <v>3</v>
      </c>
      <c r="B5">
        <v>0.25</v>
      </c>
      <c r="D5">
        <v>3</v>
      </c>
      <c r="E5">
        <f>SUM(F13:F15)+F10+F17+F20</f>
        <v>0.49999999999999994</v>
      </c>
    </row>
    <row r="6" spans="1:13" x14ac:dyDescent="0.25">
      <c r="A6">
        <v>5</v>
      </c>
      <c r="B6">
        <v>0.25</v>
      </c>
      <c r="D6">
        <v>5</v>
      </c>
      <c r="E6">
        <f>SUM(F16:F18)+F11+F14+F21</f>
        <v>0.49999999999999994</v>
      </c>
    </row>
    <row r="7" spans="1:13" x14ac:dyDescent="0.25">
      <c r="A7">
        <v>7</v>
      </c>
      <c r="B7">
        <v>0.25</v>
      </c>
      <c r="D7">
        <v>7</v>
      </c>
      <c r="E7">
        <f>SUM(F19:F21)+F12+F15+F18</f>
        <v>0.49999999999999994</v>
      </c>
      <c r="I7" s="1" t="s">
        <v>7</v>
      </c>
      <c r="J7" s="1">
        <f>SUM(J10:J21)</f>
        <v>16</v>
      </c>
      <c r="K7" s="1"/>
      <c r="L7" s="1" t="s">
        <v>8</v>
      </c>
      <c r="M7" s="1">
        <f>SUM(L10:L21)-J7^2</f>
        <v>26.666666666666742</v>
      </c>
    </row>
    <row r="9" spans="1:13" x14ac:dyDescent="0.25">
      <c r="A9" t="s">
        <v>0</v>
      </c>
      <c r="B9" t="s">
        <v>6</v>
      </c>
      <c r="C9" t="s">
        <v>1</v>
      </c>
      <c r="D9" t="s">
        <v>6</v>
      </c>
      <c r="F9" t="s">
        <v>2</v>
      </c>
      <c r="H9" s="2" t="s">
        <v>5</v>
      </c>
    </row>
    <row r="10" spans="1:13" x14ac:dyDescent="0.25">
      <c r="A10">
        <v>1</v>
      </c>
      <c r="B10">
        <v>0.25</v>
      </c>
      <c r="C10">
        <v>3</v>
      </c>
      <c r="D10">
        <f>B5/SUM(B5:B7)</f>
        <v>0.33333333333333331</v>
      </c>
      <c r="F10">
        <f>B10*D10</f>
        <v>8.3333333333333329E-2</v>
      </c>
      <c r="H10">
        <f>A10/E4+C10/E5</f>
        <v>8.0000000000000018</v>
      </c>
      <c r="J10">
        <f>H10*F10</f>
        <v>0.66666666666666674</v>
      </c>
      <c r="L10">
        <f>(H10^2)*F10</f>
        <v>5.3333333333333357</v>
      </c>
    </row>
    <row r="11" spans="1:13" x14ac:dyDescent="0.25">
      <c r="A11">
        <v>1</v>
      </c>
      <c r="B11">
        <v>0.25</v>
      </c>
      <c r="C11">
        <v>5</v>
      </c>
      <c r="D11">
        <f>B6/SUM(B5:B7)</f>
        <v>0.33333333333333331</v>
      </c>
      <c r="F11">
        <f t="shared" ref="F11:F21" si="0">B11*D11</f>
        <v>8.3333333333333329E-2</v>
      </c>
      <c r="H11">
        <f>A11/E4+C11/E6</f>
        <v>12.000000000000002</v>
      </c>
      <c r="J11">
        <f t="shared" ref="J11:J21" si="1">H11*F11</f>
        <v>1</v>
      </c>
      <c r="L11">
        <f t="shared" ref="L11:L21" si="2">(H11^2)*F11</f>
        <v>12.000000000000004</v>
      </c>
    </row>
    <row r="12" spans="1:13" x14ac:dyDescent="0.25">
      <c r="A12">
        <v>1</v>
      </c>
      <c r="B12">
        <v>0.25</v>
      </c>
      <c r="C12">
        <v>7</v>
      </c>
      <c r="D12">
        <f>B7/SUM(B5:B7)</f>
        <v>0.33333333333333331</v>
      </c>
      <c r="F12">
        <f t="shared" si="0"/>
        <v>8.3333333333333329E-2</v>
      </c>
      <c r="H12">
        <f>A12/E4+C12/E7</f>
        <v>16.000000000000004</v>
      </c>
      <c r="J12">
        <f t="shared" si="1"/>
        <v>1.3333333333333335</v>
      </c>
      <c r="L12">
        <f t="shared" si="2"/>
        <v>21.333333333333343</v>
      </c>
    </row>
    <row r="13" spans="1:13" x14ac:dyDescent="0.25">
      <c r="A13">
        <v>3</v>
      </c>
      <c r="B13">
        <v>0.25</v>
      </c>
      <c r="C13">
        <v>1</v>
      </c>
      <c r="D13">
        <f>B4/(B4+B6+B7)</f>
        <v>0.33333333333333331</v>
      </c>
      <c r="F13">
        <f t="shared" si="0"/>
        <v>8.3333333333333329E-2</v>
      </c>
      <c r="H13">
        <f>A13/E5+C13/E4</f>
        <v>8.0000000000000018</v>
      </c>
      <c r="J13">
        <f t="shared" si="1"/>
        <v>0.66666666666666674</v>
      </c>
      <c r="L13">
        <f t="shared" si="2"/>
        <v>5.3333333333333357</v>
      </c>
    </row>
    <row r="14" spans="1:13" x14ac:dyDescent="0.25">
      <c r="A14">
        <v>3</v>
      </c>
      <c r="B14">
        <v>0.25</v>
      </c>
      <c r="C14">
        <v>5</v>
      </c>
      <c r="D14">
        <f>B6/(B4+B6+B7)</f>
        <v>0.33333333333333331</v>
      </c>
      <c r="F14">
        <f t="shared" si="0"/>
        <v>8.3333333333333329E-2</v>
      </c>
      <c r="H14">
        <f>A14/E5+C14/E6</f>
        <v>16.000000000000004</v>
      </c>
      <c r="J14">
        <f t="shared" si="1"/>
        <v>1.3333333333333335</v>
      </c>
      <c r="L14">
        <f t="shared" si="2"/>
        <v>21.333333333333343</v>
      </c>
    </row>
    <row r="15" spans="1:13" x14ac:dyDescent="0.25">
      <c r="A15">
        <v>3</v>
      </c>
      <c r="B15">
        <v>0.25</v>
      </c>
      <c r="C15">
        <v>7</v>
      </c>
      <c r="D15">
        <f>B7/(B4+B6+B7)</f>
        <v>0.33333333333333331</v>
      </c>
      <c r="F15">
        <f t="shared" si="0"/>
        <v>8.3333333333333329E-2</v>
      </c>
      <c r="H15">
        <f>A15/E5+C15/E7</f>
        <v>20.000000000000004</v>
      </c>
      <c r="J15">
        <f t="shared" si="1"/>
        <v>1.666666666666667</v>
      </c>
      <c r="L15">
        <f t="shared" si="2"/>
        <v>33.333333333333343</v>
      </c>
    </row>
    <row r="16" spans="1:13" x14ac:dyDescent="0.25">
      <c r="A16">
        <v>5</v>
      </c>
      <c r="B16">
        <v>0.25</v>
      </c>
      <c r="C16">
        <v>1</v>
      </c>
      <c r="D16">
        <f>B4/(B4+B5+B7)</f>
        <v>0.33333333333333331</v>
      </c>
      <c r="F16">
        <f t="shared" si="0"/>
        <v>8.3333333333333329E-2</v>
      </c>
      <c r="H16">
        <f>A16/E6+C16/E4</f>
        <v>12.000000000000002</v>
      </c>
      <c r="J16">
        <f t="shared" si="1"/>
        <v>1</v>
      </c>
      <c r="L16">
        <f t="shared" si="2"/>
        <v>12.000000000000004</v>
      </c>
    </row>
    <row r="17" spans="1:12" x14ac:dyDescent="0.25">
      <c r="A17">
        <v>5</v>
      </c>
      <c r="B17">
        <v>0.25</v>
      </c>
      <c r="C17">
        <v>3</v>
      </c>
      <c r="D17">
        <f>B5/(B4+B5+B7)</f>
        <v>0.33333333333333331</v>
      </c>
      <c r="F17">
        <f t="shared" si="0"/>
        <v>8.3333333333333329E-2</v>
      </c>
      <c r="H17">
        <f>A17/E6+C17/E5</f>
        <v>16.000000000000004</v>
      </c>
      <c r="J17">
        <f t="shared" si="1"/>
        <v>1.3333333333333335</v>
      </c>
      <c r="L17">
        <f t="shared" si="2"/>
        <v>21.333333333333343</v>
      </c>
    </row>
    <row r="18" spans="1:12" x14ac:dyDescent="0.25">
      <c r="A18">
        <v>5</v>
      </c>
      <c r="B18">
        <v>0.25</v>
      </c>
      <c r="C18">
        <v>7</v>
      </c>
      <c r="D18">
        <f>B7/(B4+B5+B7)</f>
        <v>0.33333333333333331</v>
      </c>
      <c r="F18">
        <f t="shared" si="0"/>
        <v>8.3333333333333329E-2</v>
      </c>
      <c r="H18">
        <f>A18/E6+C18/E7</f>
        <v>24.000000000000004</v>
      </c>
      <c r="J18">
        <f t="shared" si="1"/>
        <v>2</v>
      </c>
      <c r="L18">
        <f t="shared" si="2"/>
        <v>48.000000000000014</v>
      </c>
    </row>
    <row r="19" spans="1:12" x14ac:dyDescent="0.25">
      <c r="A19">
        <v>7</v>
      </c>
      <c r="B19">
        <v>0.25</v>
      </c>
      <c r="C19">
        <v>1</v>
      </c>
      <c r="D19">
        <f>B4/SUM(B4:B6)</f>
        <v>0.33333333333333331</v>
      </c>
      <c r="F19">
        <f t="shared" si="0"/>
        <v>8.3333333333333329E-2</v>
      </c>
      <c r="H19">
        <f>A19/E7+C19/E4</f>
        <v>16.000000000000004</v>
      </c>
      <c r="J19">
        <f t="shared" si="1"/>
        <v>1.3333333333333335</v>
      </c>
      <c r="L19">
        <f t="shared" si="2"/>
        <v>21.333333333333343</v>
      </c>
    </row>
    <row r="20" spans="1:12" x14ac:dyDescent="0.25">
      <c r="A20">
        <v>7</v>
      </c>
      <c r="B20">
        <v>0.25</v>
      </c>
      <c r="C20">
        <v>3</v>
      </c>
      <c r="D20">
        <f>B5/SUM(B4:B6)</f>
        <v>0.33333333333333331</v>
      </c>
      <c r="F20">
        <f t="shared" si="0"/>
        <v>8.3333333333333329E-2</v>
      </c>
      <c r="H20">
        <f>A20/E7+C20/E5</f>
        <v>20.000000000000004</v>
      </c>
      <c r="J20">
        <f t="shared" si="1"/>
        <v>1.666666666666667</v>
      </c>
      <c r="L20">
        <f t="shared" si="2"/>
        <v>33.333333333333343</v>
      </c>
    </row>
    <row r="21" spans="1:12" x14ac:dyDescent="0.25">
      <c r="A21">
        <v>7</v>
      </c>
      <c r="B21">
        <v>0.25</v>
      </c>
      <c r="C21">
        <v>5</v>
      </c>
      <c r="D21">
        <f>B6/(SUM(B4:B6))</f>
        <v>0.33333333333333331</v>
      </c>
      <c r="F21">
        <f t="shared" si="0"/>
        <v>8.3333333333333329E-2</v>
      </c>
      <c r="H21">
        <f>A21/E7+C21/E6</f>
        <v>24.000000000000004</v>
      </c>
      <c r="J21">
        <f t="shared" si="1"/>
        <v>2</v>
      </c>
      <c r="L21">
        <f t="shared" si="2"/>
        <v>48.000000000000014</v>
      </c>
    </row>
    <row r="23" spans="1:12" x14ac:dyDescent="0.25">
      <c r="F23">
        <f>SUM(F10:F21)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PPS</vt:lpstr>
      <vt:lpstr>Equal Wts</vt:lpstr>
      <vt:lpstr>not PPS</vt:lpstr>
      <vt:lpstr>PPS w.o.r.</vt:lpstr>
      <vt:lpstr>Equal Wts. w.o.r.</vt:lpstr>
    </vt:vector>
  </TitlesOfParts>
  <Company>Utah Valley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Cody Frisby</cp:lastModifiedBy>
  <dcterms:created xsi:type="dcterms:W3CDTF">2015-08-19T20:02:21Z</dcterms:created>
  <dcterms:modified xsi:type="dcterms:W3CDTF">2015-09-02T21:27:20Z</dcterms:modified>
</cp:coreProperties>
</file>