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l\Documents\Engineering\IIB\4A7\"/>
    </mc:Choice>
  </mc:AlternateContent>
  <xr:revisionPtr revIDLastSave="0" documentId="13_ncr:1_{C539CDE1-D2C1-43DF-9DC0-645F7BB379E7}" xr6:coauthVersionLast="47" xr6:coauthVersionMax="47" xr10:uidLastSave="{00000000-0000-0000-0000-000000000000}"/>
  <bookViews>
    <workbookView xWindow="-108" yWindow="-108" windowWidth="23256" windowHeight="12576" xr2:uid="{DF5079F5-9D16-4E84-839C-FFBF2F2422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I37" i="1"/>
  <c r="I36" i="1"/>
  <c r="I35" i="1"/>
  <c r="I34" i="1"/>
  <c r="I33" i="1"/>
  <c r="I32" i="1"/>
  <c r="A32" i="1"/>
  <c r="A33" i="1" s="1"/>
  <c r="A34" i="1" s="1"/>
  <c r="A35" i="1" s="1"/>
  <c r="A36" i="1" s="1"/>
  <c r="A37" i="1" s="1"/>
  <c r="E31" i="1"/>
  <c r="I31" i="1" s="1"/>
  <c r="E24" i="1"/>
  <c r="I24" i="1" s="1"/>
  <c r="E26" i="1"/>
  <c r="I26" i="1" s="1"/>
  <c r="E18" i="1"/>
  <c r="I18" i="1" s="1"/>
  <c r="E17" i="1"/>
  <c r="I17" i="1" s="1"/>
  <c r="E2" i="1"/>
  <c r="I2" i="1" s="1"/>
  <c r="E3" i="1"/>
  <c r="I3" i="1" s="1"/>
  <c r="I8" i="1"/>
  <c r="I9" i="1"/>
  <c r="I10" i="1"/>
  <c r="I11" i="1"/>
  <c r="I12" i="1"/>
  <c r="E4" i="1"/>
  <c r="I4" i="1" s="1"/>
  <c r="E16" i="1"/>
  <c r="I16" i="1" s="1"/>
  <c r="E15" i="1"/>
  <c r="I15" i="1" s="1"/>
  <c r="G13" i="1"/>
  <c r="I13" i="1" s="1"/>
  <c r="E14" i="1"/>
  <c r="I14" i="1" s="1"/>
  <c r="E7" i="1"/>
  <c r="I7" i="1" s="1"/>
  <c r="E6" i="1"/>
  <c r="I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E5" i="1"/>
  <c r="I5" i="1" s="1"/>
</calcChain>
</file>

<file path=xl/sharedStrings.xml><?xml version="1.0" encoding="utf-8"?>
<sst xmlns="http://schemas.openxmlformats.org/spreadsheetml/2006/main" count="21" uniqueCount="18">
  <si>
    <t>Design</t>
  </si>
  <si>
    <t>M</t>
  </si>
  <si>
    <t>alpha</t>
  </si>
  <si>
    <t>Cl</t>
  </si>
  <si>
    <t>Cd(v)</t>
  </si>
  <si>
    <t>CD2</t>
  </si>
  <si>
    <t>Hbar, TE</t>
  </si>
  <si>
    <t>Note</t>
  </si>
  <si>
    <t>Shock 1</t>
  </si>
  <si>
    <t>R</t>
  </si>
  <si>
    <t>Alpha</t>
  </si>
  <si>
    <t>CL</t>
  </si>
  <si>
    <t>CD</t>
  </si>
  <si>
    <t>Shock (x/c)</t>
  </si>
  <si>
    <t>Constraint</t>
  </si>
  <si>
    <t>.</t>
  </si>
  <si>
    <t>2.35°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</si>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</sst>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1" fillId="2" borderId="6" xfId="0" applyFont="1" applyFill="1" applyBorder="1"/>
    <xf numFmtId="0" fontId="0" fillId="0" borderId="0" xfId="0" applyFill="1" applyBorder="1"/>
    <xf numFmtId="0" fontId="0" fillId="3" borderId="0" xfId="0" applyFill="1"/>
    <xf numFmtId="0" fontId="0" fillId="3" borderId="3" xfId="0" applyFill="1" applyBorder="1"/>
    <xf numFmtId="0" fontId="0" fillId="3" borderId="1" xfId="0" applyFill="1" applyBorder="1"/>
    <xf numFmtId="0" fontId="0" fillId="3" borderId="0" xfId="0" applyFill="1" applyBorder="1"/>
    <xf numFmtId="11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/>
          </c:spPr>
          <c:marker>
            <c:symbol val="none"/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3</c:v>
                </c:pt>
                <c:pt idx="1">
                  <c:v>2.5</c:v>
                </c:pt>
                <c:pt idx="2">
                  <c:v>2.35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-0.5</c:v>
                </c:pt>
                <c:pt idx="9">
                  <c:v>-1</c:v>
                </c:pt>
                <c:pt idx="10">
                  <c:v>-1.5</c:v>
                </c:pt>
                <c:pt idx="11">
                  <c:v>-2</c:v>
                </c:pt>
                <c:pt idx="12">
                  <c:v>-2.5</c:v>
                </c:pt>
                <c:pt idx="13">
                  <c:v>-3</c:v>
                </c:pt>
                <c:pt idx="14">
                  <c:v>-3.5</c:v>
                </c:pt>
                <c:pt idx="15">
                  <c:v>-4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0.81299999999999994</c:v>
                </c:pt>
                <c:pt idx="1">
                  <c:v>0.70299999999999996</c:v>
                </c:pt>
                <c:pt idx="2">
                  <c:v>0.67100000000000004</c:v>
                </c:pt>
                <c:pt idx="3">
                  <c:v>0.59799999999999998</c:v>
                </c:pt>
                <c:pt idx="4">
                  <c:v>0.503</c:v>
                </c:pt>
                <c:pt idx="5">
                  <c:v>0.41199999999999998</c:v>
                </c:pt>
                <c:pt idx="6">
                  <c:v>0.32200000000000001</c:v>
                </c:pt>
                <c:pt idx="7">
                  <c:v>0.23300000000000001</c:v>
                </c:pt>
                <c:pt idx="8">
                  <c:v>0.14499999999999999</c:v>
                </c:pt>
                <c:pt idx="9">
                  <c:v>5.5999999999999999E-3</c:v>
                </c:pt>
                <c:pt idx="10">
                  <c:v>-3.4000000000000002E-2</c:v>
                </c:pt>
                <c:pt idx="11">
                  <c:v>-0.126</c:v>
                </c:pt>
                <c:pt idx="12">
                  <c:v>-0.218</c:v>
                </c:pt>
                <c:pt idx="13">
                  <c:v>-0.316</c:v>
                </c:pt>
                <c:pt idx="14">
                  <c:v>-0.41799999999999998</c:v>
                </c:pt>
                <c:pt idx="15">
                  <c:v>-0.52300000000000002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22-4976-AC2F-838AD694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07024"/>
        <c:axId val="706107984"/>
      </c:scatterChart>
      <c:valAx>
        <c:axId val="7061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α</a:t>
                </a:r>
              </a:p>
            </c:rich>
          </c:tx>
          <c:layout>
            <c:manualLayout>
              <c:xMode val="edge"/>
              <c:yMode val="edge"/>
              <c:x val="0.52385490632516318"/>
              <c:y val="0.938660982294340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06107984"/>
        <c:crosses val="autoZero"/>
        <c:crossBetween val="midCat"/>
      </c:valAx>
      <c:valAx>
        <c:axId val="7061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06107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Surface Local Mach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Sheet2!$C$1:$C$161</c:f>
              <c:numCache>
                <c:formatCode>General</c:formatCode>
                <c:ptCount val="161"/>
                <c:pt idx="0">
                  <c:v>1</c:v>
                </c:pt>
                <c:pt idx="1">
                  <c:v>0.99950000000000006</c:v>
                </c:pt>
                <c:pt idx="2">
                  <c:v>0.99804999999999999</c:v>
                </c:pt>
                <c:pt idx="3">
                  <c:v>0.99572000000000005</c:v>
                </c:pt>
                <c:pt idx="4">
                  <c:v>0.99255000000000004</c:v>
                </c:pt>
                <c:pt idx="5">
                  <c:v>0.98853999999999997</c:v>
                </c:pt>
                <c:pt idx="6">
                  <c:v>0.98389000000000004</c:v>
                </c:pt>
                <c:pt idx="7">
                  <c:v>0.9788</c:v>
                </c:pt>
                <c:pt idx="8">
                  <c:v>0.97291000000000005</c:v>
                </c:pt>
                <c:pt idx="9">
                  <c:v>0.96572000000000002</c:v>
                </c:pt>
                <c:pt idx="10">
                  <c:v>0.95726999999999995</c:v>
                </c:pt>
                <c:pt idx="11">
                  <c:v>0.94779000000000002</c:v>
                </c:pt>
                <c:pt idx="12">
                  <c:v>0.93727000000000005</c:v>
                </c:pt>
                <c:pt idx="13">
                  <c:v>0.92576000000000003</c:v>
                </c:pt>
                <c:pt idx="14">
                  <c:v>0.91332999999999998</c:v>
                </c:pt>
                <c:pt idx="15">
                  <c:v>0.90002000000000004</c:v>
                </c:pt>
                <c:pt idx="16">
                  <c:v>0.88590999999999998</c:v>
                </c:pt>
                <c:pt idx="17">
                  <c:v>0.87107000000000001</c:v>
                </c:pt>
                <c:pt idx="18">
                  <c:v>0.85558000000000001</c:v>
                </c:pt>
                <c:pt idx="19">
                  <c:v>0.83950999999999998</c:v>
                </c:pt>
                <c:pt idx="20">
                  <c:v>0.82291999999999998</c:v>
                </c:pt>
                <c:pt idx="21">
                  <c:v>0.80589</c:v>
                </c:pt>
                <c:pt idx="22">
                  <c:v>0.78846000000000005</c:v>
                </c:pt>
                <c:pt idx="23">
                  <c:v>0.77071000000000001</c:v>
                </c:pt>
                <c:pt idx="24">
                  <c:v>0.75268000000000002</c:v>
                </c:pt>
                <c:pt idx="25">
                  <c:v>0.73443999999999998</c:v>
                </c:pt>
                <c:pt idx="26">
                  <c:v>0.71604000000000001</c:v>
                </c:pt>
                <c:pt idx="27">
                  <c:v>0.69752000000000003</c:v>
                </c:pt>
                <c:pt idx="28">
                  <c:v>0.67891000000000001</c:v>
                </c:pt>
                <c:pt idx="29">
                  <c:v>0.66025</c:v>
                </c:pt>
                <c:pt idx="30">
                  <c:v>0.64158999999999999</c:v>
                </c:pt>
                <c:pt idx="31">
                  <c:v>0.62292000000000003</c:v>
                </c:pt>
                <c:pt idx="32">
                  <c:v>0.60426999999999997</c:v>
                </c:pt>
                <c:pt idx="33">
                  <c:v>0.58565999999999996</c:v>
                </c:pt>
                <c:pt idx="34">
                  <c:v>0.56706999999999996</c:v>
                </c:pt>
                <c:pt idx="35">
                  <c:v>0.54851000000000005</c:v>
                </c:pt>
                <c:pt idx="36">
                  <c:v>0.52998000000000001</c:v>
                </c:pt>
                <c:pt idx="37">
                  <c:v>0.51149</c:v>
                </c:pt>
                <c:pt idx="38">
                  <c:v>0.49306</c:v>
                </c:pt>
                <c:pt idx="39">
                  <c:v>0.47470000000000001</c:v>
                </c:pt>
                <c:pt idx="40">
                  <c:v>0.45641999999999999</c:v>
                </c:pt>
                <c:pt idx="41">
                  <c:v>0.43823000000000001</c:v>
                </c:pt>
                <c:pt idx="42">
                  <c:v>0.42015000000000002</c:v>
                </c:pt>
                <c:pt idx="43">
                  <c:v>0.40218999999999999</c:v>
                </c:pt>
                <c:pt idx="44">
                  <c:v>0.38434000000000001</c:v>
                </c:pt>
                <c:pt idx="45">
                  <c:v>0.36664000000000002</c:v>
                </c:pt>
                <c:pt idx="46">
                  <c:v>0.34910000000000002</c:v>
                </c:pt>
                <c:pt idx="47">
                  <c:v>0.33171</c:v>
                </c:pt>
                <c:pt idx="48">
                  <c:v>0.31451000000000001</c:v>
                </c:pt>
                <c:pt idx="49">
                  <c:v>0.29749999999999999</c:v>
                </c:pt>
                <c:pt idx="50">
                  <c:v>0.28071000000000002</c:v>
                </c:pt>
                <c:pt idx="51">
                  <c:v>0.26418000000000003</c:v>
                </c:pt>
                <c:pt idx="52">
                  <c:v>0.24792</c:v>
                </c:pt>
                <c:pt idx="53">
                  <c:v>0.23196</c:v>
                </c:pt>
                <c:pt idx="54">
                  <c:v>0.21634</c:v>
                </c:pt>
                <c:pt idx="55">
                  <c:v>0.20108000000000001</c:v>
                </c:pt>
                <c:pt idx="56">
                  <c:v>0.18620999999999999</c:v>
                </c:pt>
                <c:pt idx="57">
                  <c:v>0.17175000000000001</c:v>
                </c:pt>
                <c:pt idx="58">
                  <c:v>0.15773000000000001</c:v>
                </c:pt>
                <c:pt idx="59">
                  <c:v>0.14416999999999999</c:v>
                </c:pt>
                <c:pt idx="60">
                  <c:v>0.13109000000000001</c:v>
                </c:pt>
                <c:pt idx="61">
                  <c:v>0.11851</c:v>
                </c:pt>
                <c:pt idx="62">
                  <c:v>0.10646</c:v>
                </c:pt>
                <c:pt idx="63">
                  <c:v>9.4960000000000003E-2</c:v>
                </c:pt>
                <c:pt idx="64">
                  <c:v>8.4019999999999997E-2</c:v>
                </c:pt>
                <c:pt idx="65">
                  <c:v>7.3679999999999995E-2</c:v>
                </c:pt>
                <c:pt idx="66">
                  <c:v>6.3960000000000003E-2</c:v>
                </c:pt>
                <c:pt idx="67">
                  <c:v>5.4859999999999999E-2</c:v>
                </c:pt>
                <c:pt idx="68">
                  <c:v>4.641E-2</c:v>
                </c:pt>
                <c:pt idx="69">
                  <c:v>3.8629999999999998E-2</c:v>
                </c:pt>
                <c:pt idx="70">
                  <c:v>3.1530000000000002E-2</c:v>
                </c:pt>
                <c:pt idx="71">
                  <c:v>2.513E-2</c:v>
                </c:pt>
                <c:pt idx="72">
                  <c:v>1.9439999999999999E-2</c:v>
                </c:pt>
                <c:pt idx="73">
                  <c:v>1.4460000000000001E-2</c:v>
                </c:pt>
                <c:pt idx="74">
                  <c:v>1.022E-2</c:v>
                </c:pt>
                <c:pt idx="75">
                  <c:v>6.7000000000000002E-3</c:v>
                </c:pt>
                <c:pt idx="76">
                  <c:v>3.9199999999999999E-3</c:v>
                </c:pt>
                <c:pt idx="77">
                  <c:v>1.8699999999999999E-3</c:v>
                </c:pt>
                <c:pt idx="78">
                  <c:v>5.6999999999999998E-4</c:v>
                </c:pt>
                <c:pt idx="79">
                  <c:v>0</c:v>
                </c:pt>
                <c:pt idx="80">
                  <c:v>1.7000000000000001E-4</c:v>
                </c:pt>
                <c:pt idx="81">
                  <c:v>1.08E-3</c:v>
                </c:pt>
                <c:pt idx="82">
                  <c:v>2.7299999999999998E-3</c:v>
                </c:pt>
                <c:pt idx="83">
                  <c:v>5.11E-3</c:v>
                </c:pt>
                <c:pt idx="84">
                  <c:v>8.2299999999999995E-3</c:v>
                </c:pt>
                <c:pt idx="85">
                  <c:v>1.209E-2</c:v>
                </c:pt>
                <c:pt idx="86">
                  <c:v>1.6670000000000001E-2</c:v>
                </c:pt>
                <c:pt idx="87">
                  <c:v>2.197E-2</c:v>
                </c:pt>
                <c:pt idx="88">
                  <c:v>2.7990000000000001E-2</c:v>
                </c:pt>
                <c:pt idx="89">
                  <c:v>3.4709999999999998E-2</c:v>
                </c:pt>
                <c:pt idx="90">
                  <c:v>4.2130000000000001E-2</c:v>
                </c:pt>
                <c:pt idx="91">
                  <c:v>5.0220000000000001E-2</c:v>
                </c:pt>
                <c:pt idx="92">
                  <c:v>5.8979999999999998E-2</c:v>
                </c:pt>
                <c:pt idx="93">
                  <c:v>6.8400000000000002E-2</c:v>
                </c:pt>
                <c:pt idx="94">
                  <c:v>7.8450000000000006E-2</c:v>
                </c:pt>
                <c:pt idx="95">
                  <c:v>8.9120000000000005E-2</c:v>
                </c:pt>
                <c:pt idx="96">
                  <c:v>0.1004</c:v>
                </c:pt>
                <c:pt idx="97">
                  <c:v>0.11226999999999999</c:v>
                </c:pt>
                <c:pt idx="98">
                  <c:v>0.12470000000000001</c:v>
                </c:pt>
                <c:pt idx="99">
                  <c:v>0.13769000000000001</c:v>
                </c:pt>
                <c:pt idx="100">
                  <c:v>0.15121000000000001</c:v>
                </c:pt>
                <c:pt idx="101">
                  <c:v>0.16524</c:v>
                </c:pt>
                <c:pt idx="102">
                  <c:v>0.17976</c:v>
                </c:pt>
                <c:pt idx="103">
                  <c:v>0.19474</c:v>
                </c:pt>
                <c:pt idx="104">
                  <c:v>0.21017</c:v>
                </c:pt>
                <c:pt idx="105">
                  <c:v>0.22600999999999999</c:v>
                </c:pt>
                <c:pt idx="106">
                  <c:v>0.24223</c:v>
                </c:pt>
                <c:pt idx="107">
                  <c:v>0.25881999999999999</c:v>
                </c:pt>
                <c:pt idx="108">
                  <c:v>0.27572999999999998</c:v>
                </c:pt>
                <c:pt idx="109">
                  <c:v>0.29293999999999998</c:v>
                </c:pt>
                <c:pt idx="110">
                  <c:v>0.31041999999999997</c:v>
                </c:pt>
                <c:pt idx="111">
                  <c:v>0.32812999999999998</c:v>
                </c:pt>
                <c:pt idx="112">
                  <c:v>0.34605999999999998</c:v>
                </c:pt>
                <c:pt idx="113">
                  <c:v>0.36419000000000001</c:v>
                </c:pt>
                <c:pt idx="114">
                  <c:v>0.38250000000000001</c:v>
                </c:pt>
                <c:pt idx="115">
                  <c:v>0.40098</c:v>
                </c:pt>
                <c:pt idx="116">
                  <c:v>0.41960999999999998</c:v>
                </c:pt>
                <c:pt idx="117">
                  <c:v>0.43836999999999998</c:v>
                </c:pt>
                <c:pt idx="118">
                  <c:v>0.45724999999999999</c:v>
                </c:pt>
                <c:pt idx="119">
                  <c:v>0.47621999999999998</c:v>
                </c:pt>
                <c:pt idx="120">
                  <c:v>0.49525999999999998</c:v>
                </c:pt>
                <c:pt idx="121">
                  <c:v>0.51434999999999997</c:v>
                </c:pt>
                <c:pt idx="122">
                  <c:v>0.53346000000000005</c:v>
                </c:pt>
                <c:pt idx="123">
                  <c:v>0.55257000000000001</c:v>
                </c:pt>
                <c:pt idx="124">
                  <c:v>0.57162999999999997</c:v>
                </c:pt>
                <c:pt idx="125">
                  <c:v>0.59060000000000001</c:v>
                </c:pt>
                <c:pt idx="126">
                  <c:v>0.60943999999999998</c:v>
                </c:pt>
                <c:pt idx="127">
                  <c:v>0.62809999999999999</c:v>
                </c:pt>
                <c:pt idx="128">
                  <c:v>0.64654</c:v>
                </c:pt>
                <c:pt idx="129">
                  <c:v>0.66471999999999998</c:v>
                </c:pt>
                <c:pt idx="130">
                  <c:v>0.68262</c:v>
                </c:pt>
                <c:pt idx="131">
                  <c:v>0.70021999999999995</c:v>
                </c:pt>
                <c:pt idx="132">
                  <c:v>0.71748000000000001</c:v>
                </c:pt>
                <c:pt idx="133">
                  <c:v>0.73438000000000003</c:v>
                </c:pt>
                <c:pt idx="134">
                  <c:v>0.75092000000000003</c:v>
                </c:pt>
                <c:pt idx="135">
                  <c:v>0.76705999999999996</c:v>
                </c:pt>
                <c:pt idx="136">
                  <c:v>0.78278999999999999</c:v>
                </c:pt>
                <c:pt idx="137">
                  <c:v>0.79810999999999999</c:v>
                </c:pt>
                <c:pt idx="138">
                  <c:v>0.81298000000000004</c:v>
                </c:pt>
                <c:pt idx="139">
                  <c:v>0.82740000000000002</c:v>
                </c:pt>
                <c:pt idx="140">
                  <c:v>0.84135000000000004</c:v>
                </c:pt>
                <c:pt idx="141">
                  <c:v>0.85482000000000002</c:v>
                </c:pt>
                <c:pt idx="142">
                  <c:v>0.86780000000000002</c:v>
                </c:pt>
                <c:pt idx="143">
                  <c:v>0.88027</c:v>
                </c:pt>
                <c:pt idx="144">
                  <c:v>0.89222000000000001</c:v>
                </c:pt>
                <c:pt idx="145">
                  <c:v>0.90364999999999995</c:v>
                </c:pt>
                <c:pt idx="146">
                  <c:v>0.91454000000000002</c:v>
                </c:pt>
                <c:pt idx="147">
                  <c:v>0.92486999999999997</c:v>
                </c:pt>
                <c:pt idx="148">
                  <c:v>0.93464999999999998</c:v>
                </c:pt>
                <c:pt idx="149">
                  <c:v>0.94386000000000003</c:v>
                </c:pt>
                <c:pt idx="150">
                  <c:v>0.95250000000000001</c:v>
                </c:pt>
                <c:pt idx="151">
                  <c:v>0.96057999999999999</c:v>
                </c:pt>
                <c:pt idx="152">
                  <c:v>0.96804000000000001</c:v>
                </c:pt>
                <c:pt idx="153">
                  <c:v>0.97523000000000004</c:v>
                </c:pt>
                <c:pt idx="154">
                  <c:v>0.98207999999999995</c:v>
                </c:pt>
                <c:pt idx="155">
                  <c:v>0.98775000000000002</c:v>
                </c:pt>
                <c:pt idx="156">
                  <c:v>0.99212999999999996</c:v>
                </c:pt>
                <c:pt idx="157">
                  <c:v>0.99556</c:v>
                </c:pt>
                <c:pt idx="158">
                  <c:v>0.99800999999999995</c:v>
                </c:pt>
                <c:pt idx="159">
                  <c:v>0.99948999999999999</c:v>
                </c:pt>
                <c:pt idx="160">
                  <c:v>1</c:v>
                </c:pt>
              </c:numCache>
            </c:numRef>
          </c:xVal>
          <c:yVal>
            <c:numRef>
              <c:f>Sheet2!$G$1:$G$161</c:f>
              <c:numCache>
                <c:formatCode>General</c:formatCode>
                <c:ptCount val="161"/>
                <c:pt idx="0">
                  <c:v>0.63222999999999996</c:v>
                </c:pt>
                <c:pt idx="1">
                  <c:v>0.63556999999999997</c:v>
                </c:pt>
                <c:pt idx="2">
                  <c:v>0.63915</c:v>
                </c:pt>
                <c:pt idx="3">
                  <c:v>0.64707999999999999</c:v>
                </c:pt>
                <c:pt idx="4">
                  <c:v>0.66232000000000002</c:v>
                </c:pt>
                <c:pt idx="5">
                  <c:v>0.68454999999999999</c:v>
                </c:pt>
                <c:pt idx="6">
                  <c:v>0.70557999999999998</c:v>
                </c:pt>
                <c:pt idx="7">
                  <c:v>0.71150000000000002</c:v>
                </c:pt>
                <c:pt idx="8">
                  <c:v>0.69484999999999997</c:v>
                </c:pt>
                <c:pt idx="9">
                  <c:v>0.66317999999999999</c:v>
                </c:pt>
                <c:pt idx="10">
                  <c:v>0.63270999999999999</c:v>
                </c:pt>
                <c:pt idx="11">
                  <c:v>0.61358000000000001</c:v>
                </c:pt>
                <c:pt idx="12">
                  <c:v>0.60399999999999998</c:v>
                </c:pt>
                <c:pt idx="13">
                  <c:v>0.59799999999999998</c:v>
                </c:pt>
                <c:pt idx="14">
                  <c:v>0.59309000000000001</c:v>
                </c:pt>
                <c:pt idx="15">
                  <c:v>0.58994999999999997</c:v>
                </c:pt>
                <c:pt idx="16">
                  <c:v>0.58919999999999995</c:v>
                </c:pt>
                <c:pt idx="17">
                  <c:v>0.59047000000000005</c:v>
                </c:pt>
                <c:pt idx="18">
                  <c:v>0.59309000000000001</c:v>
                </c:pt>
                <c:pt idx="19">
                  <c:v>0.59738999999999998</c:v>
                </c:pt>
                <c:pt idx="20">
                  <c:v>0.60299000000000003</c:v>
                </c:pt>
                <c:pt idx="21">
                  <c:v>0.60958999999999997</c:v>
                </c:pt>
                <c:pt idx="22">
                  <c:v>0.61743999999999999</c:v>
                </c:pt>
                <c:pt idx="23">
                  <c:v>0.62656000000000001</c:v>
                </c:pt>
                <c:pt idx="24">
                  <c:v>0.63671999999999995</c:v>
                </c:pt>
                <c:pt idx="25">
                  <c:v>0.64815999999999996</c:v>
                </c:pt>
                <c:pt idx="26">
                  <c:v>0.66069999999999995</c:v>
                </c:pt>
                <c:pt idx="27">
                  <c:v>0.67393000000000003</c:v>
                </c:pt>
                <c:pt idx="28">
                  <c:v>0.68825999999999998</c:v>
                </c:pt>
                <c:pt idx="29">
                  <c:v>0.70357999999999998</c:v>
                </c:pt>
                <c:pt idx="30">
                  <c:v>0.71948000000000001</c:v>
                </c:pt>
                <c:pt idx="31">
                  <c:v>0.73543999999999998</c:v>
                </c:pt>
                <c:pt idx="32">
                  <c:v>0.75173000000000001</c:v>
                </c:pt>
                <c:pt idx="33">
                  <c:v>0.76749000000000001</c:v>
                </c:pt>
                <c:pt idx="34">
                  <c:v>0.78178000000000003</c:v>
                </c:pt>
                <c:pt idx="35">
                  <c:v>0.79437999999999998</c:v>
                </c:pt>
                <c:pt idx="36">
                  <c:v>0.80606999999999995</c:v>
                </c:pt>
                <c:pt idx="37">
                  <c:v>0.81672999999999996</c:v>
                </c:pt>
                <c:pt idx="38">
                  <c:v>0.82618999999999998</c:v>
                </c:pt>
                <c:pt idx="39">
                  <c:v>0.83399000000000001</c:v>
                </c:pt>
                <c:pt idx="40">
                  <c:v>0.84031</c:v>
                </c:pt>
                <c:pt idx="41">
                  <c:v>0.84482000000000002</c:v>
                </c:pt>
                <c:pt idx="42">
                  <c:v>0.84752000000000005</c:v>
                </c:pt>
                <c:pt idx="43">
                  <c:v>0.84782999999999997</c:v>
                </c:pt>
                <c:pt idx="44">
                  <c:v>0.84641999999999995</c:v>
                </c:pt>
                <c:pt idx="45">
                  <c:v>0.84326000000000001</c:v>
                </c:pt>
                <c:pt idx="46">
                  <c:v>0.83814</c:v>
                </c:pt>
                <c:pt idx="47">
                  <c:v>0.83108000000000004</c:v>
                </c:pt>
                <c:pt idx="48">
                  <c:v>0.82279000000000002</c:v>
                </c:pt>
                <c:pt idx="49">
                  <c:v>0.81369000000000002</c:v>
                </c:pt>
                <c:pt idx="50">
                  <c:v>0.80469000000000002</c:v>
                </c:pt>
                <c:pt idx="51">
                  <c:v>0.79540999999999995</c:v>
                </c:pt>
                <c:pt idx="52">
                  <c:v>0.78610000000000002</c:v>
                </c:pt>
                <c:pt idx="53">
                  <c:v>0.77666000000000002</c:v>
                </c:pt>
                <c:pt idx="54">
                  <c:v>0.76732</c:v>
                </c:pt>
                <c:pt idx="55">
                  <c:v>0.75758000000000003</c:v>
                </c:pt>
                <c:pt idx="56">
                  <c:v>0.74782999999999999</c:v>
                </c:pt>
                <c:pt idx="57">
                  <c:v>0.73760000000000003</c:v>
                </c:pt>
                <c:pt idx="58">
                  <c:v>0.72677999999999998</c:v>
                </c:pt>
                <c:pt idx="59">
                  <c:v>0.71543000000000001</c:v>
                </c:pt>
                <c:pt idx="60">
                  <c:v>0.70389999999999997</c:v>
                </c:pt>
                <c:pt idx="61">
                  <c:v>0.69155999999999995</c:v>
                </c:pt>
                <c:pt idx="62">
                  <c:v>0.67852999999999997</c:v>
                </c:pt>
                <c:pt idx="63">
                  <c:v>0.66461000000000003</c:v>
                </c:pt>
                <c:pt idx="64">
                  <c:v>0.65002000000000004</c:v>
                </c:pt>
                <c:pt idx="65">
                  <c:v>0.63427</c:v>
                </c:pt>
                <c:pt idx="66">
                  <c:v>0.61699000000000004</c:v>
                </c:pt>
                <c:pt idx="67">
                  <c:v>0.59828000000000003</c:v>
                </c:pt>
                <c:pt idx="68">
                  <c:v>0.57889999999999997</c:v>
                </c:pt>
                <c:pt idx="69">
                  <c:v>0.55632999999999999</c:v>
                </c:pt>
                <c:pt idx="70">
                  <c:v>0.52947</c:v>
                </c:pt>
                <c:pt idx="71">
                  <c:v>0.49797999999999998</c:v>
                </c:pt>
                <c:pt idx="72">
                  <c:v>0.46095999999999998</c:v>
                </c:pt>
                <c:pt idx="73">
                  <c:v>0.41417999999999999</c:v>
                </c:pt>
                <c:pt idx="74">
                  <c:v>0.35504000000000002</c:v>
                </c:pt>
                <c:pt idx="75">
                  <c:v>0.27827000000000002</c:v>
                </c:pt>
                <c:pt idx="76">
                  <c:v>0.17627000000000001</c:v>
                </c:pt>
                <c:pt idx="77">
                  <c:v>3.8350000000000002E-2</c:v>
                </c:pt>
                <c:pt idx="78">
                  <c:v>0.14427999999999999</c:v>
                </c:pt>
                <c:pt idx="79">
                  <c:v>0.3679</c:v>
                </c:pt>
                <c:pt idx="80">
                  <c:v>0.60467000000000004</c:v>
                </c:pt>
                <c:pt idx="81">
                  <c:v>0.81074000000000002</c:v>
                </c:pt>
                <c:pt idx="82">
                  <c:v>0.95850000000000002</c:v>
                </c:pt>
                <c:pt idx="83">
                  <c:v>1.05644</c:v>
                </c:pt>
                <c:pt idx="84">
                  <c:v>1.1172500000000001</c:v>
                </c:pt>
                <c:pt idx="85">
                  <c:v>1.15751</c:v>
                </c:pt>
                <c:pt idx="86">
                  <c:v>1.18249</c:v>
                </c:pt>
                <c:pt idx="87">
                  <c:v>1.19706</c:v>
                </c:pt>
                <c:pt idx="88">
                  <c:v>1.2043600000000001</c:v>
                </c:pt>
                <c:pt idx="89">
                  <c:v>1.21414</c:v>
                </c:pt>
                <c:pt idx="90">
                  <c:v>1.2193499999999999</c:v>
                </c:pt>
                <c:pt idx="91">
                  <c:v>1.2153700000000001</c:v>
                </c:pt>
                <c:pt idx="92">
                  <c:v>1.20957</c:v>
                </c:pt>
                <c:pt idx="93">
                  <c:v>1.2086399999999999</c:v>
                </c:pt>
                <c:pt idx="94">
                  <c:v>1.20743</c:v>
                </c:pt>
                <c:pt idx="95">
                  <c:v>1.2060200000000001</c:v>
                </c:pt>
                <c:pt idx="96">
                  <c:v>1.2041299999999999</c:v>
                </c:pt>
                <c:pt idx="97">
                  <c:v>1.2031499999999999</c:v>
                </c:pt>
                <c:pt idx="98">
                  <c:v>1.2013499999999999</c:v>
                </c:pt>
                <c:pt idx="99">
                  <c:v>1.1994</c:v>
                </c:pt>
                <c:pt idx="100">
                  <c:v>1.1966699999999999</c:v>
                </c:pt>
                <c:pt idx="101">
                  <c:v>1.1947300000000001</c:v>
                </c:pt>
                <c:pt idx="102">
                  <c:v>1.19208</c:v>
                </c:pt>
                <c:pt idx="103">
                  <c:v>1.18936</c:v>
                </c:pt>
                <c:pt idx="104">
                  <c:v>1.1863999999999999</c:v>
                </c:pt>
                <c:pt idx="105">
                  <c:v>1.18381</c:v>
                </c:pt>
                <c:pt idx="106">
                  <c:v>1.18086</c:v>
                </c:pt>
                <c:pt idx="107">
                  <c:v>1.17875</c:v>
                </c:pt>
                <c:pt idx="108">
                  <c:v>1.17669</c:v>
                </c:pt>
                <c:pt idx="109">
                  <c:v>1.1753400000000001</c:v>
                </c:pt>
                <c:pt idx="110">
                  <c:v>1.1747300000000001</c:v>
                </c:pt>
                <c:pt idx="111">
                  <c:v>1.17537</c:v>
                </c:pt>
                <c:pt idx="112">
                  <c:v>1.1742999999999999</c:v>
                </c:pt>
                <c:pt idx="113">
                  <c:v>1.1651199999999999</c:v>
                </c:pt>
                <c:pt idx="114">
                  <c:v>1.13687</c:v>
                </c:pt>
                <c:pt idx="115">
                  <c:v>1.04338</c:v>
                </c:pt>
                <c:pt idx="116">
                  <c:v>0.98480999999999996</c:v>
                </c:pt>
                <c:pt idx="117">
                  <c:v>0.98817999999999995</c:v>
                </c:pt>
                <c:pt idx="118">
                  <c:v>0.97738000000000003</c:v>
                </c:pt>
                <c:pt idx="119">
                  <c:v>0.97116000000000002</c:v>
                </c:pt>
                <c:pt idx="120">
                  <c:v>0.96114999999999995</c:v>
                </c:pt>
                <c:pt idx="121">
                  <c:v>0.95150000000000001</c:v>
                </c:pt>
                <c:pt idx="122">
                  <c:v>0.94140999999999997</c:v>
                </c:pt>
                <c:pt idx="123">
                  <c:v>0.93249000000000004</c:v>
                </c:pt>
                <c:pt idx="124">
                  <c:v>0.92444000000000004</c:v>
                </c:pt>
                <c:pt idx="125">
                  <c:v>0.91796</c:v>
                </c:pt>
                <c:pt idx="126">
                  <c:v>0.91286999999999996</c:v>
                </c:pt>
                <c:pt idx="127">
                  <c:v>0.90988999999999998</c:v>
                </c:pt>
                <c:pt idx="128">
                  <c:v>0.90727000000000002</c:v>
                </c:pt>
                <c:pt idx="129">
                  <c:v>0.90461999999999998</c:v>
                </c:pt>
                <c:pt idx="130">
                  <c:v>0.90134999999999998</c:v>
                </c:pt>
                <c:pt idx="131">
                  <c:v>0.89837999999999996</c:v>
                </c:pt>
                <c:pt idx="132">
                  <c:v>0.89434999999999998</c:v>
                </c:pt>
                <c:pt idx="133">
                  <c:v>0.88941999999999999</c:v>
                </c:pt>
                <c:pt idx="134">
                  <c:v>0.88295999999999997</c:v>
                </c:pt>
                <c:pt idx="135">
                  <c:v>0.87605</c:v>
                </c:pt>
                <c:pt idx="136">
                  <c:v>0.86736999999999997</c:v>
                </c:pt>
                <c:pt idx="137">
                  <c:v>0.85795999999999994</c:v>
                </c:pt>
                <c:pt idx="138">
                  <c:v>0.84711999999999998</c:v>
                </c:pt>
                <c:pt idx="139">
                  <c:v>0.83547000000000005</c:v>
                </c:pt>
                <c:pt idx="140">
                  <c:v>0.82206999999999997</c:v>
                </c:pt>
                <c:pt idx="141">
                  <c:v>0.80835000000000001</c:v>
                </c:pt>
                <c:pt idx="142">
                  <c:v>0.79356000000000004</c:v>
                </c:pt>
                <c:pt idx="143">
                  <c:v>0.77805999999999997</c:v>
                </c:pt>
                <c:pt idx="144">
                  <c:v>0.76176999999999995</c:v>
                </c:pt>
                <c:pt idx="145">
                  <c:v>0.74534</c:v>
                </c:pt>
                <c:pt idx="146">
                  <c:v>0.72889999999999999</c:v>
                </c:pt>
                <c:pt idx="147">
                  <c:v>0.71253</c:v>
                </c:pt>
                <c:pt idx="148">
                  <c:v>0.69671000000000005</c:v>
                </c:pt>
                <c:pt idx="149">
                  <c:v>0.68240000000000001</c:v>
                </c:pt>
                <c:pt idx="150">
                  <c:v>0.66969999999999996</c:v>
                </c:pt>
                <c:pt idx="151">
                  <c:v>0.65741000000000005</c:v>
                </c:pt>
                <c:pt idx="152">
                  <c:v>0.64539000000000002</c:v>
                </c:pt>
                <c:pt idx="153">
                  <c:v>0.63612000000000002</c:v>
                </c:pt>
                <c:pt idx="154">
                  <c:v>0.63204000000000005</c:v>
                </c:pt>
                <c:pt idx="155">
                  <c:v>0.63207999999999998</c:v>
                </c:pt>
                <c:pt idx="156">
                  <c:v>0.63324000000000003</c:v>
                </c:pt>
                <c:pt idx="157">
                  <c:v>0.63397000000000003</c:v>
                </c:pt>
                <c:pt idx="158">
                  <c:v>0.63404000000000005</c:v>
                </c:pt>
                <c:pt idx="159">
                  <c:v>0.63326000000000005</c:v>
                </c:pt>
                <c:pt idx="160">
                  <c:v>0.63222999999999996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5-415B-9195-8FA05C01F5C5}"/>
            </c:ext>
          </c:extLst>
        </c:ser>
        <c:ser>
          <c:idx val="1"/>
          <c:order val="1"/>
          <c:tx>
            <c:v>Moderate Buffet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F5-415B-9195-8FA05C01F5C5}"/>
              </c:ext>
            </c:extLst>
          </c:dPt>
          <c:xVal>
            <c:numRef>
              <c:f>Sheet2!$S$6:$S$7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Sheet2!$T$6:$T$7</c:f>
              <c:numCache>
                <c:formatCode>General</c:formatCode>
                <c:ptCount val="2"/>
                <c:pt idx="0">
                  <c:v>1.5</c:v>
                </c:pt>
                <c:pt idx="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5-415B-9195-8FA05C01F5C5}"/>
            </c:ext>
          </c:extLst>
        </c:ser>
        <c:ser>
          <c:idx val="2"/>
          <c:order val="2"/>
          <c:tx>
            <c:v>Severe Buffet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Sheet2!$S$6:$S$7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Sheet2!$U$6:$U$7</c:f>
              <c:numCache>
                <c:formatCode>General</c:formatCode>
                <c:ptCount val="2"/>
                <c:pt idx="0">
                  <c:v>1.55</c:v>
                </c:pt>
                <c:pt idx="1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F5-415B-9195-8FA05C01F5C5}"/>
            </c:ext>
          </c:extLst>
        </c:ser>
        <c:ser>
          <c:idx val="3"/>
          <c:order val="3"/>
          <c:tx>
            <c:v>Light Buffet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Sheet2!$S$6:$S$7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Sheet2!$V$6:$V$7</c:f>
              <c:numCache>
                <c:formatCode>General</c:formatCode>
                <c:ptCount val="2"/>
                <c:pt idx="0">
                  <c:v>1.45</c:v>
                </c:pt>
                <c:pt idx="1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F5-415B-9195-8FA05C01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44472"/>
        <c:axId val="877247992"/>
      </c:scatterChart>
      <c:valAx>
        <c:axId val="8772444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47992"/>
        <c:crosses val="autoZero"/>
        <c:crossBetween val="midCat"/>
      </c:valAx>
      <c:valAx>
        <c:axId val="8772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 Local 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4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52936351706033"/>
          <c:y val="0.64359775923531948"/>
          <c:w val="0.38420614372931644"/>
          <c:h val="0.17081417061673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Vary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0.85699999999999998</c:v>
                </c:pt>
                <c:pt idx="1">
                  <c:v>0.81299999999999994</c:v>
                </c:pt>
                <c:pt idx="2">
                  <c:v>0.70299999999999996</c:v>
                </c:pt>
                <c:pt idx="3">
                  <c:v>0.67100000000000004</c:v>
                </c:pt>
                <c:pt idx="4">
                  <c:v>0.59799999999999998</c:v>
                </c:pt>
                <c:pt idx="5">
                  <c:v>0.503</c:v>
                </c:pt>
                <c:pt idx="6">
                  <c:v>0.41199999999999998</c:v>
                </c:pt>
                <c:pt idx="7">
                  <c:v>0.32200000000000001</c:v>
                </c:pt>
                <c:pt idx="8">
                  <c:v>0.23300000000000001</c:v>
                </c:pt>
                <c:pt idx="9">
                  <c:v>0.14499999999999999</c:v>
                </c:pt>
                <c:pt idx="10">
                  <c:v>5.5999999999999999E-3</c:v>
                </c:pt>
                <c:pt idx="11">
                  <c:v>-3.4000000000000002E-2</c:v>
                </c:pt>
                <c:pt idx="12">
                  <c:v>-0.126</c:v>
                </c:pt>
                <c:pt idx="13">
                  <c:v>-0.218</c:v>
                </c:pt>
                <c:pt idx="14">
                  <c:v>-0.316</c:v>
                </c:pt>
                <c:pt idx="15">
                  <c:v>-0.41799999999999998</c:v>
                </c:pt>
                <c:pt idx="16">
                  <c:v>-0.52300000000000002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1.8370000000000001E-2</c:v>
                </c:pt>
                <c:pt idx="1">
                  <c:v>1.567E-2</c:v>
                </c:pt>
                <c:pt idx="2">
                  <c:v>1.055E-2</c:v>
                </c:pt>
                <c:pt idx="3">
                  <c:v>9.58E-3</c:v>
                </c:pt>
                <c:pt idx="4">
                  <c:v>8.3899999999999999E-3</c:v>
                </c:pt>
                <c:pt idx="5">
                  <c:v>8.2400000000000008E-3</c:v>
                </c:pt>
                <c:pt idx="6">
                  <c:v>8.09E-3</c:v>
                </c:pt>
                <c:pt idx="7">
                  <c:v>8.0099999999999998E-3</c:v>
                </c:pt>
                <c:pt idx="8">
                  <c:v>7.9600000000000001E-3</c:v>
                </c:pt>
                <c:pt idx="9">
                  <c:v>7.9399999999999991E-3</c:v>
                </c:pt>
                <c:pt idx="10">
                  <c:v>7.9399999999999991E-3</c:v>
                </c:pt>
                <c:pt idx="11">
                  <c:v>8.0099999999999998E-3</c:v>
                </c:pt>
                <c:pt idx="12">
                  <c:v>8.1399999999999997E-3</c:v>
                </c:pt>
                <c:pt idx="13">
                  <c:v>8.4600000000000005E-3</c:v>
                </c:pt>
                <c:pt idx="14">
                  <c:v>9.3500000000000007E-3</c:v>
                </c:pt>
                <c:pt idx="15">
                  <c:v>1.0970000000000001E-2</c:v>
                </c:pt>
                <c:pt idx="16">
                  <c:v>1.6029999999999999E-2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D-4F80-99E8-2436CB254C6D}"/>
            </c:ext>
          </c:extLst>
        </c:ser>
        <c:ser>
          <c:idx val="1"/>
          <c:order val="1"/>
          <c:tx>
            <c:v>Vary Mach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(Sheet1!$C$24,Sheet1!$C$26,Sheet1!$C$31:$C$37)</c:f>
              <c:numCache>
                <c:formatCode>General</c:formatCode>
                <c:ptCount val="9"/>
                <c:pt idx="0">
                  <c:v>0.71899999999999997</c:v>
                </c:pt>
                <c:pt idx="1">
                  <c:v>0.67100000000000004</c:v>
                </c:pt>
                <c:pt idx="2">
                  <c:v>0.61799999999999999</c:v>
                </c:pt>
                <c:pt idx="3">
                  <c:v>0.53600000000000003</c:v>
                </c:pt>
                <c:pt idx="4">
                  <c:v>0.49199999999999999</c:v>
                </c:pt>
                <c:pt idx="5">
                  <c:v>0.46400000000000002</c:v>
                </c:pt>
                <c:pt idx="6">
                  <c:v>0.44600000000000001</c:v>
                </c:pt>
                <c:pt idx="7">
                  <c:v>0.435</c:v>
                </c:pt>
                <c:pt idx="8">
                  <c:v>0.42799999999999999</c:v>
                </c:pt>
              </c:numCache>
            </c:numRef>
          </c:xVal>
          <c:yVal>
            <c:numRef>
              <c:f>(Sheet1!$F$24,Sheet1!$F$26,Sheet1!$F$31:$F$37)</c:f>
              <c:numCache>
                <c:formatCode>General</c:formatCode>
                <c:ptCount val="9"/>
                <c:pt idx="0">
                  <c:v>1.464E-2</c:v>
                </c:pt>
                <c:pt idx="1">
                  <c:v>9.58E-3</c:v>
                </c:pt>
                <c:pt idx="2">
                  <c:v>8.4499999999999992E-3</c:v>
                </c:pt>
                <c:pt idx="3">
                  <c:v>7.8899999999999994E-3</c:v>
                </c:pt>
                <c:pt idx="4">
                  <c:v>7.7400000000000004E-3</c:v>
                </c:pt>
                <c:pt idx="5">
                  <c:v>7.6800000000000002E-3</c:v>
                </c:pt>
                <c:pt idx="6">
                  <c:v>7.6499999999999997E-3</c:v>
                </c:pt>
                <c:pt idx="7">
                  <c:v>7.6400000000000001E-3</c:v>
                </c:pt>
                <c:pt idx="8">
                  <c:v>7.6299999999999996E-3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D-4F80-99E8-2436CB254C6D}"/>
            </c:ext>
          </c:extLst>
        </c:ser>
        <c:ser>
          <c:idx val="2"/>
          <c:order val="2"/>
          <c:tx>
            <c:v>Design Point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0.67100000000000004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9.58E-3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1-467D-9860-C3F45861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73944"/>
        <c:axId val="582772024"/>
      </c:scatterChart>
      <c:valAx>
        <c:axId val="58277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2024"/>
        <c:crosses val="autoZero"/>
        <c:crossBetween val="midCat"/>
        <c:majorUnit val="0.25"/>
      </c:valAx>
      <c:valAx>
        <c:axId val="582772024"/>
        <c:scaling>
          <c:orientation val="minMax"/>
          <c:max val="1.9000000000000003E-2"/>
          <c:min val="7.500000000000002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3944"/>
        <c:crosses val="autoZero"/>
        <c:crossBetween val="midCat"/>
        <c:maj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4072756905473"/>
          <c:y val="6.3998691364825402E-2"/>
          <c:w val="0.27005074607674795"/>
          <c:h val="0.160854471659519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3.2</c:v>
                </c:pt>
                <c:pt idx="1">
                  <c:v>3</c:v>
                </c:pt>
                <c:pt idx="2">
                  <c:v>2.5</c:v>
                </c:pt>
                <c:pt idx="3">
                  <c:v>2.35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  <c:pt idx="11">
                  <c:v>-1.5</c:v>
                </c:pt>
                <c:pt idx="12">
                  <c:v>-2</c:v>
                </c:pt>
                <c:pt idx="13">
                  <c:v>-2.5</c:v>
                </c:pt>
                <c:pt idx="14">
                  <c:v>-3</c:v>
                </c:pt>
                <c:pt idx="15">
                  <c:v>-3.5</c:v>
                </c:pt>
                <c:pt idx="16">
                  <c:v>-4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1.8370000000000001E-2</c:v>
                </c:pt>
                <c:pt idx="1">
                  <c:v>1.567E-2</c:v>
                </c:pt>
                <c:pt idx="2">
                  <c:v>1.055E-2</c:v>
                </c:pt>
                <c:pt idx="3">
                  <c:v>9.58E-3</c:v>
                </c:pt>
                <c:pt idx="4">
                  <c:v>8.3899999999999999E-3</c:v>
                </c:pt>
                <c:pt idx="5">
                  <c:v>8.2400000000000008E-3</c:v>
                </c:pt>
                <c:pt idx="6">
                  <c:v>8.09E-3</c:v>
                </c:pt>
                <c:pt idx="7">
                  <c:v>8.0099999999999998E-3</c:v>
                </c:pt>
                <c:pt idx="8">
                  <c:v>7.9600000000000001E-3</c:v>
                </c:pt>
                <c:pt idx="9">
                  <c:v>7.9399999999999991E-3</c:v>
                </c:pt>
                <c:pt idx="10">
                  <c:v>7.9399999999999991E-3</c:v>
                </c:pt>
                <c:pt idx="11">
                  <c:v>8.0099999999999998E-3</c:v>
                </c:pt>
                <c:pt idx="12">
                  <c:v>8.1399999999999997E-3</c:v>
                </c:pt>
                <c:pt idx="13">
                  <c:v>8.4600000000000005E-3</c:v>
                </c:pt>
                <c:pt idx="14">
                  <c:v>9.3500000000000007E-3</c:v>
                </c:pt>
                <c:pt idx="15">
                  <c:v>1.0970000000000001E-2</c:v>
                </c:pt>
                <c:pt idx="16">
                  <c:v>1.6029999999999999E-2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6-4EF0-AF80-85DBC1FFA6B4}"/>
            </c:ext>
          </c:extLst>
        </c:ser>
        <c:ser>
          <c:idx val="3"/>
          <c:order val="1"/>
          <c:tx>
            <c:v>Design</c:v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Sheet1!$AG$11:$AG$12</c:f>
              <c:numCache>
                <c:formatCode>General</c:formatCode>
                <c:ptCount val="2"/>
                <c:pt idx="0">
                  <c:v>2.36</c:v>
                </c:pt>
                <c:pt idx="1">
                  <c:v>2.36</c:v>
                </c:pt>
              </c:numCache>
            </c:numRef>
          </c:xVal>
          <c:yVal>
            <c:numRef>
              <c:f>Sheet1!$AH$11:$AH$12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92-42EA-AE45-0754F12CE87C}"/>
            </c:ext>
          </c:extLst>
        </c:ser>
        <c:ser>
          <c:idx val="1"/>
          <c:order val="2"/>
          <c:tx>
            <c:v>Drag Rise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Sheet1!$AI$11:$AI$12</c:f>
              <c:numCache>
                <c:formatCode>General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xVal>
          <c:yVal>
            <c:numRef>
              <c:f>Sheet1!$AH$11:$AH$12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92-42EA-AE45-0754F12CE87C}"/>
            </c:ext>
          </c:extLst>
        </c:ser>
        <c:ser>
          <c:idx val="2"/>
          <c:order val="3"/>
          <c:tx>
            <c:v>Buffer Onset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Sheet1!$AJ$11:$AJ$12</c:f>
              <c:numCache>
                <c:formatCode>General</c:formatCode>
                <c:ptCount val="2"/>
                <c:pt idx="0">
                  <c:v>2.33</c:v>
                </c:pt>
                <c:pt idx="1">
                  <c:v>2.33</c:v>
                </c:pt>
              </c:numCache>
            </c:numRef>
          </c:xVal>
          <c:yVal>
            <c:numRef>
              <c:f>Sheet1!$AH$11:$AH$12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92-42EA-AE45-0754F12CE87C}"/>
            </c:ext>
          </c:extLst>
        </c:ser>
        <c:ser>
          <c:idx val="4"/>
          <c:order val="4"/>
          <c:tx>
            <c:v>Shock-Induced Separation</c:v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00B0F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92-42EA-AE45-0754F12CE87C}"/>
              </c:ext>
            </c:extLst>
          </c:dPt>
          <c:xVal>
            <c:numRef>
              <c:f>Sheet1!$AK$11:$AK$12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xVal>
          <c:yVal>
            <c:numRef>
              <c:f>Sheet1!$AH$11:$AH$12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92-42EA-AE45-0754F12CE87C}"/>
            </c:ext>
          </c:extLst>
        </c:ser>
        <c:ser>
          <c:idx val="5"/>
          <c:order val="5"/>
          <c:tx>
            <c:v>Trailing Edge Separation</c:v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Sheet1!$AL$11:$AL$12</c:f>
              <c:numCache>
                <c:formatCode>General</c:formatCode>
                <c:ptCount val="2"/>
                <c:pt idx="0">
                  <c:v>3.21</c:v>
                </c:pt>
                <c:pt idx="1">
                  <c:v>3.21</c:v>
                </c:pt>
              </c:numCache>
            </c:numRef>
          </c:xVal>
          <c:yVal>
            <c:numRef>
              <c:f>Sheet1!$AH$11:$AH$12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92-42EA-AE45-0754F12C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91608"/>
        <c:axId val="614387768"/>
      </c:scatterChart>
      <c:valAx>
        <c:axId val="614391608"/>
        <c:scaling>
          <c:orientation val="minMax"/>
          <c:max val="3.5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87768"/>
        <c:crosses val="autoZero"/>
        <c:crossBetween val="midCat"/>
      </c:valAx>
      <c:valAx>
        <c:axId val="614387768"/>
        <c:scaling>
          <c:orientation val="minMax"/>
          <c:max val="1.9000000000000003E-2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91608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22320567593287"/>
          <c:y val="5.0978853877268998E-2"/>
          <c:w val="0.31251077648140696"/>
          <c:h val="0.230877561694184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(Sheet1!$A$24,Sheet1!$A$26,Sheet1!$A$31:$A$37)</c:f>
              <c:numCache>
                <c:formatCode>General</c:formatCode>
                <c:ptCount val="9"/>
                <c:pt idx="0">
                  <c:v>0.75</c:v>
                </c:pt>
                <c:pt idx="1">
                  <c:v>0.73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0.20000000000000004</c:v>
                </c:pt>
                <c:pt idx="8">
                  <c:v>0.10000000000000003</c:v>
                </c:pt>
              </c:numCache>
            </c:numRef>
          </c:xVal>
          <c:yVal>
            <c:numRef>
              <c:f>(Sheet1!$F$24,Sheet1!$F$26,Sheet1!$F$31:$F$37)</c:f>
              <c:numCache>
                <c:formatCode>General</c:formatCode>
                <c:ptCount val="9"/>
                <c:pt idx="0">
                  <c:v>1.464E-2</c:v>
                </c:pt>
                <c:pt idx="1">
                  <c:v>9.58E-3</c:v>
                </c:pt>
                <c:pt idx="2">
                  <c:v>8.4499999999999992E-3</c:v>
                </c:pt>
                <c:pt idx="3">
                  <c:v>7.8899999999999994E-3</c:v>
                </c:pt>
                <c:pt idx="4">
                  <c:v>7.7400000000000004E-3</c:v>
                </c:pt>
                <c:pt idx="5">
                  <c:v>7.6800000000000002E-3</c:v>
                </c:pt>
                <c:pt idx="6">
                  <c:v>7.6499999999999997E-3</c:v>
                </c:pt>
                <c:pt idx="7">
                  <c:v>7.6400000000000001E-3</c:v>
                </c:pt>
                <c:pt idx="8">
                  <c:v>7.6299999999999996E-3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635-A0C7-7CFC55BD80FD}"/>
            </c:ext>
          </c:extLst>
        </c:ser>
        <c:ser>
          <c:idx val="1"/>
          <c:order val="1"/>
          <c:tx>
            <c:v>Design</c:v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Sheet1!$AH$35:$AH$36</c:f>
              <c:numCache>
                <c:formatCode>General</c:formatCode>
                <c:ptCount val="2"/>
                <c:pt idx="0">
                  <c:v>0.73</c:v>
                </c:pt>
                <c:pt idx="1">
                  <c:v>0.73</c:v>
                </c:pt>
              </c:numCache>
            </c:numRef>
          </c:xVal>
          <c:yVal>
            <c:numRef>
              <c:f>Sheet1!$AI$35:$AI$36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7-427D-B2A9-1538BDC1C8A4}"/>
            </c:ext>
          </c:extLst>
        </c:ser>
        <c:ser>
          <c:idx val="2"/>
          <c:order val="2"/>
          <c:tx>
            <c:v>Drag Rise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47-427D-B2A9-1538BDC1C8A4}"/>
              </c:ext>
            </c:extLst>
          </c:dPt>
          <c:xVal>
            <c:numRef>
              <c:f>Sheet1!$AJ$35:$AJ$36</c:f>
              <c:numCache>
                <c:formatCode>General</c:formatCode>
                <c:ptCount val="2"/>
                <c:pt idx="0">
                  <c:v>0.65</c:v>
                </c:pt>
                <c:pt idx="1">
                  <c:v>0.65</c:v>
                </c:pt>
              </c:numCache>
            </c:numRef>
          </c:xVal>
          <c:yVal>
            <c:numRef>
              <c:f>Sheet1!$AI$35:$AI$36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47-427D-B2A9-1538BDC1C8A4}"/>
            </c:ext>
          </c:extLst>
        </c:ser>
        <c:ser>
          <c:idx val="3"/>
          <c:order val="3"/>
          <c:tx>
            <c:v>Buffer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Sheet1!$AK$35:$AK$36</c:f>
              <c:numCache>
                <c:formatCode>General</c:formatCode>
                <c:ptCount val="2"/>
                <c:pt idx="0">
                  <c:v>0.72499999999999998</c:v>
                </c:pt>
                <c:pt idx="1">
                  <c:v>0.72499999999999998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347-427D-B2A9-1538BDC1C8A4}"/>
            </c:ext>
          </c:extLst>
        </c:ser>
        <c:ser>
          <c:idx val="4"/>
          <c:order val="4"/>
          <c:tx>
            <c:v>Shock-Induced Separation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Sheet1!$AL$35:$AL$36</c:f>
              <c:numCache>
                <c:formatCode>General</c:formatCode>
                <c:ptCount val="2"/>
                <c:pt idx="0">
                  <c:v>0.70499999999999996</c:v>
                </c:pt>
                <c:pt idx="1">
                  <c:v>0.70499999999999996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347-427D-B2A9-1538BDC1C8A4}"/>
            </c:ext>
          </c:extLst>
        </c:ser>
        <c:ser>
          <c:idx val="5"/>
          <c:order val="5"/>
          <c:tx>
            <c:v>Trailing Edge Separation</c:v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Sheet1!$AM$35:$AM$36</c:f>
              <c:numCache>
                <c:formatCode>General</c:formatCode>
                <c:ptCount val="2"/>
                <c:pt idx="0">
                  <c:v>0.77</c:v>
                </c:pt>
                <c:pt idx="1">
                  <c:v>0.77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347-427D-B2A9-1538BDC1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14064"/>
        <c:axId val="706112784"/>
      </c:scatterChart>
      <c:valAx>
        <c:axId val="706114064"/>
        <c:scaling>
          <c:orientation val="minMax"/>
          <c:max val="0.8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2784"/>
        <c:crosses val="autoZero"/>
        <c:crossBetween val="midCat"/>
      </c:valAx>
      <c:valAx>
        <c:axId val="706112784"/>
        <c:scaling>
          <c:orientation val="minMax"/>
          <c:max val="1.5000000000000003E-2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806593231162201"/>
          <c:y val="5.3167791471048498E-2"/>
          <c:w val="0.31249281609195401"/>
          <c:h val="0.27257678012519559"/>
        </c:manualLayout>
      </c:layout>
      <c:overlay val="1"/>
      <c:spPr>
        <a:noFill/>
        <a:ln w="285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</c:f>
              <c:numCache>
                <c:formatCode>General</c:formatCode>
                <c:ptCount val="7"/>
                <c:pt idx="0">
                  <c:v>3.2</c:v>
                </c:pt>
                <c:pt idx="1">
                  <c:v>3</c:v>
                </c:pt>
                <c:pt idx="2">
                  <c:v>2.5</c:v>
                </c:pt>
                <c:pt idx="3">
                  <c:v>2.35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0.45700000000000002</c:v>
                </c:pt>
                <c:pt idx="1">
                  <c:v>0.438</c:v>
                </c:pt>
                <c:pt idx="2">
                  <c:v>0.38300000000000001</c:v>
                </c:pt>
                <c:pt idx="3">
                  <c:v>0.36399999999999999</c:v>
                </c:pt>
                <c:pt idx="4">
                  <c:v>0.38300000000000001</c:v>
                </c:pt>
                <c:pt idx="5">
                  <c:v>0.36399999999999999</c:v>
                </c:pt>
                <c:pt idx="6">
                  <c:v>0.38300000000000001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0-4A50-B81A-93571E99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38552"/>
        <c:axId val="844541752"/>
      </c:scatterChart>
      <c:valAx>
        <c:axId val="844538552"/>
        <c:scaling>
          <c:orientation val="minMax"/>
          <c:max val="3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1752"/>
        <c:crosses val="autoZero"/>
        <c:crossBetween val="midCat"/>
        <c:majorUnit val="0.5"/>
      </c:valAx>
      <c:valAx>
        <c:axId val="84454175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(x/c)shock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3855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Sheet1!$A$24:$A$32</c:f>
              <c:numCache>
                <c:formatCode>General</c:formatCode>
                <c:ptCount val="9"/>
                <c:pt idx="0">
                  <c:v>0.75</c:v>
                </c:pt>
                <c:pt idx="1">
                  <c:v>0.74</c:v>
                </c:pt>
                <c:pt idx="2">
                  <c:v>0.73</c:v>
                </c:pt>
                <c:pt idx="3">
                  <c:v>0.72499999999999998</c:v>
                </c:pt>
                <c:pt idx="4">
                  <c:v>0.72</c:v>
                </c:pt>
                <c:pt idx="5">
                  <c:v>0.71499999999999997</c:v>
                </c:pt>
                <c:pt idx="6">
                  <c:v>0.71</c:v>
                </c:pt>
                <c:pt idx="7">
                  <c:v>0.7</c:v>
                </c:pt>
                <c:pt idx="8">
                  <c:v>0.6</c:v>
                </c:pt>
              </c:numCache>
            </c:numRef>
          </c:xVal>
          <c:yVal>
            <c:numRef>
              <c:f>Sheet1!$H$24:$H$32</c:f>
              <c:numCache>
                <c:formatCode>General</c:formatCode>
                <c:ptCount val="9"/>
                <c:pt idx="0">
                  <c:v>0.495</c:v>
                </c:pt>
                <c:pt idx="1">
                  <c:v>0.438</c:v>
                </c:pt>
                <c:pt idx="2">
                  <c:v>0.36399999999999999</c:v>
                </c:pt>
                <c:pt idx="3">
                  <c:v>0.31</c:v>
                </c:pt>
                <c:pt idx="4">
                  <c:v>0.36399999999999999</c:v>
                </c:pt>
                <c:pt idx="5">
                  <c:v>0.34599999999999997</c:v>
                </c:pt>
                <c:pt idx="6">
                  <c:v>0.16500000000000001</c:v>
                </c:pt>
                <c:pt idx="7">
                  <c:v>0.112</c:v>
                </c:pt>
                <c:pt idx="8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7-44B7-BB48-F86D52B5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21912"/>
        <c:axId val="557122232"/>
      </c:scatterChart>
      <c:valAx>
        <c:axId val="557121912"/>
        <c:scaling>
          <c:orientation val="minMax"/>
          <c:max val="0.7500000000000001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2232"/>
        <c:crosses val="autoZero"/>
        <c:crossBetween val="midCat"/>
      </c:valAx>
      <c:valAx>
        <c:axId val="557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(x/c)shock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3.2</c:v>
                </c:pt>
                <c:pt idx="1">
                  <c:v>3</c:v>
                </c:pt>
                <c:pt idx="2">
                  <c:v>2.5</c:v>
                </c:pt>
                <c:pt idx="3">
                  <c:v>2.35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  <c:pt idx="11">
                  <c:v>-1.5</c:v>
                </c:pt>
                <c:pt idx="12">
                  <c:v>-2</c:v>
                </c:pt>
                <c:pt idx="13">
                  <c:v>-2.5</c:v>
                </c:pt>
                <c:pt idx="14">
                  <c:v>-3</c:v>
                </c:pt>
                <c:pt idx="15">
                  <c:v>-3.5</c:v>
                </c:pt>
                <c:pt idx="16">
                  <c:v>-4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2.19</c:v>
                </c:pt>
                <c:pt idx="1">
                  <c:v>2.1459999999999999</c:v>
                </c:pt>
                <c:pt idx="2">
                  <c:v>2.1389999999999998</c:v>
                </c:pt>
                <c:pt idx="3">
                  <c:v>2.1459999999999999</c:v>
                </c:pt>
                <c:pt idx="4">
                  <c:v>2.14</c:v>
                </c:pt>
                <c:pt idx="5">
                  <c:v>2.0950000000000002</c:v>
                </c:pt>
                <c:pt idx="6">
                  <c:v>2.0529999999999999</c:v>
                </c:pt>
                <c:pt idx="7">
                  <c:v>2.008</c:v>
                </c:pt>
                <c:pt idx="8">
                  <c:v>1.966</c:v>
                </c:pt>
                <c:pt idx="9">
                  <c:v>1.923</c:v>
                </c:pt>
                <c:pt idx="10">
                  <c:v>1.883</c:v>
                </c:pt>
                <c:pt idx="11">
                  <c:v>1.845</c:v>
                </c:pt>
                <c:pt idx="12">
                  <c:v>1.8069999999999999</c:v>
                </c:pt>
                <c:pt idx="13">
                  <c:v>1.772</c:v>
                </c:pt>
                <c:pt idx="14">
                  <c:v>1.738</c:v>
                </c:pt>
                <c:pt idx="15">
                  <c:v>1.7050000000000001</c:v>
                </c:pt>
                <c:pt idx="16">
                  <c:v>1.667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DC-420B-A777-02AFCAF0420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3.2</c:v>
                </c:pt>
                <c:pt idx="1">
                  <c:v>3</c:v>
                </c:pt>
                <c:pt idx="2">
                  <c:v>2.5</c:v>
                </c:pt>
                <c:pt idx="3">
                  <c:v>2.35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  <c:pt idx="11">
                  <c:v>-1.5</c:v>
                </c:pt>
                <c:pt idx="12">
                  <c:v>-2</c:v>
                </c:pt>
                <c:pt idx="13">
                  <c:v>-2.5</c:v>
                </c:pt>
                <c:pt idx="14">
                  <c:v>-3</c:v>
                </c:pt>
                <c:pt idx="15">
                  <c:v>-3.5</c:v>
                </c:pt>
                <c:pt idx="16">
                  <c:v>-4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2.19</c:v>
                </c:pt>
                <c:pt idx="1">
                  <c:v>2.1459999999999999</c:v>
                </c:pt>
                <c:pt idx="2">
                  <c:v>2.1389999999999998</c:v>
                </c:pt>
                <c:pt idx="3">
                  <c:v>2.1459999999999999</c:v>
                </c:pt>
                <c:pt idx="4">
                  <c:v>2.14</c:v>
                </c:pt>
                <c:pt idx="5">
                  <c:v>2.0950000000000002</c:v>
                </c:pt>
                <c:pt idx="6">
                  <c:v>2.0529999999999999</c:v>
                </c:pt>
                <c:pt idx="7">
                  <c:v>2.008</c:v>
                </c:pt>
                <c:pt idx="8">
                  <c:v>1.966</c:v>
                </c:pt>
                <c:pt idx="9">
                  <c:v>1.923</c:v>
                </c:pt>
                <c:pt idx="10">
                  <c:v>1.883</c:v>
                </c:pt>
                <c:pt idx="11">
                  <c:v>1.845</c:v>
                </c:pt>
                <c:pt idx="12">
                  <c:v>1.8069999999999999</c:v>
                </c:pt>
                <c:pt idx="13">
                  <c:v>1.772</c:v>
                </c:pt>
                <c:pt idx="14">
                  <c:v>1.738</c:v>
                </c:pt>
                <c:pt idx="15">
                  <c:v>1.7050000000000001</c:v>
                </c:pt>
                <c:pt idx="16">
                  <c:v>1.667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C-420B-A777-02AFCAF0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42888"/>
        <c:axId val="586843208"/>
      </c:scatterChart>
      <c:valAx>
        <c:axId val="5868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3208"/>
        <c:crosses val="autoZero"/>
        <c:crossBetween val="midCat"/>
      </c:valAx>
      <c:valAx>
        <c:axId val="586843208"/>
        <c:scaling>
          <c:orientation val="minMax"/>
          <c:max val="2.2999999999999998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Hbar,TE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2888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Sheet1!$A$31:$A$37</c:f>
              <c:numCache>
                <c:formatCode>General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0.30000000000000004</c:v>
                </c:pt>
                <c:pt idx="5">
                  <c:v>0.20000000000000004</c:v>
                </c:pt>
                <c:pt idx="6">
                  <c:v>0.10000000000000003</c:v>
                </c:pt>
              </c:numCache>
            </c:numRef>
          </c:xVal>
          <c:yVal>
            <c:numRef>
              <c:f>(Sheet1!$G$24,Sheet1!$G$26,Sheet1!$G$31:$G$37)</c:f>
              <c:numCache>
                <c:formatCode>General</c:formatCode>
                <c:ptCount val="9"/>
                <c:pt idx="0">
                  <c:v>2.1789999999999998</c:v>
                </c:pt>
                <c:pt idx="1">
                  <c:v>2.1459999999999999</c:v>
                </c:pt>
                <c:pt idx="2">
                  <c:v>2.1</c:v>
                </c:pt>
                <c:pt idx="3">
                  <c:v>1.91</c:v>
                </c:pt>
                <c:pt idx="4">
                  <c:v>1.804</c:v>
                </c:pt>
                <c:pt idx="5">
                  <c:v>1.742</c:v>
                </c:pt>
                <c:pt idx="6">
                  <c:v>1.7030000000000001</c:v>
                </c:pt>
                <c:pt idx="7">
                  <c:v>1.679</c:v>
                </c:pt>
                <c:pt idx="8">
                  <c:v>1.667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5-41A0-96C2-48277863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42888"/>
        <c:axId val="586843208"/>
      </c:scatterChart>
      <c:valAx>
        <c:axId val="5868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3208"/>
        <c:crosses val="autoZero"/>
        <c:crossBetween val="midCat"/>
      </c:valAx>
      <c:valAx>
        <c:axId val="586843208"/>
        <c:scaling>
          <c:orientation val="minMax"/>
          <c:max val="2.2999999999999998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Hbar,TE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2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(Sheet1!$A$24,Sheet1!$A$26,Sheet1!$A$31:$A$37)</c:f>
              <c:numCache>
                <c:formatCode>General</c:formatCode>
                <c:ptCount val="9"/>
                <c:pt idx="0">
                  <c:v>0.75</c:v>
                </c:pt>
                <c:pt idx="1">
                  <c:v>0.73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0.20000000000000004</c:v>
                </c:pt>
                <c:pt idx="8">
                  <c:v>0.10000000000000003</c:v>
                </c:pt>
              </c:numCache>
            </c:numRef>
          </c:xVal>
          <c:yVal>
            <c:numRef>
              <c:f>(Sheet1!$C$24,Sheet1!$C$26,Sheet1!$C$31:$C$37)</c:f>
              <c:numCache>
                <c:formatCode>General</c:formatCode>
                <c:ptCount val="9"/>
                <c:pt idx="0">
                  <c:v>0.71899999999999997</c:v>
                </c:pt>
                <c:pt idx="1">
                  <c:v>0.67100000000000004</c:v>
                </c:pt>
                <c:pt idx="2">
                  <c:v>0.61799999999999999</c:v>
                </c:pt>
                <c:pt idx="3">
                  <c:v>0.53600000000000003</c:v>
                </c:pt>
                <c:pt idx="4">
                  <c:v>0.49199999999999999</c:v>
                </c:pt>
                <c:pt idx="5">
                  <c:v>0.46400000000000002</c:v>
                </c:pt>
                <c:pt idx="6">
                  <c:v>0.44600000000000001</c:v>
                </c:pt>
                <c:pt idx="7">
                  <c:v>0.435</c:v>
                </c:pt>
                <c:pt idx="8">
                  <c:v>0.42799999999999999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A-4494-AB5E-CAA098DF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07024"/>
        <c:axId val="706107984"/>
      </c:scatterChart>
      <c:valAx>
        <c:axId val="7061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 Number</a:t>
                </a:r>
              </a:p>
            </c:rich>
          </c:tx>
          <c:layout>
            <c:manualLayout>
              <c:xMode val="edge"/>
              <c:yMode val="edge"/>
              <c:x val="0.47971246565968606"/>
              <c:y val="0.91733023135456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07984"/>
        <c:crosses val="autoZero"/>
        <c:crossBetween val="midCat"/>
      </c:valAx>
      <c:valAx>
        <c:axId val="706107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447674</xdr:colOff>
      <xdr:row>5</xdr:row>
      <xdr:rowOff>24766</xdr:rowOff>
    </xdr:from>
    <xdr:to>
      <xdr:col>31</xdr:col>
      <xdr:colOff>270509</xdr:colOff>
      <xdr:row>28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F573C-FA17-4E44-AADD-74125AD6C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53788</xdr:colOff>
      <xdr:row>5</xdr:row>
      <xdr:rowOff>72390</xdr:rowOff>
    </xdr:from>
    <xdr:to>
      <xdr:col>14</xdr:col>
      <xdr:colOff>385482</xdr:colOff>
      <xdr:row>25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A7018-5315-45D7-B41D-D3CB9CAC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213360</xdr:colOff>
      <xdr:row>5</xdr:row>
      <xdr:rowOff>26670</xdr:rowOff>
    </xdr:from>
    <xdr:to>
      <xdr:col>26</xdr:col>
      <xdr:colOff>381000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BF7B8-DDB5-4618-9729-9DF58A86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219074</xdr:colOff>
      <xdr:row>28</xdr:row>
      <xdr:rowOff>86508</xdr:rowOff>
    </xdr:from>
    <xdr:to>
      <xdr:col>26</xdr:col>
      <xdr:colOff>387074</xdr:colOff>
      <xdr:row>51</xdr:row>
      <xdr:rowOff>25449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CB5B30-1C8E-436D-A69D-40922340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7</xdr:col>
      <xdr:colOff>236220</xdr:colOff>
      <xdr:row>44</xdr:row>
      <xdr:rowOff>182880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8E12EB-181D-44AD-AE2D-5D1703A49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054340"/>
          <a:ext cx="2362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266700</xdr:colOff>
      <xdr:row>59</xdr:row>
      <xdr:rowOff>117102</xdr:rowOff>
    </xdr:from>
    <xdr:to>
      <xdr:col>21</xdr:col>
      <xdr:colOff>361950</xdr:colOff>
      <xdr:row>71</xdr:row>
      <xdr:rowOff>98052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45BD-0E2E-40D2-A5BB-92D1EA492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581024</xdr:colOff>
      <xdr:row>42</xdr:row>
      <xdr:rowOff>161924</xdr:rowOff>
    </xdr:from>
    <xdr:to>
      <xdr:col>12</xdr:col>
      <xdr:colOff>581025</xdr:colOff>
      <xdr:row>54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F45F87-E85D-4646-BC86-03601FE4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457200</xdr:colOff>
      <xdr:row>47</xdr:row>
      <xdr:rowOff>171450</xdr:rowOff>
    </xdr:from>
    <xdr:to>
      <xdr:col>8</xdr:col>
      <xdr:colOff>85725</xdr:colOff>
      <xdr:row>63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2A38B7-B18D-4E09-AD84-914C9BCB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962025</xdr:colOff>
      <xdr:row>55</xdr:row>
      <xdr:rowOff>85725</xdr:rowOff>
    </xdr:from>
    <xdr:to>
      <xdr:col>15</xdr:col>
      <xdr:colOff>542925</xdr:colOff>
      <xdr:row>70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41FA40-C4DE-4E85-B2BC-B6B1C599B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460562</xdr:colOff>
      <xdr:row>28</xdr:row>
      <xdr:rowOff>81243</xdr:rowOff>
    </xdr:from>
    <xdr:to>
      <xdr:col>31</xdr:col>
      <xdr:colOff>295835</xdr:colOff>
      <xdr:row>51</xdr:row>
      <xdr:rowOff>26894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126057-DF28-418C-856D-C3E8C2CE4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17</xdr:col>
      <xdr:colOff>99060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504D9-B439-4793-A9BC-CCBDBDEB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8AC0-E38A-4A1E-8C3B-469C522CBD25}">
  <dimension ref="A1:AM47"/>
  <sheetViews>
    <sheetView tabSelected="1" zoomScale="85" zoomScaleNormal="85" workbookViewId="0">
      <pane ySplit="1" topLeftCell="A30" activePane="bottomLeft" state="frozen"/>
      <selection pane="bottomLeft" activeCell="Q14" sqref="Q14"/>
    </sheetView>
  </sheetViews>
  <sheetFormatPr defaultRowHeight="14.4" x14ac:dyDescent="0.3"/>
  <cols>
    <col min="9" max="9" width="9.88671875" customWidth="1"/>
    <col min="10" max="10" width="18.109375" customWidth="1"/>
  </cols>
  <sheetData>
    <row r="1" spans="1:38" x14ac:dyDescent="0.3">
      <c r="A1" s="1" t="s">
        <v>1</v>
      </c>
      <c r="B1" s="1" t="s">
        <v>2</v>
      </c>
      <c r="C1" s="2" t="s">
        <v>3</v>
      </c>
      <c r="D1" s="1" t="s">
        <v>4</v>
      </c>
      <c r="E1" s="3" t="s">
        <v>5</v>
      </c>
      <c r="F1" s="5" t="s">
        <v>12</v>
      </c>
      <c r="G1" s="1" t="s">
        <v>6</v>
      </c>
      <c r="H1" s="5" t="s">
        <v>8</v>
      </c>
      <c r="I1" s="5" t="s">
        <v>14</v>
      </c>
      <c r="J1" s="5" t="s">
        <v>7</v>
      </c>
    </row>
    <row r="2" spans="1:38" x14ac:dyDescent="0.3">
      <c r="A2">
        <v>0.73</v>
      </c>
      <c r="B2">
        <v>3.2</v>
      </c>
      <c r="C2">
        <v>0.85699999999999998</v>
      </c>
      <c r="D2">
        <v>9.8600000000000007E-3</v>
      </c>
      <c r="E2">
        <f>0.01837-D2</f>
        <v>8.5100000000000002E-3</v>
      </c>
      <c r="F2">
        <f>D2+E2</f>
        <v>1.8370000000000001E-2</v>
      </c>
      <c r="G2">
        <v>2.19</v>
      </c>
      <c r="H2">
        <v>0.45700000000000002</v>
      </c>
      <c r="I2">
        <f t="shared" ref="I2:I18" si="0">IF(AND(E2&lt;=0.0012,G2&lt;=2.2), 1,0)</f>
        <v>0</v>
      </c>
    </row>
    <row r="3" spans="1:38" x14ac:dyDescent="0.3">
      <c r="A3">
        <v>0.73</v>
      </c>
      <c r="B3">
        <v>3</v>
      </c>
      <c r="C3">
        <v>0.81299999999999994</v>
      </c>
      <c r="D3">
        <v>9.4400000000000005E-3</v>
      </c>
      <c r="E3">
        <f>0.01567-D3</f>
        <v>6.2299999999999994E-3</v>
      </c>
      <c r="F3">
        <f t="shared" ref="F3:F37" si="1">D3+E3</f>
        <v>1.567E-2</v>
      </c>
      <c r="G3">
        <v>2.1459999999999999</v>
      </c>
      <c r="H3">
        <v>0.438</v>
      </c>
      <c r="I3">
        <f t="shared" si="0"/>
        <v>0</v>
      </c>
    </row>
    <row r="4" spans="1:38" s="7" customFormat="1" x14ac:dyDescent="0.3">
      <c r="A4">
        <v>0.73</v>
      </c>
      <c r="B4">
        <v>2.5</v>
      </c>
      <c r="C4">
        <v>0.70299999999999996</v>
      </c>
      <c r="D4">
        <v>8.7299999999999999E-3</v>
      </c>
      <c r="E4">
        <f>0.01055-D4</f>
        <v>1.8200000000000004E-3</v>
      </c>
      <c r="F4">
        <f t="shared" si="1"/>
        <v>1.055E-2</v>
      </c>
      <c r="G4">
        <v>2.1389999999999998</v>
      </c>
      <c r="H4">
        <v>0.38300000000000001</v>
      </c>
      <c r="I4">
        <f t="shared" si="0"/>
        <v>0</v>
      </c>
      <c r="J4"/>
    </row>
    <row r="5" spans="1:38" x14ac:dyDescent="0.3">
      <c r="A5" s="7">
        <v>0.73</v>
      </c>
      <c r="B5" s="7">
        <v>2.35</v>
      </c>
      <c r="C5" s="7">
        <v>0.67100000000000004</v>
      </c>
      <c r="D5" s="8">
        <v>8.5900000000000004E-3</v>
      </c>
      <c r="E5" s="9">
        <f>0.00958-D5</f>
        <v>9.8999999999999956E-4</v>
      </c>
      <c r="F5">
        <f t="shared" si="1"/>
        <v>9.58E-3</v>
      </c>
      <c r="G5" s="8">
        <v>2.1459999999999999</v>
      </c>
      <c r="H5" s="10">
        <v>0.36399999999999999</v>
      </c>
      <c r="I5">
        <f t="shared" si="0"/>
        <v>1</v>
      </c>
      <c r="J5" s="7" t="s">
        <v>0</v>
      </c>
    </row>
    <row r="6" spans="1:38" x14ac:dyDescent="0.3">
      <c r="A6">
        <v>0.73</v>
      </c>
      <c r="B6">
        <v>2</v>
      </c>
      <c r="C6">
        <v>0.59799999999999998</v>
      </c>
      <c r="D6">
        <v>8.3800000000000003E-3</v>
      </c>
      <c r="E6" s="4">
        <f>0.00839-D6</f>
        <v>9.9999999999995925E-6</v>
      </c>
      <c r="F6">
        <f t="shared" si="1"/>
        <v>8.3899999999999999E-3</v>
      </c>
      <c r="G6" s="6">
        <v>2.14</v>
      </c>
      <c r="H6" s="6">
        <v>0.38300000000000001</v>
      </c>
      <c r="I6">
        <f t="shared" si="0"/>
        <v>1</v>
      </c>
    </row>
    <row r="7" spans="1:38" x14ac:dyDescent="0.3">
      <c r="A7">
        <v>0.73</v>
      </c>
      <c r="B7">
        <f>B6-0.5</f>
        <v>1.5</v>
      </c>
      <c r="C7">
        <v>0.503</v>
      </c>
      <c r="D7">
        <v>8.2199999999999999E-3</v>
      </c>
      <c r="E7">
        <f>0.00824-D7</f>
        <v>2.000000000000092E-5</v>
      </c>
      <c r="F7">
        <f t="shared" si="1"/>
        <v>8.2400000000000008E-3</v>
      </c>
      <c r="G7">
        <v>2.0950000000000002</v>
      </c>
      <c r="H7">
        <v>0.36399999999999999</v>
      </c>
      <c r="I7">
        <f t="shared" si="0"/>
        <v>1</v>
      </c>
    </row>
    <row r="8" spans="1:38" x14ac:dyDescent="0.3">
      <c r="A8">
        <v>0.73</v>
      </c>
      <c r="B8">
        <f t="shared" ref="B8:B18" si="2">B7-0.5</f>
        <v>1</v>
      </c>
      <c r="C8">
        <v>0.41199999999999998</v>
      </c>
      <c r="D8">
        <v>8.09E-3</v>
      </c>
      <c r="E8">
        <v>0</v>
      </c>
      <c r="F8">
        <f t="shared" si="1"/>
        <v>8.09E-3</v>
      </c>
      <c r="G8">
        <v>2.0529999999999999</v>
      </c>
      <c r="H8">
        <v>0.38300000000000001</v>
      </c>
      <c r="I8">
        <f t="shared" si="0"/>
        <v>1</v>
      </c>
    </row>
    <row r="9" spans="1:38" x14ac:dyDescent="0.3">
      <c r="A9">
        <v>0.73</v>
      </c>
      <c r="B9">
        <f t="shared" si="2"/>
        <v>0.5</v>
      </c>
      <c r="C9">
        <v>0.32200000000000001</v>
      </c>
      <c r="D9">
        <v>8.0099999999999998E-3</v>
      </c>
      <c r="E9">
        <v>0</v>
      </c>
      <c r="F9">
        <f t="shared" si="1"/>
        <v>8.0099999999999998E-3</v>
      </c>
      <c r="G9">
        <v>2.008</v>
      </c>
      <c r="I9">
        <f t="shared" si="0"/>
        <v>1</v>
      </c>
    </row>
    <row r="10" spans="1:38" x14ac:dyDescent="0.3">
      <c r="A10">
        <v>0.73</v>
      </c>
      <c r="B10">
        <f t="shared" si="2"/>
        <v>0</v>
      </c>
      <c r="C10">
        <v>0.23300000000000001</v>
      </c>
      <c r="D10">
        <v>7.9600000000000001E-3</v>
      </c>
      <c r="E10">
        <v>0</v>
      </c>
      <c r="F10">
        <f t="shared" si="1"/>
        <v>7.9600000000000001E-3</v>
      </c>
      <c r="G10">
        <v>1.966</v>
      </c>
      <c r="I10">
        <f t="shared" si="0"/>
        <v>1</v>
      </c>
    </row>
    <row r="11" spans="1:38" x14ac:dyDescent="0.3">
      <c r="A11">
        <v>0.73</v>
      </c>
      <c r="B11">
        <f t="shared" si="2"/>
        <v>-0.5</v>
      </c>
      <c r="C11">
        <v>0.14499999999999999</v>
      </c>
      <c r="D11">
        <v>7.9399999999999991E-3</v>
      </c>
      <c r="E11">
        <v>0</v>
      </c>
      <c r="F11">
        <f t="shared" si="1"/>
        <v>7.9399999999999991E-3</v>
      </c>
      <c r="G11">
        <v>1.923</v>
      </c>
      <c r="I11">
        <f t="shared" si="0"/>
        <v>1</v>
      </c>
      <c r="AG11">
        <v>2.36</v>
      </c>
      <c r="AH11">
        <v>0</v>
      </c>
      <c r="AI11">
        <v>1.75</v>
      </c>
      <c r="AJ11">
        <v>2.33</v>
      </c>
      <c r="AK11">
        <v>2.2000000000000002</v>
      </c>
      <c r="AL11">
        <v>3.21</v>
      </c>
    </row>
    <row r="12" spans="1:38" x14ac:dyDescent="0.3">
      <c r="A12">
        <v>0.73</v>
      </c>
      <c r="B12">
        <f t="shared" si="2"/>
        <v>-1</v>
      </c>
      <c r="C12">
        <v>5.5999999999999999E-3</v>
      </c>
      <c r="D12">
        <v>7.9399999999999991E-3</v>
      </c>
      <c r="E12">
        <v>0</v>
      </c>
      <c r="F12">
        <f t="shared" si="1"/>
        <v>7.9399999999999991E-3</v>
      </c>
      <c r="G12">
        <v>1.883</v>
      </c>
      <c r="I12">
        <f t="shared" si="0"/>
        <v>1</v>
      </c>
      <c r="AG12">
        <v>2.36</v>
      </c>
      <c r="AH12">
        <v>1</v>
      </c>
      <c r="AI12">
        <v>1.75</v>
      </c>
      <c r="AJ12">
        <v>2.33</v>
      </c>
      <c r="AK12">
        <v>2.2000000000000002</v>
      </c>
      <c r="AL12">
        <v>3.21</v>
      </c>
    </row>
    <row r="13" spans="1:38" x14ac:dyDescent="0.3">
      <c r="A13">
        <v>0.73</v>
      </c>
      <c r="B13">
        <f>B12-0.5</f>
        <v>-1.5</v>
      </c>
      <c r="C13">
        <v>-3.4000000000000002E-2</v>
      </c>
      <c r="D13">
        <v>8.0099999999999998E-3</v>
      </c>
      <c r="E13">
        <v>0</v>
      </c>
      <c r="F13">
        <f t="shared" si="1"/>
        <v>8.0099999999999998E-3</v>
      </c>
      <c r="G13">
        <f>AVERAGE(G12,G14)</f>
        <v>1.845</v>
      </c>
      <c r="I13">
        <f t="shared" si="0"/>
        <v>1</v>
      </c>
    </row>
    <row r="14" spans="1:38" x14ac:dyDescent="0.3">
      <c r="A14">
        <v>0.73</v>
      </c>
      <c r="B14">
        <f t="shared" si="2"/>
        <v>-2</v>
      </c>
      <c r="C14">
        <v>-0.126</v>
      </c>
      <c r="D14">
        <v>8.0999999999999996E-3</v>
      </c>
      <c r="E14">
        <f>0.00814-D14</f>
        <v>4.0000000000000105E-5</v>
      </c>
      <c r="F14">
        <f t="shared" si="1"/>
        <v>8.1399999999999997E-3</v>
      </c>
      <c r="G14">
        <v>1.8069999999999999</v>
      </c>
      <c r="H14">
        <v>0.36699999999999999</v>
      </c>
      <c r="I14">
        <f t="shared" si="0"/>
        <v>1</v>
      </c>
    </row>
    <row r="15" spans="1:38" x14ac:dyDescent="0.3">
      <c r="A15">
        <v>0.73</v>
      </c>
      <c r="B15">
        <f t="shared" si="2"/>
        <v>-2.5</v>
      </c>
      <c r="C15">
        <v>-0.218</v>
      </c>
      <c r="D15">
        <v>8.2500000000000004E-3</v>
      </c>
      <c r="E15">
        <f>0.00846-D15</f>
        <v>2.1000000000000012E-4</v>
      </c>
      <c r="F15">
        <f t="shared" si="1"/>
        <v>8.4600000000000005E-3</v>
      </c>
      <c r="G15">
        <v>1.772</v>
      </c>
      <c r="H15">
        <v>0.36699999999999999</v>
      </c>
      <c r="I15">
        <f t="shared" si="0"/>
        <v>1</v>
      </c>
    </row>
    <row r="16" spans="1:38" x14ac:dyDescent="0.3">
      <c r="A16">
        <v>0.73</v>
      </c>
      <c r="B16">
        <f t="shared" si="2"/>
        <v>-3</v>
      </c>
      <c r="C16">
        <v>-0.316</v>
      </c>
      <c r="D16">
        <v>8.5100000000000002E-3</v>
      </c>
      <c r="E16">
        <f>0.00935-D16</f>
        <v>8.4000000000000047E-4</v>
      </c>
      <c r="F16">
        <f t="shared" si="1"/>
        <v>9.3500000000000007E-3</v>
      </c>
      <c r="G16">
        <v>1.738</v>
      </c>
      <c r="H16">
        <v>0.38400000000000001</v>
      </c>
      <c r="I16">
        <f t="shared" si="0"/>
        <v>1</v>
      </c>
    </row>
    <row r="17" spans="1:37" x14ac:dyDescent="0.3">
      <c r="A17">
        <v>0.73</v>
      </c>
      <c r="B17">
        <f>B16-0.5</f>
        <v>-3.5</v>
      </c>
      <c r="C17">
        <v>-0.41799999999999998</v>
      </c>
      <c r="D17">
        <v>8.8900000000000003E-3</v>
      </c>
      <c r="E17">
        <f>0.01097-D17</f>
        <v>2.0800000000000003E-3</v>
      </c>
      <c r="F17">
        <f t="shared" si="1"/>
        <v>1.0970000000000001E-2</v>
      </c>
      <c r="G17">
        <v>1.7050000000000001</v>
      </c>
      <c r="H17">
        <v>0.38400000000000001</v>
      </c>
      <c r="I17">
        <f t="shared" si="0"/>
        <v>0</v>
      </c>
    </row>
    <row r="18" spans="1:37" x14ac:dyDescent="0.3">
      <c r="A18">
        <v>0.73</v>
      </c>
      <c r="B18">
        <f t="shared" si="2"/>
        <v>-4</v>
      </c>
      <c r="C18">
        <v>-0.52300000000000002</v>
      </c>
      <c r="D18">
        <v>9.9600000000000001E-3</v>
      </c>
      <c r="E18">
        <f>0.01603-D18</f>
        <v>6.069999999999999E-3</v>
      </c>
      <c r="F18">
        <f t="shared" si="1"/>
        <v>1.6029999999999999E-2</v>
      </c>
      <c r="G18">
        <v>1.667</v>
      </c>
      <c r="H18">
        <v>0.40200000000000002</v>
      </c>
      <c r="I18">
        <f t="shared" si="0"/>
        <v>0</v>
      </c>
    </row>
    <row r="24" spans="1:37" x14ac:dyDescent="0.3">
      <c r="A24">
        <v>0.75</v>
      </c>
      <c r="B24">
        <v>2.35</v>
      </c>
      <c r="C24">
        <v>0.71899999999999997</v>
      </c>
      <c r="D24">
        <v>9.2200000000000008E-3</v>
      </c>
      <c r="E24">
        <f>0.01464-D24</f>
        <v>5.4199999999999995E-3</v>
      </c>
      <c r="F24">
        <f t="shared" si="1"/>
        <v>1.464E-2</v>
      </c>
      <c r="G24">
        <v>2.1789999999999998</v>
      </c>
      <c r="H24">
        <v>0.495</v>
      </c>
      <c r="I24">
        <f>IF(AND(E24&lt;=0.0012,G24&lt;=2.2), 1,0)</f>
        <v>0</v>
      </c>
    </row>
    <row r="25" spans="1:37" x14ac:dyDescent="0.3">
      <c r="A25">
        <v>0.74</v>
      </c>
      <c r="F25">
        <f t="shared" si="1"/>
        <v>0</v>
      </c>
      <c r="H25">
        <v>0.438</v>
      </c>
    </row>
    <row r="26" spans="1:37" x14ac:dyDescent="0.3">
      <c r="A26" s="7">
        <v>0.73</v>
      </c>
      <c r="B26" s="7">
        <v>2.35</v>
      </c>
      <c r="C26" s="7">
        <v>0.67100000000000004</v>
      </c>
      <c r="D26" s="8">
        <v>8.5900000000000004E-3</v>
      </c>
      <c r="E26" s="9">
        <f>0.00958-D26</f>
        <v>9.8999999999999956E-4</v>
      </c>
      <c r="F26">
        <f t="shared" si="1"/>
        <v>9.58E-3</v>
      </c>
      <c r="G26" s="8">
        <v>2.1459999999999999</v>
      </c>
      <c r="H26" s="10">
        <v>0.36399999999999999</v>
      </c>
      <c r="I26">
        <f>IF(AND(E26&lt;=0.0012,G26&lt;=2.2), 1,0)</f>
        <v>1</v>
      </c>
    </row>
    <row r="27" spans="1:37" x14ac:dyDescent="0.3">
      <c r="A27">
        <v>0.72499999999999998</v>
      </c>
      <c r="F27">
        <f t="shared" si="1"/>
        <v>0</v>
      </c>
      <c r="H27">
        <v>0.31</v>
      </c>
    </row>
    <row r="28" spans="1:37" x14ac:dyDescent="0.3">
      <c r="A28">
        <v>0.72</v>
      </c>
      <c r="F28">
        <f t="shared" si="1"/>
        <v>0</v>
      </c>
      <c r="H28">
        <v>0.36399999999999999</v>
      </c>
      <c r="AK28" t="s">
        <v>15</v>
      </c>
    </row>
    <row r="29" spans="1:37" x14ac:dyDescent="0.3">
      <c r="A29">
        <v>0.71499999999999997</v>
      </c>
      <c r="F29">
        <f t="shared" si="1"/>
        <v>0</v>
      </c>
      <c r="H29">
        <v>0.34599999999999997</v>
      </c>
    </row>
    <row r="30" spans="1:37" x14ac:dyDescent="0.3">
      <c r="A30">
        <v>0.71</v>
      </c>
      <c r="F30">
        <f t="shared" si="1"/>
        <v>0</v>
      </c>
      <c r="H30">
        <v>0.16500000000000001</v>
      </c>
    </row>
    <row r="31" spans="1:37" x14ac:dyDescent="0.3">
      <c r="A31">
        <v>0.7</v>
      </c>
      <c r="B31">
        <v>2.35</v>
      </c>
      <c r="C31">
        <v>0.61799999999999999</v>
      </c>
      <c r="D31">
        <v>8.2799999999999992E-3</v>
      </c>
      <c r="E31">
        <f>0.00845-D31</f>
        <v>1.7000000000000001E-4</v>
      </c>
      <c r="F31">
        <f t="shared" si="1"/>
        <v>8.4499999999999992E-3</v>
      </c>
      <c r="G31">
        <v>2.1</v>
      </c>
      <c r="H31">
        <v>0.112</v>
      </c>
      <c r="I31">
        <f t="shared" ref="I31:I37" si="3">IF(AND(E31&lt;=0.0012,G31&lt;=2.2), 1,0)</f>
        <v>1</v>
      </c>
    </row>
    <row r="32" spans="1:37" x14ac:dyDescent="0.3">
      <c r="A32">
        <f>A31-0.1</f>
        <v>0.6</v>
      </c>
      <c r="B32">
        <v>2.35</v>
      </c>
      <c r="C32">
        <v>0.53600000000000003</v>
      </c>
      <c r="D32">
        <v>7.8899999999999994E-3</v>
      </c>
      <c r="E32">
        <v>0</v>
      </c>
      <c r="F32">
        <f t="shared" si="1"/>
        <v>7.8899999999999994E-3</v>
      </c>
      <c r="G32">
        <v>1.91</v>
      </c>
      <c r="H32">
        <v>8.0000000000000002E-3</v>
      </c>
      <c r="I32">
        <f t="shared" si="3"/>
        <v>1</v>
      </c>
    </row>
    <row r="33" spans="1:39" x14ac:dyDescent="0.3">
      <c r="A33">
        <f t="shared" ref="A33:A37" si="4">A32-0.1</f>
        <v>0.5</v>
      </c>
      <c r="B33">
        <v>2.35</v>
      </c>
      <c r="C33">
        <v>0.49199999999999999</v>
      </c>
      <c r="D33">
        <v>7.7400000000000004E-3</v>
      </c>
      <c r="E33">
        <v>0</v>
      </c>
      <c r="F33">
        <f t="shared" si="1"/>
        <v>7.7400000000000004E-3</v>
      </c>
      <c r="G33">
        <v>1.804</v>
      </c>
      <c r="I33">
        <f t="shared" si="3"/>
        <v>1</v>
      </c>
    </row>
    <row r="34" spans="1:39" x14ac:dyDescent="0.3">
      <c r="A34">
        <f t="shared" si="4"/>
        <v>0.4</v>
      </c>
      <c r="B34">
        <v>2.35</v>
      </c>
      <c r="C34">
        <v>0.46400000000000002</v>
      </c>
      <c r="D34">
        <v>7.6800000000000002E-3</v>
      </c>
      <c r="E34">
        <v>0</v>
      </c>
      <c r="F34">
        <f t="shared" si="1"/>
        <v>7.6800000000000002E-3</v>
      </c>
      <c r="G34">
        <v>1.742</v>
      </c>
      <c r="I34">
        <f t="shared" si="3"/>
        <v>1</v>
      </c>
      <c r="P34" t="s">
        <v>17</v>
      </c>
    </row>
    <row r="35" spans="1:39" x14ac:dyDescent="0.3">
      <c r="A35">
        <f t="shared" si="4"/>
        <v>0.30000000000000004</v>
      </c>
      <c r="B35">
        <v>2.35</v>
      </c>
      <c r="C35">
        <v>0.44600000000000001</v>
      </c>
      <c r="D35">
        <v>7.6499999999999997E-3</v>
      </c>
      <c r="E35">
        <v>0</v>
      </c>
      <c r="F35">
        <f t="shared" si="1"/>
        <v>7.6499999999999997E-3</v>
      </c>
      <c r="G35">
        <v>1.7030000000000001</v>
      </c>
      <c r="I35">
        <f t="shared" si="3"/>
        <v>1</v>
      </c>
      <c r="AH35">
        <v>0.73</v>
      </c>
      <c r="AI35">
        <v>0</v>
      </c>
      <c r="AJ35">
        <v>0.65</v>
      </c>
      <c r="AK35">
        <v>0.72499999999999998</v>
      </c>
      <c r="AL35">
        <v>0.70499999999999996</v>
      </c>
      <c r="AM35">
        <v>0.77</v>
      </c>
    </row>
    <row r="36" spans="1:39" x14ac:dyDescent="0.3">
      <c r="A36">
        <f t="shared" si="4"/>
        <v>0.20000000000000004</v>
      </c>
      <c r="B36">
        <v>2.35</v>
      </c>
      <c r="C36">
        <v>0.435</v>
      </c>
      <c r="D36">
        <v>7.6400000000000001E-3</v>
      </c>
      <c r="E36">
        <v>0</v>
      </c>
      <c r="F36">
        <f t="shared" si="1"/>
        <v>7.6400000000000001E-3</v>
      </c>
      <c r="G36">
        <v>1.679</v>
      </c>
      <c r="I36">
        <f t="shared" si="3"/>
        <v>1</v>
      </c>
      <c r="AH36">
        <v>0.73</v>
      </c>
      <c r="AI36">
        <v>1</v>
      </c>
      <c r="AJ36">
        <v>0.65</v>
      </c>
      <c r="AK36">
        <v>0.72499999999999998</v>
      </c>
      <c r="AL36">
        <v>0.70499999999999996</v>
      </c>
      <c r="AM36">
        <v>0.77</v>
      </c>
    </row>
    <row r="37" spans="1:39" x14ac:dyDescent="0.3">
      <c r="A37">
        <f t="shared" si="4"/>
        <v>0.10000000000000003</v>
      </c>
      <c r="B37">
        <v>2.35</v>
      </c>
      <c r="C37">
        <v>0.42799999999999999</v>
      </c>
      <c r="D37">
        <v>7.6299999999999996E-3</v>
      </c>
      <c r="E37">
        <v>0</v>
      </c>
      <c r="F37">
        <f t="shared" si="1"/>
        <v>7.6299999999999996E-3</v>
      </c>
      <c r="G37">
        <v>1.667</v>
      </c>
      <c r="I37">
        <f t="shared" si="3"/>
        <v>1</v>
      </c>
    </row>
    <row r="44" spans="1:39" ht="15" thickBot="1" x14ac:dyDescent="0.35"/>
    <row r="45" spans="1:39" ht="15" thickBot="1" x14ac:dyDescent="0.35">
      <c r="A45" s="12" t="s">
        <v>1</v>
      </c>
      <c r="B45" s="13" t="s">
        <v>9</v>
      </c>
      <c r="C45" s="13" t="s">
        <v>10</v>
      </c>
      <c r="D45" s="13" t="s">
        <v>11</v>
      </c>
      <c r="E45" s="13" t="s">
        <v>12</v>
      </c>
      <c r="G45" s="13" t="s">
        <v>5</v>
      </c>
      <c r="H45" s="14"/>
      <c r="I45" s="13" t="s">
        <v>13</v>
      </c>
    </row>
    <row r="46" spans="1:39" ht="15" thickBot="1" x14ac:dyDescent="0.35">
      <c r="A46" s="15">
        <v>0.73</v>
      </c>
      <c r="B46" s="16">
        <v>9000000</v>
      </c>
      <c r="C46" s="17" t="s">
        <v>16</v>
      </c>
      <c r="D46" s="17">
        <v>0.67100000000000004</v>
      </c>
      <c r="E46" s="17">
        <v>8.5900000000000004E-3</v>
      </c>
      <c r="G46" s="17">
        <v>9.8999999999999999E-4</v>
      </c>
      <c r="H46" s="17">
        <v>2.1459999999999999</v>
      </c>
      <c r="I46" s="17">
        <v>0.36399999999999999</v>
      </c>
    </row>
    <row r="47" spans="1:39" x14ac:dyDescent="0.3">
      <c r="D47" s="11"/>
    </row>
  </sheetData>
  <conditionalFormatting sqref="I3:I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7 I26 I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7 I26 I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3 I25 I30 I28 I38:I44 I47:I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F6CD-85CB-412D-BB95-7065B406F01A}">
  <dimension ref="B1:V161"/>
  <sheetViews>
    <sheetView zoomScale="70" zoomScaleNormal="70" workbookViewId="0">
      <selection activeCell="T17" sqref="T17"/>
    </sheetView>
  </sheetViews>
  <sheetFormatPr defaultRowHeight="14.4" x14ac:dyDescent="0.3"/>
  <sheetData>
    <row r="1" spans="2:22" x14ac:dyDescent="0.3">
      <c r="B1">
        <v>0</v>
      </c>
      <c r="C1">
        <v>1</v>
      </c>
      <c r="D1">
        <v>0</v>
      </c>
      <c r="E1">
        <v>0.23863999999999999</v>
      </c>
      <c r="F1">
        <v>0.76400000000000001</v>
      </c>
      <c r="G1">
        <v>0.63222999999999996</v>
      </c>
    </row>
    <row r="2" spans="2:22" x14ac:dyDescent="0.3">
      <c r="B2">
        <v>2.25</v>
      </c>
      <c r="C2">
        <v>0.99950000000000006</v>
      </c>
      <c r="D2">
        <v>-4.0000000000000003E-5</v>
      </c>
      <c r="E2">
        <v>0.23066</v>
      </c>
      <c r="F2">
        <v>0.76192000000000004</v>
      </c>
      <c r="G2">
        <v>0.63556999999999997</v>
      </c>
    </row>
    <row r="3" spans="2:22" x14ac:dyDescent="0.3">
      <c r="B3">
        <v>4.5</v>
      </c>
      <c r="C3">
        <v>0.99804999999999999</v>
      </c>
      <c r="D3">
        <v>-1.2999999999999999E-4</v>
      </c>
      <c r="E3">
        <v>0.22206999999999999</v>
      </c>
      <c r="F3">
        <v>0.75966999999999996</v>
      </c>
      <c r="G3">
        <v>0.63915</v>
      </c>
    </row>
    <row r="4" spans="2:22" x14ac:dyDescent="0.3">
      <c r="B4">
        <v>6.75</v>
      </c>
      <c r="C4">
        <v>0.99572000000000005</v>
      </c>
      <c r="D4">
        <v>-3.1E-4</v>
      </c>
      <c r="E4">
        <v>0.20297000000000001</v>
      </c>
      <c r="F4">
        <v>0.75466999999999995</v>
      </c>
      <c r="G4">
        <v>0.64707999999999999</v>
      </c>
    </row>
    <row r="5" spans="2:22" x14ac:dyDescent="0.3">
      <c r="B5">
        <v>9</v>
      </c>
      <c r="C5">
        <v>0.99255000000000004</v>
      </c>
      <c r="D5">
        <v>-5.1999999999999995E-4</v>
      </c>
      <c r="E5">
        <v>0.16613</v>
      </c>
      <c r="F5">
        <v>0.74502999999999997</v>
      </c>
      <c r="G5">
        <v>0.66232000000000002</v>
      </c>
    </row>
    <row r="6" spans="2:22" x14ac:dyDescent="0.3">
      <c r="B6">
        <v>11.25</v>
      </c>
      <c r="C6">
        <v>0.98853999999999997</v>
      </c>
      <c r="D6">
        <v>-8.0999999999999996E-4</v>
      </c>
      <c r="E6">
        <v>0.11193</v>
      </c>
      <c r="F6">
        <v>0.73084000000000005</v>
      </c>
      <c r="G6">
        <v>0.68454999999999999</v>
      </c>
      <c r="S6">
        <v>0</v>
      </c>
      <c r="T6">
        <v>1.5</v>
      </c>
      <c r="U6">
        <v>1.55</v>
      </c>
      <c r="V6">
        <v>1.45</v>
      </c>
    </row>
    <row r="7" spans="2:22" x14ac:dyDescent="0.3">
      <c r="B7">
        <v>13.5</v>
      </c>
      <c r="C7">
        <v>0.98389000000000004</v>
      </c>
      <c r="D7">
        <v>-1.2199999999999999E-3</v>
      </c>
      <c r="E7">
        <v>6.0299999999999999E-2</v>
      </c>
      <c r="F7">
        <v>0.71733000000000002</v>
      </c>
      <c r="G7">
        <v>0.70557999999999998</v>
      </c>
      <c r="S7">
        <v>1</v>
      </c>
      <c r="T7">
        <v>1.2</v>
      </c>
      <c r="U7">
        <v>1.25</v>
      </c>
      <c r="V7">
        <v>1.1499999999999999</v>
      </c>
    </row>
    <row r="8" spans="2:22" x14ac:dyDescent="0.3">
      <c r="B8">
        <v>15.75</v>
      </c>
      <c r="C8">
        <v>0.9788</v>
      </c>
      <c r="D8">
        <v>-1.42E-3</v>
      </c>
      <c r="E8">
        <v>4.5710000000000001E-2</v>
      </c>
      <c r="F8">
        <v>0.71350999999999998</v>
      </c>
      <c r="G8">
        <v>0.71150000000000002</v>
      </c>
    </row>
    <row r="9" spans="2:22" x14ac:dyDescent="0.3">
      <c r="B9">
        <v>18</v>
      </c>
      <c r="C9">
        <v>0.97291000000000005</v>
      </c>
      <c r="D9">
        <v>-1.0200000000000001E-3</v>
      </c>
      <c r="E9">
        <v>8.6690000000000003E-2</v>
      </c>
      <c r="F9">
        <v>0.72423999999999999</v>
      </c>
      <c r="G9">
        <v>0.69484999999999997</v>
      </c>
    </row>
    <row r="10" spans="2:22" x14ac:dyDescent="0.3">
      <c r="B10">
        <v>20.25</v>
      </c>
      <c r="C10">
        <v>0.96572000000000002</v>
      </c>
      <c r="D10">
        <v>-2.2000000000000001E-4</v>
      </c>
      <c r="E10">
        <v>0.16403999999999999</v>
      </c>
      <c r="F10">
        <v>0.74448000000000003</v>
      </c>
      <c r="G10">
        <v>0.66317999999999999</v>
      </c>
    </row>
    <row r="11" spans="2:22" x14ac:dyDescent="0.3">
      <c r="B11">
        <v>22.5</v>
      </c>
      <c r="C11">
        <v>0.95726999999999995</v>
      </c>
      <c r="D11">
        <v>5.1999999999999995E-4</v>
      </c>
      <c r="E11">
        <v>0.23749000000000001</v>
      </c>
      <c r="F11">
        <v>0.76370000000000005</v>
      </c>
      <c r="G11">
        <v>0.63270999999999999</v>
      </c>
    </row>
    <row r="12" spans="2:22" x14ac:dyDescent="0.3">
      <c r="B12">
        <v>24.75</v>
      </c>
      <c r="C12">
        <v>0.94779000000000002</v>
      </c>
      <c r="D12">
        <v>1.15E-3</v>
      </c>
      <c r="E12">
        <v>0.28304000000000001</v>
      </c>
      <c r="F12">
        <v>0.77563000000000004</v>
      </c>
      <c r="G12">
        <v>0.61358000000000001</v>
      </c>
    </row>
    <row r="13" spans="2:22" x14ac:dyDescent="0.3">
      <c r="B13">
        <v>27</v>
      </c>
      <c r="C13">
        <v>0.93727000000000005</v>
      </c>
      <c r="D13">
        <v>1.6800000000000001E-3</v>
      </c>
      <c r="E13">
        <v>0.30565999999999999</v>
      </c>
      <c r="F13">
        <v>0.78154000000000001</v>
      </c>
      <c r="G13">
        <v>0.60399999999999998</v>
      </c>
    </row>
    <row r="14" spans="2:22" x14ac:dyDescent="0.3">
      <c r="B14">
        <v>29.25</v>
      </c>
      <c r="C14">
        <v>0.92576000000000003</v>
      </c>
      <c r="D14">
        <v>2.0200000000000001E-3</v>
      </c>
      <c r="E14">
        <v>0.31974999999999998</v>
      </c>
      <c r="F14">
        <v>0.78522999999999998</v>
      </c>
      <c r="G14">
        <v>0.59799999999999998</v>
      </c>
    </row>
    <row r="15" spans="2:22" x14ac:dyDescent="0.3">
      <c r="B15">
        <v>31.5</v>
      </c>
      <c r="C15">
        <v>0.91332999999999998</v>
      </c>
      <c r="D15">
        <v>2.16E-3</v>
      </c>
      <c r="E15">
        <v>0.33123999999999998</v>
      </c>
      <c r="F15">
        <v>0.78824000000000005</v>
      </c>
      <c r="G15">
        <v>0.59309000000000001</v>
      </c>
    </row>
    <row r="16" spans="2:22" x14ac:dyDescent="0.3">
      <c r="B16">
        <v>33.75</v>
      </c>
      <c r="C16">
        <v>0.90002000000000004</v>
      </c>
      <c r="D16">
        <v>2.0400000000000001E-3</v>
      </c>
      <c r="E16">
        <v>0.33856999999999998</v>
      </c>
      <c r="F16">
        <v>0.79015999999999997</v>
      </c>
      <c r="G16">
        <v>0.58994999999999997</v>
      </c>
    </row>
    <row r="17" spans="2:7" x14ac:dyDescent="0.3">
      <c r="B17">
        <v>36</v>
      </c>
      <c r="C17">
        <v>0.88590999999999998</v>
      </c>
      <c r="D17">
        <v>1.6299999999999999E-3</v>
      </c>
      <c r="E17">
        <v>0.34033000000000002</v>
      </c>
      <c r="F17">
        <v>0.79061999999999999</v>
      </c>
      <c r="G17">
        <v>0.58919999999999995</v>
      </c>
    </row>
    <row r="18" spans="2:7" x14ac:dyDescent="0.3">
      <c r="B18">
        <v>38.25</v>
      </c>
      <c r="C18">
        <v>0.87107000000000001</v>
      </c>
      <c r="D18">
        <v>9.2000000000000003E-4</v>
      </c>
      <c r="E18">
        <v>0.33735999999999999</v>
      </c>
      <c r="F18">
        <v>0.78983999999999999</v>
      </c>
      <c r="G18">
        <v>0.59047000000000005</v>
      </c>
    </row>
    <row r="19" spans="2:7" x14ac:dyDescent="0.3">
      <c r="B19">
        <v>40.5</v>
      </c>
      <c r="C19">
        <v>0.85558000000000001</v>
      </c>
      <c r="D19">
        <v>-9.0000000000000006E-5</v>
      </c>
      <c r="E19">
        <v>0.33123999999999998</v>
      </c>
      <c r="F19">
        <v>0.78824000000000005</v>
      </c>
      <c r="G19">
        <v>0.59309000000000001</v>
      </c>
    </row>
    <row r="20" spans="2:7" x14ac:dyDescent="0.3">
      <c r="B20">
        <v>42.75</v>
      </c>
      <c r="C20">
        <v>0.83950999999999998</v>
      </c>
      <c r="D20">
        <v>-1.41E-3</v>
      </c>
      <c r="E20">
        <v>0.32117000000000001</v>
      </c>
      <c r="F20">
        <v>0.78559999999999997</v>
      </c>
      <c r="G20">
        <v>0.59738999999999998</v>
      </c>
    </row>
    <row r="21" spans="2:7" x14ac:dyDescent="0.3">
      <c r="B21">
        <v>45</v>
      </c>
      <c r="C21">
        <v>0.82291999999999998</v>
      </c>
      <c r="D21">
        <v>-3.0200000000000001E-3</v>
      </c>
      <c r="E21">
        <v>0.30803999999999998</v>
      </c>
      <c r="F21">
        <v>0.78217000000000003</v>
      </c>
      <c r="G21">
        <v>0.60299000000000003</v>
      </c>
    </row>
    <row r="22" spans="2:7" x14ac:dyDescent="0.3">
      <c r="B22">
        <v>47.25</v>
      </c>
      <c r="C22">
        <v>0.80589</v>
      </c>
      <c r="D22">
        <v>-4.8900000000000002E-3</v>
      </c>
      <c r="E22">
        <v>0.29247000000000001</v>
      </c>
      <c r="F22">
        <v>0.77808999999999995</v>
      </c>
      <c r="G22">
        <v>0.60958999999999997</v>
      </c>
    </row>
    <row r="23" spans="2:7" x14ac:dyDescent="0.3">
      <c r="B23">
        <v>49.5</v>
      </c>
      <c r="C23">
        <v>0.78846000000000005</v>
      </c>
      <c r="D23">
        <v>-7.0299999999999998E-3</v>
      </c>
      <c r="E23">
        <v>0.27389999999999998</v>
      </c>
      <c r="F23">
        <v>0.77322999999999997</v>
      </c>
      <c r="G23">
        <v>0.61743999999999999</v>
      </c>
    </row>
    <row r="24" spans="2:7" x14ac:dyDescent="0.3">
      <c r="B24">
        <v>51.75</v>
      </c>
      <c r="C24">
        <v>0.77071000000000001</v>
      </c>
      <c r="D24">
        <v>-9.4000000000000004E-3</v>
      </c>
      <c r="E24">
        <v>0.25219999999999998</v>
      </c>
      <c r="F24">
        <v>0.76754999999999995</v>
      </c>
      <c r="G24">
        <v>0.62656000000000001</v>
      </c>
    </row>
    <row r="25" spans="2:7" x14ac:dyDescent="0.3">
      <c r="B25">
        <v>54</v>
      </c>
      <c r="C25">
        <v>0.75268000000000002</v>
      </c>
      <c r="D25">
        <v>-1.1979999999999999E-2</v>
      </c>
      <c r="E25">
        <v>0.22789999999999999</v>
      </c>
      <c r="F25">
        <v>0.76119000000000003</v>
      </c>
      <c r="G25">
        <v>0.63671999999999995</v>
      </c>
    </row>
    <row r="26" spans="2:7" x14ac:dyDescent="0.3">
      <c r="B26">
        <v>56.25</v>
      </c>
      <c r="C26">
        <v>0.73443999999999998</v>
      </c>
      <c r="D26">
        <v>-1.473E-2</v>
      </c>
      <c r="E26">
        <v>0.20036999999999999</v>
      </c>
      <c r="F26">
        <v>0.75399000000000005</v>
      </c>
      <c r="G26">
        <v>0.64815999999999996</v>
      </c>
    </row>
    <row r="27" spans="2:7" x14ac:dyDescent="0.3">
      <c r="B27">
        <v>58.5</v>
      </c>
      <c r="C27">
        <v>0.71604000000000001</v>
      </c>
      <c r="D27">
        <v>-1.7610000000000001E-2</v>
      </c>
      <c r="E27">
        <v>0.17004</v>
      </c>
      <c r="F27">
        <v>0.74604999999999999</v>
      </c>
      <c r="G27">
        <v>0.66069999999999995</v>
      </c>
    </row>
    <row r="28" spans="2:7" x14ac:dyDescent="0.3">
      <c r="B28">
        <v>60.75</v>
      </c>
      <c r="C28">
        <v>0.69752000000000003</v>
      </c>
      <c r="D28">
        <v>-2.0590000000000001E-2</v>
      </c>
      <c r="E28">
        <v>0.13789000000000001</v>
      </c>
      <c r="F28">
        <v>0.73763999999999996</v>
      </c>
      <c r="G28">
        <v>0.67393000000000003</v>
      </c>
    </row>
    <row r="29" spans="2:7" x14ac:dyDescent="0.3">
      <c r="B29">
        <v>63</v>
      </c>
      <c r="C29">
        <v>0.67891000000000001</v>
      </c>
      <c r="D29">
        <v>-2.3630000000000002E-2</v>
      </c>
      <c r="E29">
        <v>0.10287</v>
      </c>
      <c r="F29">
        <v>0.72846999999999995</v>
      </c>
      <c r="G29">
        <v>0.68825999999999998</v>
      </c>
    </row>
    <row r="30" spans="2:7" x14ac:dyDescent="0.3">
      <c r="B30">
        <v>65.25</v>
      </c>
      <c r="C30">
        <v>0.66025</v>
      </c>
      <c r="D30">
        <v>-2.6689999999999998E-2</v>
      </c>
      <c r="E30">
        <v>6.522E-2</v>
      </c>
      <c r="F30">
        <v>0.71862000000000004</v>
      </c>
      <c r="G30">
        <v>0.70357999999999998</v>
      </c>
    </row>
    <row r="31" spans="2:7" x14ac:dyDescent="0.3">
      <c r="B31">
        <v>67.5</v>
      </c>
      <c r="C31">
        <v>0.64158999999999999</v>
      </c>
      <c r="D31">
        <v>-2.971E-2</v>
      </c>
      <c r="E31">
        <v>2.6009999999999998E-2</v>
      </c>
      <c r="F31">
        <v>0.70835999999999999</v>
      </c>
      <c r="G31">
        <v>0.71948000000000001</v>
      </c>
    </row>
    <row r="32" spans="2:7" x14ac:dyDescent="0.3">
      <c r="B32">
        <v>69.75</v>
      </c>
      <c r="C32">
        <v>0.62292000000000003</v>
      </c>
      <c r="D32">
        <v>-3.2669999999999998E-2</v>
      </c>
      <c r="E32">
        <v>-1.3480000000000001E-2</v>
      </c>
      <c r="F32">
        <v>0.69803000000000004</v>
      </c>
      <c r="G32">
        <v>0.73543999999999998</v>
      </c>
    </row>
    <row r="33" spans="2:7" x14ac:dyDescent="0.3">
      <c r="B33">
        <v>72</v>
      </c>
      <c r="C33">
        <v>0.60426999999999997</v>
      </c>
      <c r="D33">
        <v>-3.5529999999999999E-2</v>
      </c>
      <c r="E33">
        <v>-5.3900000000000003E-2</v>
      </c>
      <c r="F33">
        <v>0.68745000000000001</v>
      </c>
      <c r="G33">
        <v>0.75173000000000001</v>
      </c>
    </row>
    <row r="34" spans="2:7" x14ac:dyDescent="0.3">
      <c r="B34">
        <v>74.25</v>
      </c>
      <c r="C34">
        <v>0.58565999999999996</v>
      </c>
      <c r="D34">
        <v>-3.8240000000000003E-2</v>
      </c>
      <c r="E34">
        <v>-9.307E-2</v>
      </c>
      <c r="F34">
        <v>0.67720000000000002</v>
      </c>
      <c r="G34">
        <v>0.76749000000000001</v>
      </c>
    </row>
    <row r="35" spans="2:7" x14ac:dyDescent="0.3">
      <c r="B35">
        <v>76.5</v>
      </c>
      <c r="C35">
        <v>0.56706999999999996</v>
      </c>
      <c r="D35">
        <v>-4.0779999999999997E-2</v>
      </c>
      <c r="E35">
        <v>-0.12862999999999999</v>
      </c>
      <c r="F35">
        <v>0.66788999999999998</v>
      </c>
      <c r="G35">
        <v>0.78178000000000003</v>
      </c>
    </row>
    <row r="36" spans="2:7" x14ac:dyDescent="0.3">
      <c r="B36">
        <v>78.75</v>
      </c>
      <c r="C36">
        <v>0.54851000000000005</v>
      </c>
      <c r="D36">
        <v>-4.3119999999999999E-2</v>
      </c>
      <c r="E36">
        <v>-0.16</v>
      </c>
      <c r="F36">
        <v>0.65968000000000004</v>
      </c>
      <c r="G36">
        <v>0.79437999999999998</v>
      </c>
    </row>
    <row r="37" spans="2:7" x14ac:dyDescent="0.3">
      <c r="B37">
        <v>81</v>
      </c>
      <c r="C37">
        <v>0.52998000000000001</v>
      </c>
      <c r="D37">
        <v>-4.5269999999999998E-2</v>
      </c>
      <c r="E37">
        <v>-0.18909000000000001</v>
      </c>
      <c r="F37">
        <v>0.65207000000000004</v>
      </c>
      <c r="G37">
        <v>0.80606999999999995</v>
      </c>
    </row>
    <row r="38" spans="2:7" x14ac:dyDescent="0.3">
      <c r="B38">
        <v>83.25</v>
      </c>
      <c r="C38">
        <v>0.51149</v>
      </c>
      <c r="D38">
        <v>-4.7230000000000001E-2</v>
      </c>
      <c r="E38">
        <v>-0.21560000000000001</v>
      </c>
      <c r="F38">
        <v>0.64512999999999998</v>
      </c>
      <c r="G38">
        <v>0.81672999999999996</v>
      </c>
    </row>
    <row r="39" spans="2:7" x14ac:dyDescent="0.3">
      <c r="B39">
        <v>85.5</v>
      </c>
      <c r="C39">
        <v>0.49306</v>
      </c>
      <c r="D39">
        <v>-4.897E-2</v>
      </c>
      <c r="E39">
        <v>-0.23913000000000001</v>
      </c>
      <c r="F39">
        <v>0.63897000000000004</v>
      </c>
      <c r="G39">
        <v>0.82618999999999998</v>
      </c>
    </row>
    <row r="40" spans="2:7" x14ac:dyDescent="0.3">
      <c r="B40">
        <v>87.75</v>
      </c>
      <c r="C40">
        <v>0.47470000000000001</v>
      </c>
      <c r="D40">
        <v>-5.0500000000000003E-2</v>
      </c>
      <c r="E40">
        <v>-0.25849</v>
      </c>
      <c r="F40">
        <v>0.63390999999999997</v>
      </c>
      <c r="G40">
        <v>0.83399000000000001</v>
      </c>
    </row>
    <row r="41" spans="2:7" x14ac:dyDescent="0.3">
      <c r="B41">
        <v>90</v>
      </c>
      <c r="C41">
        <v>0.45641999999999999</v>
      </c>
      <c r="D41">
        <v>-5.1810000000000002E-2</v>
      </c>
      <c r="E41">
        <v>-0.27417999999999998</v>
      </c>
      <c r="F41">
        <v>0.62980000000000003</v>
      </c>
      <c r="G41">
        <v>0.84031</v>
      </c>
    </row>
    <row r="42" spans="2:7" x14ac:dyDescent="0.3">
      <c r="B42">
        <v>92.25</v>
      </c>
      <c r="C42">
        <v>0.43823000000000001</v>
      </c>
      <c r="D42">
        <v>-5.2900000000000003E-2</v>
      </c>
      <c r="E42">
        <v>-0.28537000000000001</v>
      </c>
      <c r="F42">
        <v>0.62687000000000004</v>
      </c>
      <c r="G42">
        <v>0.84482000000000002</v>
      </c>
    </row>
    <row r="43" spans="2:7" x14ac:dyDescent="0.3">
      <c r="B43">
        <v>94.5</v>
      </c>
      <c r="C43">
        <v>0.42015000000000002</v>
      </c>
      <c r="D43">
        <v>-5.3760000000000002E-2</v>
      </c>
      <c r="E43">
        <v>-0.29207</v>
      </c>
      <c r="F43">
        <v>0.62512000000000001</v>
      </c>
      <c r="G43">
        <v>0.84752000000000005</v>
      </c>
    </row>
    <row r="44" spans="2:7" x14ac:dyDescent="0.3">
      <c r="B44">
        <v>96.75</v>
      </c>
      <c r="C44">
        <v>0.40218999999999999</v>
      </c>
      <c r="D44">
        <v>-5.4390000000000001E-2</v>
      </c>
      <c r="E44">
        <v>-0.29282999999999998</v>
      </c>
      <c r="F44">
        <v>0.62492000000000003</v>
      </c>
      <c r="G44">
        <v>0.84782999999999997</v>
      </c>
    </row>
    <row r="45" spans="2:7" x14ac:dyDescent="0.3">
      <c r="B45">
        <v>99</v>
      </c>
      <c r="C45">
        <v>0.38434000000000001</v>
      </c>
      <c r="D45">
        <v>-5.4800000000000001E-2</v>
      </c>
      <c r="E45">
        <v>-0.28933999999999999</v>
      </c>
      <c r="F45">
        <v>0.62583</v>
      </c>
      <c r="G45">
        <v>0.84641999999999995</v>
      </c>
    </row>
    <row r="46" spans="2:7" x14ac:dyDescent="0.3">
      <c r="B46">
        <v>101.25</v>
      </c>
      <c r="C46">
        <v>0.36664000000000002</v>
      </c>
      <c r="D46">
        <v>-5.5E-2</v>
      </c>
      <c r="E46">
        <v>-0.28150999999999998</v>
      </c>
      <c r="F46">
        <v>0.62787999999999999</v>
      </c>
      <c r="G46">
        <v>0.84326000000000001</v>
      </c>
    </row>
    <row r="47" spans="2:7" x14ac:dyDescent="0.3">
      <c r="B47">
        <v>103.5</v>
      </c>
      <c r="C47">
        <v>0.34910000000000002</v>
      </c>
      <c r="D47">
        <v>-5.4980000000000001E-2</v>
      </c>
      <c r="E47">
        <v>-0.26880999999999999</v>
      </c>
      <c r="F47">
        <v>0.63121000000000005</v>
      </c>
      <c r="G47">
        <v>0.83814</v>
      </c>
    </row>
    <row r="48" spans="2:7" x14ac:dyDescent="0.3">
      <c r="B48">
        <v>105.75</v>
      </c>
      <c r="C48">
        <v>0.33171</v>
      </c>
      <c r="D48">
        <v>-5.4769999999999999E-2</v>
      </c>
      <c r="E48">
        <v>-0.25126999999999999</v>
      </c>
      <c r="F48">
        <v>0.63578999999999997</v>
      </c>
      <c r="G48">
        <v>0.83108000000000004</v>
      </c>
    </row>
    <row r="49" spans="2:7" x14ac:dyDescent="0.3">
      <c r="B49">
        <v>108</v>
      </c>
      <c r="C49">
        <v>0.31451000000000001</v>
      </c>
      <c r="D49">
        <v>-5.4370000000000002E-2</v>
      </c>
      <c r="E49">
        <v>-0.23068</v>
      </c>
      <c r="F49">
        <v>0.64117999999999997</v>
      </c>
      <c r="G49">
        <v>0.82279000000000002</v>
      </c>
    </row>
    <row r="50" spans="2:7" x14ac:dyDescent="0.3">
      <c r="B50">
        <v>110.25</v>
      </c>
      <c r="C50">
        <v>0.29749999999999999</v>
      </c>
      <c r="D50">
        <v>-5.3800000000000001E-2</v>
      </c>
      <c r="E50">
        <v>-0.20805999999999999</v>
      </c>
      <c r="F50">
        <v>0.64710000000000001</v>
      </c>
      <c r="G50">
        <v>0.81369000000000002</v>
      </c>
    </row>
    <row r="51" spans="2:7" x14ac:dyDescent="0.3">
      <c r="B51">
        <v>112.5</v>
      </c>
      <c r="C51">
        <v>0.28071000000000002</v>
      </c>
      <c r="D51">
        <v>-5.3080000000000002E-2</v>
      </c>
      <c r="E51">
        <v>-0.18565999999999999</v>
      </c>
      <c r="F51">
        <v>0.65297000000000005</v>
      </c>
      <c r="G51">
        <v>0.80469000000000002</v>
      </c>
    </row>
    <row r="52" spans="2:7" x14ac:dyDescent="0.3">
      <c r="B52">
        <v>114.75</v>
      </c>
      <c r="C52">
        <v>0.26418000000000003</v>
      </c>
      <c r="D52">
        <v>-5.2220000000000003E-2</v>
      </c>
      <c r="E52">
        <v>-0.16255</v>
      </c>
      <c r="F52">
        <v>0.65900999999999998</v>
      </c>
      <c r="G52">
        <v>0.79540999999999995</v>
      </c>
    </row>
    <row r="53" spans="2:7" x14ac:dyDescent="0.3">
      <c r="B53">
        <v>117</v>
      </c>
      <c r="C53">
        <v>0.24792</v>
      </c>
      <c r="D53">
        <v>-5.1240000000000001E-2</v>
      </c>
      <c r="E53">
        <v>-0.13938999999999999</v>
      </c>
      <c r="F53">
        <v>0.66508</v>
      </c>
      <c r="G53">
        <v>0.78610000000000002</v>
      </c>
    </row>
    <row r="54" spans="2:7" x14ac:dyDescent="0.3">
      <c r="B54">
        <v>119.25</v>
      </c>
      <c r="C54">
        <v>0.23196</v>
      </c>
      <c r="D54">
        <v>-5.015E-2</v>
      </c>
      <c r="E54">
        <v>-0.11587</v>
      </c>
      <c r="F54">
        <v>0.67122999999999999</v>
      </c>
      <c r="G54">
        <v>0.77666000000000002</v>
      </c>
    </row>
    <row r="55" spans="2:7" x14ac:dyDescent="0.3">
      <c r="B55">
        <v>121.5</v>
      </c>
      <c r="C55">
        <v>0.21634</v>
      </c>
      <c r="D55">
        <v>-4.895E-2</v>
      </c>
      <c r="E55">
        <v>-9.2649999999999996E-2</v>
      </c>
      <c r="F55">
        <v>0.67730000000000001</v>
      </c>
      <c r="G55">
        <v>0.76732</v>
      </c>
    </row>
    <row r="56" spans="2:7" x14ac:dyDescent="0.3">
      <c r="B56">
        <v>123.75</v>
      </c>
      <c r="C56">
        <v>0.20108000000000001</v>
      </c>
      <c r="D56">
        <v>-4.7649999999999998E-2</v>
      </c>
      <c r="E56">
        <v>-6.8430000000000005E-2</v>
      </c>
      <c r="F56">
        <v>0.68364999999999998</v>
      </c>
      <c r="G56">
        <v>0.75758000000000003</v>
      </c>
    </row>
    <row r="57" spans="2:7" x14ac:dyDescent="0.3">
      <c r="B57">
        <v>126</v>
      </c>
      <c r="C57">
        <v>0.18620999999999999</v>
      </c>
      <c r="D57">
        <v>-4.6249999999999999E-2</v>
      </c>
      <c r="E57">
        <v>-4.4209999999999999E-2</v>
      </c>
      <c r="F57">
        <v>0.68998000000000004</v>
      </c>
      <c r="G57">
        <v>0.74782999999999999</v>
      </c>
    </row>
    <row r="58" spans="2:7" x14ac:dyDescent="0.3">
      <c r="B58">
        <v>128.25</v>
      </c>
      <c r="C58">
        <v>0.17175000000000001</v>
      </c>
      <c r="D58">
        <v>-4.4769999999999997E-2</v>
      </c>
      <c r="E58">
        <v>-1.882E-2</v>
      </c>
      <c r="F58">
        <v>0.69662999999999997</v>
      </c>
      <c r="G58">
        <v>0.73760000000000003</v>
      </c>
    </row>
    <row r="59" spans="2:7" x14ac:dyDescent="0.3">
      <c r="B59">
        <v>130.5</v>
      </c>
      <c r="C59">
        <v>0.15773000000000001</v>
      </c>
      <c r="D59">
        <v>-4.3200000000000002E-2</v>
      </c>
      <c r="E59">
        <v>7.9699999999999997E-3</v>
      </c>
      <c r="F59">
        <v>0.70364000000000004</v>
      </c>
      <c r="G59">
        <v>0.72677999999999998</v>
      </c>
    </row>
    <row r="60" spans="2:7" x14ac:dyDescent="0.3">
      <c r="B60">
        <v>132.75</v>
      </c>
      <c r="C60">
        <v>0.14416999999999999</v>
      </c>
      <c r="D60">
        <v>-4.156E-2</v>
      </c>
      <c r="E60">
        <v>3.601E-2</v>
      </c>
      <c r="F60">
        <v>0.71097999999999995</v>
      </c>
      <c r="G60">
        <v>0.71543000000000001</v>
      </c>
    </row>
    <row r="61" spans="2:7" x14ac:dyDescent="0.3">
      <c r="B61">
        <v>135</v>
      </c>
      <c r="C61">
        <v>0.13109000000000001</v>
      </c>
      <c r="D61">
        <v>-3.986E-2</v>
      </c>
      <c r="E61">
        <v>6.4449999999999993E-2</v>
      </c>
      <c r="F61">
        <v>0.71841999999999995</v>
      </c>
      <c r="G61">
        <v>0.70389999999999997</v>
      </c>
    </row>
    <row r="62" spans="2:7" x14ac:dyDescent="0.3">
      <c r="B62">
        <v>137.25</v>
      </c>
      <c r="C62">
        <v>0.11851</v>
      </c>
      <c r="D62">
        <v>-3.8089999999999999E-2</v>
      </c>
      <c r="E62">
        <v>9.4769999999999993E-2</v>
      </c>
      <c r="F62">
        <v>0.72635000000000005</v>
      </c>
      <c r="G62">
        <v>0.69155999999999995</v>
      </c>
    </row>
    <row r="63" spans="2:7" x14ac:dyDescent="0.3">
      <c r="B63">
        <v>139.5</v>
      </c>
      <c r="C63">
        <v>0.10646</v>
      </c>
      <c r="D63">
        <v>-3.6260000000000001E-2</v>
      </c>
      <c r="E63">
        <v>0.12665999999999999</v>
      </c>
      <c r="F63">
        <v>0.73470000000000002</v>
      </c>
      <c r="G63">
        <v>0.67852999999999997</v>
      </c>
    </row>
    <row r="64" spans="2:7" x14ac:dyDescent="0.3">
      <c r="B64">
        <v>141.75</v>
      </c>
      <c r="C64">
        <v>9.4960000000000003E-2</v>
      </c>
      <c r="D64">
        <v>-3.4380000000000001E-2</v>
      </c>
      <c r="E64">
        <v>0.16055</v>
      </c>
      <c r="F64">
        <v>0.74356999999999995</v>
      </c>
      <c r="G64">
        <v>0.66461000000000003</v>
      </c>
    </row>
    <row r="65" spans="2:7" x14ac:dyDescent="0.3">
      <c r="B65">
        <v>144</v>
      </c>
      <c r="C65">
        <v>8.4019999999999997E-2</v>
      </c>
      <c r="D65">
        <v>-3.2460000000000003E-2</v>
      </c>
      <c r="E65">
        <v>0.19589999999999999</v>
      </c>
      <c r="F65">
        <v>0.75282000000000004</v>
      </c>
      <c r="G65">
        <v>0.65002000000000004</v>
      </c>
    </row>
    <row r="66" spans="2:7" x14ac:dyDescent="0.3">
      <c r="B66">
        <v>146.25</v>
      </c>
      <c r="C66">
        <v>7.3679999999999995E-2</v>
      </c>
      <c r="D66">
        <v>-3.0509999999999999E-2</v>
      </c>
      <c r="E66">
        <v>0.23377000000000001</v>
      </c>
      <c r="F66">
        <v>0.76273000000000002</v>
      </c>
      <c r="G66">
        <v>0.63427</v>
      </c>
    </row>
    <row r="67" spans="2:7" x14ac:dyDescent="0.3">
      <c r="B67">
        <v>148.5</v>
      </c>
      <c r="C67">
        <v>6.3960000000000003E-2</v>
      </c>
      <c r="D67">
        <v>-2.853E-2</v>
      </c>
      <c r="E67">
        <v>0.27495000000000003</v>
      </c>
      <c r="F67">
        <v>0.77351000000000003</v>
      </c>
      <c r="G67">
        <v>0.61699000000000004</v>
      </c>
    </row>
    <row r="68" spans="2:7" x14ac:dyDescent="0.3">
      <c r="B68">
        <v>150.75</v>
      </c>
      <c r="C68">
        <v>5.4859999999999999E-2</v>
      </c>
      <c r="D68">
        <v>-2.6509999999999999E-2</v>
      </c>
      <c r="E68">
        <v>0.31908999999999998</v>
      </c>
      <c r="F68">
        <v>0.78505999999999998</v>
      </c>
      <c r="G68">
        <v>0.59828000000000003</v>
      </c>
    </row>
    <row r="69" spans="2:7" x14ac:dyDescent="0.3">
      <c r="B69">
        <v>153</v>
      </c>
      <c r="C69">
        <v>4.641E-2</v>
      </c>
      <c r="D69">
        <v>-2.4459999999999999E-2</v>
      </c>
      <c r="E69">
        <v>0.36424000000000001</v>
      </c>
      <c r="F69">
        <v>0.79688000000000003</v>
      </c>
      <c r="G69">
        <v>0.57889999999999997</v>
      </c>
    </row>
    <row r="70" spans="2:7" x14ac:dyDescent="0.3">
      <c r="B70">
        <v>155.25</v>
      </c>
      <c r="C70">
        <v>3.8629999999999998E-2</v>
      </c>
      <c r="D70">
        <v>-2.24E-2</v>
      </c>
      <c r="E70">
        <v>0.41598000000000002</v>
      </c>
      <c r="F70">
        <v>0.81040999999999996</v>
      </c>
      <c r="G70">
        <v>0.55632999999999999</v>
      </c>
    </row>
    <row r="71" spans="2:7" x14ac:dyDescent="0.3">
      <c r="B71">
        <v>157.5</v>
      </c>
      <c r="C71">
        <v>3.1530000000000002E-2</v>
      </c>
      <c r="D71">
        <v>-2.0310000000000002E-2</v>
      </c>
      <c r="E71">
        <v>0.47625000000000001</v>
      </c>
      <c r="F71">
        <v>0.82618999999999998</v>
      </c>
      <c r="G71">
        <v>0.52947</v>
      </c>
    </row>
    <row r="72" spans="2:7" x14ac:dyDescent="0.3">
      <c r="B72">
        <v>159.75</v>
      </c>
      <c r="C72">
        <v>2.513E-2</v>
      </c>
      <c r="D72">
        <v>-1.8190000000000001E-2</v>
      </c>
      <c r="E72">
        <v>0.54490000000000005</v>
      </c>
      <c r="F72">
        <v>0.84414999999999996</v>
      </c>
      <c r="G72">
        <v>0.49797999999999998</v>
      </c>
    </row>
    <row r="73" spans="2:7" x14ac:dyDescent="0.3">
      <c r="B73">
        <v>162</v>
      </c>
      <c r="C73">
        <v>1.9439999999999999E-2</v>
      </c>
      <c r="D73">
        <v>-1.6070000000000001E-2</v>
      </c>
      <c r="E73">
        <v>0.62244999999999995</v>
      </c>
      <c r="F73">
        <v>0.86445000000000005</v>
      </c>
      <c r="G73">
        <v>0.46095999999999998</v>
      </c>
    </row>
    <row r="74" spans="2:7" x14ac:dyDescent="0.3">
      <c r="B74">
        <v>164.25</v>
      </c>
      <c r="C74">
        <v>1.4460000000000001E-2</v>
      </c>
      <c r="D74">
        <v>-1.392E-2</v>
      </c>
      <c r="E74">
        <v>0.71487000000000001</v>
      </c>
      <c r="F74">
        <v>0.88863000000000003</v>
      </c>
      <c r="G74">
        <v>0.41417999999999999</v>
      </c>
    </row>
    <row r="75" spans="2:7" x14ac:dyDescent="0.3">
      <c r="B75">
        <v>166.5</v>
      </c>
      <c r="C75">
        <v>1.022E-2</v>
      </c>
      <c r="D75">
        <v>-1.174E-2</v>
      </c>
      <c r="E75">
        <v>0.82152000000000003</v>
      </c>
      <c r="F75">
        <v>0.91654000000000002</v>
      </c>
      <c r="G75">
        <v>0.35504000000000002</v>
      </c>
    </row>
    <row r="76" spans="2:7" x14ac:dyDescent="0.3">
      <c r="B76">
        <v>168.75</v>
      </c>
      <c r="C76">
        <v>6.7000000000000002E-3</v>
      </c>
      <c r="D76">
        <v>-9.5399999999999999E-3</v>
      </c>
      <c r="E76">
        <v>0.94032000000000004</v>
      </c>
      <c r="F76">
        <v>0.94762999999999997</v>
      </c>
      <c r="G76">
        <v>0.27827000000000002</v>
      </c>
    </row>
    <row r="77" spans="2:7" x14ac:dyDescent="0.3">
      <c r="B77">
        <v>171</v>
      </c>
      <c r="C77">
        <v>3.9199999999999999E-3</v>
      </c>
      <c r="D77">
        <v>-7.3299999999999997E-3</v>
      </c>
      <c r="E77">
        <v>1.05846</v>
      </c>
      <c r="F77">
        <v>0.97855000000000003</v>
      </c>
      <c r="G77">
        <v>0.17627000000000001</v>
      </c>
    </row>
    <row r="78" spans="2:7" x14ac:dyDescent="0.3">
      <c r="B78">
        <v>173.25</v>
      </c>
      <c r="C78">
        <v>1.8699999999999999E-3</v>
      </c>
      <c r="D78">
        <v>-5.1000000000000004E-3</v>
      </c>
      <c r="E78">
        <v>1.13649</v>
      </c>
      <c r="F78">
        <v>0.99897000000000002</v>
      </c>
      <c r="G78">
        <v>3.8350000000000002E-2</v>
      </c>
    </row>
    <row r="79" spans="2:7" x14ac:dyDescent="0.3">
      <c r="B79">
        <v>175.5</v>
      </c>
      <c r="C79">
        <v>5.6999999999999998E-4</v>
      </c>
      <c r="D79">
        <v>-2.8600000000000001E-3</v>
      </c>
      <c r="E79">
        <v>1.0852599999999999</v>
      </c>
      <c r="F79">
        <v>0.98555999999999999</v>
      </c>
      <c r="G79">
        <v>0.14427999999999999</v>
      </c>
    </row>
    <row r="80" spans="2:7" x14ac:dyDescent="0.3">
      <c r="B80">
        <v>177.75</v>
      </c>
      <c r="C80">
        <v>0</v>
      </c>
      <c r="D80">
        <v>-6.0999999999999997E-4</v>
      </c>
      <c r="E80">
        <v>0.79939000000000004</v>
      </c>
      <c r="F80">
        <v>0.91074999999999995</v>
      </c>
      <c r="G80">
        <v>0.3679</v>
      </c>
    </row>
    <row r="81" spans="2:7" x14ac:dyDescent="0.3">
      <c r="B81">
        <v>180</v>
      </c>
      <c r="C81">
        <v>1.7000000000000001E-4</v>
      </c>
      <c r="D81">
        <v>1.64E-3</v>
      </c>
      <c r="E81">
        <v>0.30409000000000003</v>
      </c>
      <c r="F81">
        <v>0.78112999999999999</v>
      </c>
      <c r="G81">
        <v>0.60467000000000004</v>
      </c>
    </row>
    <row r="82" spans="2:7" x14ac:dyDescent="0.3">
      <c r="B82">
        <v>182.25</v>
      </c>
      <c r="C82">
        <v>1.08E-3</v>
      </c>
      <c r="D82">
        <v>3.8899999999999998E-3</v>
      </c>
      <c r="E82">
        <v>-0.20071</v>
      </c>
      <c r="F82">
        <v>0.64903</v>
      </c>
      <c r="G82">
        <v>0.81074000000000002</v>
      </c>
    </row>
    <row r="83" spans="2:7" x14ac:dyDescent="0.3">
      <c r="B83">
        <v>184.5</v>
      </c>
      <c r="C83">
        <v>2.7299999999999998E-3</v>
      </c>
      <c r="D83">
        <v>6.13E-3</v>
      </c>
      <c r="E83">
        <v>-0.56340000000000001</v>
      </c>
      <c r="F83">
        <v>0.55410999999999999</v>
      </c>
      <c r="G83">
        <v>0.95850000000000002</v>
      </c>
    </row>
    <row r="84" spans="2:7" x14ac:dyDescent="0.3">
      <c r="B84">
        <v>186.75</v>
      </c>
      <c r="C84">
        <v>5.11E-3</v>
      </c>
      <c r="D84">
        <v>8.3499999999999998E-3</v>
      </c>
      <c r="E84">
        <v>-0.79303999999999997</v>
      </c>
      <c r="F84">
        <v>0.49401</v>
      </c>
      <c r="G84">
        <v>1.05644</v>
      </c>
    </row>
    <row r="85" spans="2:7" x14ac:dyDescent="0.3">
      <c r="B85">
        <v>189</v>
      </c>
      <c r="C85">
        <v>8.2299999999999995E-3</v>
      </c>
      <c r="D85">
        <v>1.056E-2</v>
      </c>
      <c r="E85">
        <v>-0.92915000000000003</v>
      </c>
      <c r="F85">
        <v>0.45839000000000002</v>
      </c>
      <c r="G85">
        <v>1.1172500000000001</v>
      </c>
    </row>
    <row r="86" spans="2:7" x14ac:dyDescent="0.3">
      <c r="B86">
        <v>191.25</v>
      </c>
      <c r="C86">
        <v>1.209E-2</v>
      </c>
      <c r="D86">
        <v>1.274E-2</v>
      </c>
      <c r="E86">
        <v>-1.0161</v>
      </c>
      <c r="F86">
        <v>0.43564000000000003</v>
      </c>
      <c r="G86">
        <v>1.15751</v>
      </c>
    </row>
    <row r="87" spans="2:7" x14ac:dyDescent="0.3">
      <c r="B87">
        <v>193.5</v>
      </c>
      <c r="C87">
        <v>1.6670000000000001E-2</v>
      </c>
      <c r="D87">
        <v>1.491E-2</v>
      </c>
      <c r="E87">
        <v>-1.06874</v>
      </c>
      <c r="F87">
        <v>0.42186000000000001</v>
      </c>
      <c r="G87">
        <v>1.18249</v>
      </c>
    </row>
    <row r="88" spans="2:7" x14ac:dyDescent="0.3">
      <c r="B88">
        <v>195.75</v>
      </c>
      <c r="C88">
        <v>2.197E-2</v>
      </c>
      <c r="D88">
        <v>1.7049999999999999E-2</v>
      </c>
      <c r="E88">
        <v>-1.09894</v>
      </c>
      <c r="F88">
        <v>0.41395999999999999</v>
      </c>
      <c r="G88">
        <v>1.19706</v>
      </c>
    </row>
    <row r="89" spans="2:7" x14ac:dyDescent="0.3">
      <c r="B89">
        <v>198</v>
      </c>
      <c r="C89">
        <v>2.7990000000000001E-2</v>
      </c>
      <c r="D89">
        <v>1.916E-2</v>
      </c>
      <c r="E89">
        <v>-1.11392</v>
      </c>
      <c r="F89">
        <v>0.41004000000000002</v>
      </c>
      <c r="G89">
        <v>1.2043600000000001</v>
      </c>
    </row>
    <row r="90" spans="2:7" x14ac:dyDescent="0.3">
      <c r="B90">
        <v>200.25</v>
      </c>
      <c r="C90">
        <v>3.4709999999999998E-2</v>
      </c>
      <c r="D90">
        <v>2.1250000000000002E-2</v>
      </c>
      <c r="E90">
        <v>-1.1338699999999999</v>
      </c>
      <c r="F90">
        <v>0.40482000000000001</v>
      </c>
      <c r="G90">
        <v>1.21414</v>
      </c>
    </row>
    <row r="91" spans="2:7" x14ac:dyDescent="0.3">
      <c r="B91">
        <v>202.5</v>
      </c>
      <c r="C91">
        <v>4.2130000000000001E-2</v>
      </c>
      <c r="D91">
        <v>2.3300000000000001E-2</v>
      </c>
      <c r="E91">
        <v>-1.14442</v>
      </c>
      <c r="F91">
        <v>0.40205999999999997</v>
      </c>
      <c r="G91">
        <v>1.2193499999999999</v>
      </c>
    </row>
    <row r="92" spans="2:7" x14ac:dyDescent="0.3">
      <c r="B92">
        <v>204.75</v>
      </c>
      <c r="C92">
        <v>5.0220000000000001E-2</v>
      </c>
      <c r="D92">
        <v>2.5319999999999999E-2</v>
      </c>
      <c r="E92">
        <v>-1.13636</v>
      </c>
      <c r="F92">
        <v>0.40416999999999997</v>
      </c>
      <c r="G92">
        <v>1.2153700000000001</v>
      </c>
    </row>
    <row r="93" spans="2:7" x14ac:dyDescent="0.3">
      <c r="B93">
        <v>207</v>
      </c>
      <c r="C93">
        <v>5.8979999999999998E-2</v>
      </c>
      <c r="D93">
        <v>2.7300000000000001E-2</v>
      </c>
      <c r="E93">
        <v>-1.1245799999999999</v>
      </c>
      <c r="F93">
        <v>0.40725</v>
      </c>
      <c r="G93">
        <v>1.20957</v>
      </c>
    </row>
    <row r="94" spans="2:7" x14ac:dyDescent="0.3">
      <c r="B94">
        <v>209.25</v>
      </c>
      <c r="C94">
        <v>6.8400000000000002E-2</v>
      </c>
      <c r="D94">
        <v>2.9250000000000002E-2</v>
      </c>
      <c r="E94">
        <v>-1.12269</v>
      </c>
      <c r="F94">
        <v>0.40773999999999999</v>
      </c>
      <c r="G94">
        <v>1.2086399999999999</v>
      </c>
    </row>
    <row r="95" spans="2:7" x14ac:dyDescent="0.3">
      <c r="B95">
        <v>211.5</v>
      </c>
      <c r="C95">
        <v>7.8450000000000006E-2</v>
      </c>
      <c r="D95">
        <v>3.1140000000000001E-2</v>
      </c>
      <c r="E95">
        <v>-1.1202099999999999</v>
      </c>
      <c r="F95">
        <v>0.40838999999999998</v>
      </c>
      <c r="G95">
        <v>1.20743</v>
      </c>
    </row>
    <row r="96" spans="2:7" x14ac:dyDescent="0.3">
      <c r="B96">
        <v>213.75</v>
      </c>
      <c r="C96">
        <v>8.9120000000000005E-2</v>
      </c>
      <c r="D96">
        <v>3.2989999999999998E-2</v>
      </c>
      <c r="E96">
        <v>-1.1173200000000001</v>
      </c>
      <c r="F96">
        <v>0.40915000000000001</v>
      </c>
      <c r="G96">
        <v>1.2060200000000001</v>
      </c>
    </row>
    <row r="97" spans="2:7" x14ac:dyDescent="0.3">
      <c r="B97">
        <v>216</v>
      </c>
      <c r="C97">
        <v>0.1004</v>
      </c>
      <c r="D97">
        <v>3.4790000000000001E-2</v>
      </c>
      <c r="E97">
        <v>-1.1134500000000001</v>
      </c>
      <c r="F97">
        <v>0.41016000000000002</v>
      </c>
      <c r="G97">
        <v>1.2041299999999999</v>
      </c>
    </row>
    <row r="98" spans="2:7" x14ac:dyDescent="0.3">
      <c r="B98">
        <v>218.25</v>
      </c>
      <c r="C98">
        <v>0.11226999999999999</v>
      </c>
      <c r="D98">
        <v>3.6540000000000003E-2</v>
      </c>
      <c r="E98">
        <v>-1.1114599999999999</v>
      </c>
      <c r="F98">
        <v>0.41067999999999999</v>
      </c>
      <c r="G98">
        <v>1.2031499999999999</v>
      </c>
    </row>
    <row r="99" spans="2:7" x14ac:dyDescent="0.3">
      <c r="B99">
        <v>220.5</v>
      </c>
      <c r="C99">
        <v>0.12470000000000001</v>
      </c>
      <c r="D99">
        <v>3.823E-2</v>
      </c>
      <c r="E99">
        <v>-1.1077600000000001</v>
      </c>
      <c r="F99">
        <v>0.41165000000000002</v>
      </c>
      <c r="G99">
        <v>1.2013499999999999</v>
      </c>
    </row>
    <row r="100" spans="2:7" x14ac:dyDescent="0.3">
      <c r="B100">
        <v>222.75</v>
      </c>
      <c r="C100">
        <v>0.13769000000000001</v>
      </c>
      <c r="D100">
        <v>3.9849999999999997E-2</v>
      </c>
      <c r="E100">
        <v>-1.1037600000000001</v>
      </c>
      <c r="F100">
        <v>0.41270000000000001</v>
      </c>
      <c r="G100">
        <v>1.1994</v>
      </c>
    </row>
    <row r="101" spans="2:7" x14ac:dyDescent="0.3">
      <c r="B101">
        <v>225</v>
      </c>
      <c r="C101">
        <v>0.15121000000000001</v>
      </c>
      <c r="D101">
        <v>4.1410000000000002E-2</v>
      </c>
      <c r="E101">
        <v>-1.0981300000000001</v>
      </c>
      <c r="F101">
        <v>0.41416999999999998</v>
      </c>
      <c r="G101">
        <v>1.1966699999999999</v>
      </c>
    </row>
    <row r="102" spans="2:7" x14ac:dyDescent="0.3">
      <c r="B102">
        <v>227.25</v>
      </c>
      <c r="C102">
        <v>0.16524</v>
      </c>
      <c r="D102">
        <v>4.2909999999999997E-2</v>
      </c>
      <c r="E102">
        <v>-1.09412</v>
      </c>
      <c r="F102">
        <v>0.41521999999999998</v>
      </c>
      <c r="G102">
        <v>1.1947300000000001</v>
      </c>
    </row>
    <row r="103" spans="2:7" x14ac:dyDescent="0.3">
      <c r="B103">
        <v>229.5</v>
      </c>
      <c r="C103">
        <v>0.17976</v>
      </c>
      <c r="D103">
        <v>4.4339999999999997E-2</v>
      </c>
      <c r="E103">
        <v>-1.0886499999999999</v>
      </c>
      <c r="F103">
        <v>0.41665000000000002</v>
      </c>
      <c r="G103">
        <v>1.19208</v>
      </c>
    </row>
    <row r="104" spans="2:7" x14ac:dyDescent="0.3">
      <c r="B104">
        <v>231.75</v>
      </c>
      <c r="C104">
        <v>0.19474</v>
      </c>
      <c r="D104">
        <v>4.5710000000000001E-2</v>
      </c>
      <c r="E104">
        <v>-1.0830299999999999</v>
      </c>
      <c r="F104">
        <v>0.41811999999999999</v>
      </c>
      <c r="G104">
        <v>1.18936</v>
      </c>
    </row>
    <row r="105" spans="2:7" x14ac:dyDescent="0.3">
      <c r="B105">
        <v>234</v>
      </c>
      <c r="C105">
        <v>0.21017</v>
      </c>
      <c r="D105">
        <v>4.7E-2</v>
      </c>
      <c r="E105">
        <v>-1.07687</v>
      </c>
      <c r="F105">
        <v>0.41974</v>
      </c>
      <c r="G105">
        <v>1.1863999999999999</v>
      </c>
    </row>
    <row r="106" spans="2:7" x14ac:dyDescent="0.3">
      <c r="B106">
        <v>236.25</v>
      </c>
      <c r="C106">
        <v>0.22600999999999999</v>
      </c>
      <c r="D106">
        <v>4.8230000000000002E-2</v>
      </c>
      <c r="E106">
        <v>-1.0714900000000001</v>
      </c>
      <c r="F106">
        <v>0.42114000000000001</v>
      </c>
      <c r="G106">
        <v>1.18381</v>
      </c>
    </row>
    <row r="107" spans="2:7" x14ac:dyDescent="0.3">
      <c r="B107">
        <v>238.5</v>
      </c>
      <c r="C107">
        <v>0.24223</v>
      </c>
      <c r="D107">
        <v>4.938E-2</v>
      </c>
      <c r="E107">
        <v>-1.0653300000000001</v>
      </c>
      <c r="F107">
        <v>0.42276000000000002</v>
      </c>
      <c r="G107">
        <v>1.18086</v>
      </c>
    </row>
    <row r="108" spans="2:7" x14ac:dyDescent="0.3">
      <c r="B108">
        <v>240.75</v>
      </c>
      <c r="C108">
        <v>0.25881999999999999</v>
      </c>
      <c r="D108">
        <v>5.0450000000000002E-2</v>
      </c>
      <c r="E108">
        <v>-1.0609299999999999</v>
      </c>
      <c r="F108">
        <v>0.42391000000000001</v>
      </c>
      <c r="G108">
        <v>1.17875</v>
      </c>
    </row>
    <row r="109" spans="2:7" x14ac:dyDescent="0.3">
      <c r="B109">
        <v>243</v>
      </c>
      <c r="C109">
        <v>0.27572999999999998</v>
      </c>
      <c r="D109">
        <v>5.144E-2</v>
      </c>
      <c r="E109">
        <v>-1.0566</v>
      </c>
      <c r="F109">
        <v>0.42503999999999997</v>
      </c>
      <c r="G109">
        <v>1.17669</v>
      </c>
    </row>
    <row r="110" spans="2:7" x14ac:dyDescent="0.3">
      <c r="B110">
        <v>245.25</v>
      </c>
      <c r="C110">
        <v>0.29293999999999998</v>
      </c>
      <c r="D110">
        <v>5.2339999999999998E-2</v>
      </c>
      <c r="E110">
        <v>-1.0537799999999999</v>
      </c>
      <c r="F110">
        <v>0.42577999999999999</v>
      </c>
      <c r="G110">
        <v>1.1753400000000001</v>
      </c>
    </row>
    <row r="111" spans="2:7" x14ac:dyDescent="0.3">
      <c r="B111">
        <v>247.5</v>
      </c>
      <c r="C111">
        <v>0.31041999999999997</v>
      </c>
      <c r="D111">
        <v>5.3150000000000003E-2</v>
      </c>
      <c r="E111">
        <v>-1.0525100000000001</v>
      </c>
      <c r="F111">
        <v>0.42610999999999999</v>
      </c>
      <c r="G111">
        <v>1.1747300000000001</v>
      </c>
    </row>
    <row r="112" spans="2:7" x14ac:dyDescent="0.3">
      <c r="B112">
        <v>249.75</v>
      </c>
      <c r="C112">
        <v>0.32812999999999998</v>
      </c>
      <c r="D112">
        <v>5.3850000000000002E-2</v>
      </c>
      <c r="E112">
        <v>-1.0538400000000001</v>
      </c>
      <c r="F112">
        <v>0.42576000000000003</v>
      </c>
      <c r="G112">
        <v>1.17537</v>
      </c>
    </row>
    <row r="113" spans="2:7" x14ac:dyDescent="0.3">
      <c r="B113">
        <v>252</v>
      </c>
      <c r="C113">
        <v>0.34605999999999998</v>
      </c>
      <c r="D113">
        <v>5.4429999999999999E-2</v>
      </c>
      <c r="E113">
        <v>-1.05159</v>
      </c>
      <c r="F113">
        <v>0.42635000000000001</v>
      </c>
      <c r="G113">
        <v>1.1742999999999999</v>
      </c>
    </row>
    <row r="114" spans="2:7" x14ac:dyDescent="0.3">
      <c r="B114">
        <v>254.25</v>
      </c>
      <c r="C114">
        <v>0.36419000000000001</v>
      </c>
      <c r="D114">
        <v>5.4870000000000002E-2</v>
      </c>
      <c r="E114">
        <v>-1.0322499999999999</v>
      </c>
      <c r="F114">
        <v>0.43141000000000002</v>
      </c>
      <c r="G114">
        <v>1.1651199999999999</v>
      </c>
    </row>
    <row r="115" spans="2:7" x14ac:dyDescent="0.3">
      <c r="B115">
        <v>256.5</v>
      </c>
      <c r="C115">
        <v>0.38250000000000001</v>
      </c>
      <c r="D115">
        <v>5.5160000000000001E-2</v>
      </c>
      <c r="E115">
        <v>-0.97185999999999995</v>
      </c>
      <c r="F115">
        <v>0.44722000000000001</v>
      </c>
      <c r="G115">
        <v>1.13687</v>
      </c>
    </row>
    <row r="116" spans="2:7" x14ac:dyDescent="0.3">
      <c r="B116">
        <v>258.75</v>
      </c>
      <c r="C116">
        <v>0.40098</v>
      </c>
      <c r="D116">
        <v>5.5320000000000001E-2</v>
      </c>
      <c r="E116">
        <v>-0.7631</v>
      </c>
      <c r="F116">
        <v>0.50185000000000002</v>
      </c>
      <c r="G116">
        <v>1.04338</v>
      </c>
    </row>
    <row r="117" spans="2:7" x14ac:dyDescent="0.3">
      <c r="B117">
        <v>261</v>
      </c>
      <c r="C117">
        <v>0.41960999999999998</v>
      </c>
      <c r="D117">
        <v>5.534E-2</v>
      </c>
      <c r="E117">
        <v>-0.62619999999999998</v>
      </c>
      <c r="F117">
        <v>0.53768000000000005</v>
      </c>
      <c r="G117">
        <v>0.98480999999999996</v>
      </c>
    </row>
    <row r="118" spans="2:7" x14ac:dyDescent="0.3">
      <c r="B118">
        <v>263.25</v>
      </c>
      <c r="C118">
        <v>0.43836999999999998</v>
      </c>
      <c r="D118">
        <v>5.5210000000000002E-2</v>
      </c>
      <c r="E118">
        <v>-0.63417000000000001</v>
      </c>
      <c r="F118">
        <v>0.53559000000000001</v>
      </c>
      <c r="G118">
        <v>0.98817999999999995</v>
      </c>
    </row>
    <row r="119" spans="2:7" x14ac:dyDescent="0.3">
      <c r="B119">
        <v>265.5</v>
      </c>
      <c r="C119">
        <v>0.45724999999999999</v>
      </c>
      <c r="D119">
        <v>5.4949999999999999E-2</v>
      </c>
      <c r="E119">
        <v>-0.60853999999999997</v>
      </c>
      <c r="F119">
        <v>0.5423</v>
      </c>
      <c r="G119">
        <v>0.97738000000000003</v>
      </c>
    </row>
    <row r="120" spans="2:7" x14ac:dyDescent="0.3">
      <c r="B120">
        <v>267.75</v>
      </c>
      <c r="C120">
        <v>0.47621999999999998</v>
      </c>
      <c r="D120">
        <v>5.457E-2</v>
      </c>
      <c r="E120">
        <v>-0.59370000000000001</v>
      </c>
      <c r="F120">
        <v>0.54618</v>
      </c>
      <c r="G120">
        <v>0.97116000000000002</v>
      </c>
    </row>
    <row r="121" spans="2:7" x14ac:dyDescent="0.3">
      <c r="B121">
        <v>270</v>
      </c>
      <c r="C121">
        <v>0.49525999999999998</v>
      </c>
      <c r="D121">
        <v>5.407E-2</v>
      </c>
      <c r="E121">
        <v>-0.56974999999999998</v>
      </c>
      <c r="F121">
        <v>0.55245</v>
      </c>
      <c r="G121">
        <v>0.96114999999999995</v>
      </c>
    </row>
    <row r="122" spans="2:7" x14ac:dyDescent="0.3">
      <c r="B122">
        <v>272.25</v>
      </c>
      <c r="C122">
        <v>0.51434999999999997</v>
      </c>
      <c r="D122">
        <v>5.3469999999999997E-2</v>
      </c>
      <c r="E122">
        <v>-0.54657</v>
      </c>
      <c r="F122">
        <v>0.55852000000000002</v>
      </c>
      <c r="G122">
        <v>0.95150000000000001</v>
      </c>
    </row>
    <row r="123" spans="2:7" x14ac:dyDescent="0.3">
      <c r="B123">
        <v>274.5</v>
      </c>
      <c r="C123">
        <v>0.53346000000000005</v>
      </c>
      <c r="D123">
        <v>5.2780000000000001E-2</v>
      </c>
      <c r="E123">
        <v>-0.52222999999999997</v>
      </c>
      <c r="F123">
        <v>0.56488000000000005</v>
      </c>
      <c r="G123">
        <v>0.94140999999999997</v>
      </c>
    </row>
    <row r="124" spans="2:7" x14ac:dyDescent="0.3">
      <c r="B124">
        <v>276.75</v>
      </c>
      <c r="C124">
        <v>0.55257000000000001</v>
      </c>
      <c r="D124">
        <v>5.2010000000000001E-2</v>
      </c>
      <c r="E124">
        <v>-0.50063999999999997</v>
      </c>
      <c r="F124">
        <v>0.57052999999999998</v>
      </c>
      <c r="G124">
        <v>0.93249000000000004</v>
      </c>
    </row>
    <row r="125" spans="2:7" x14ac:dyDescent="0.3">
      <c r="B125">
        <v>279</v>
      </c>
      <c r="C125">
        <v>0.57162999999999997</v>
      </c>
      <c r="D125">
        <v>5.1189999999999999E-2</v>
      </c>
      <c r="E125">
        <v>-0.48109000000000002</v>
      </c>
      <c r="F125">
        <v>0.57565</v>
      </c>
      <c r="G125">
        <v>0.92444000000000004</v>
      </c>
    </row>
    <row r="126" spans="2:7" x14ac:dyDescent="0.3">
      <c r="B126">
        <v>281.25</v>
      </c>
      <c r="C126">
        <v>0.59060000000000001</v>
      </c>
      <c r="D126">
        <v>5.033E-2</v>
      </c>
      <c r="E126">
        <v>-0.46533000000000002</v>
      </c>
      <c r="F126">
        <v>0.57977000000000001</v>
      </c>
      <c r="G126">
        <v>0.91796</v>
      </c>
    </row>
    <row r="127" spans="2:7" x14ac:dyDescent="0.3">
      <c r="B127">
        <v>283.5</v>
      </c>
      <c r="C127">
        <v>0.60943999999999998</v>
      </c>
      <c r="D127">
        <v>4.9419999999999999E-2</v>
      </c>
      <c r="E127">
        <v>-0.45290999999999998</v>
      </c>
      <c r="F127">
        <v>0.58301999999999998</v>
      </c>
      <c r="G127">
        <v>0.91286999999999996</v>
      </c>
    </row>
    <row r="128" spans="2:7" x14ac:dyDescent="0.3">
      <c r="B128">
        <v>285.75</v>
      </c>
      <c r="C128">
        <v>0.62809999999999999</v>
      </c>
      <c r="D128">
        <v>4.8489999999999998E-2</v>
      </c>
      <c r="E128">
        <v>-0.44563000000000003</v>
      </c>
      <c r="F128">
        <v>0.58492999999999995</v>
      </c>
      <c r="G128">
        <v>0.90988999999999998</v>
      </c>
    </row>
    <row r="129" spans="2:7" x14ac:dyDescent="0.3">
      <c r="B129">
        <v>288</v>
      </c>
      <c r="C129">
        <v>0.64654</v>
      </c>
      <c r="D129">
        <v>4.7500000000000001E-2</v>
      </c>
      <c r="E129">
        <v>-0.43924000000000002</v>
      </c>
      <c r="F129">
        <v>0.58660000000000001</v>
      </c>
      <c r="G129">
        <v>0.90727000000000002</v>
      </c>
    </row>
    <row r="130" spans="2:7" x14ac:dyDescent="0.3">
      <c r="B130">
        <v>290.25</v>
      </c>
      <c r="C130">
        <v>0.66471999999999998</v>
      </c>
      <c r="D130">
        <v>4.6460000000000001E-2</v>
      </c>
      <c r="E130">
        <v>-0.43276999999999999</v>
      </c>
      <c r="F130">
        <v>0.58830000000000005</v>
      </c>
      <c r="G130">
        <v>0.90461999999999998</v>
      </c>
    </row>
    <row r="131" spans="2:7" x14ac:dyDescent="0.3">
      <c r="B131">
        <v>292.5</v>
      </c>
      <c r="C131">
        <v>0.68262</v>
      </c>
      <c r="D131">
        <v>4.5339999999999998E-2</v>
      </c>
      <c r="E131">
        <v>-0.42476000000000003</v>
      </c>
      <c r="F131">
        <v>0.59038999999999997</v>
      </c>
      <c r="G131">
        <v>0.90134999999999998</v>
      </c>
    </row>
    <row r="132" spans="2:7" x14ac:dyDescent="0.3">
      <c r="B132">
        <v>294.75</v>
      </c>
      <c r="C132">
        <v>0.70021999999999995</v>
      </c>
      <c r="D132">
        <v>4.4150000000000002E-2</v>
      </c>
      <c r="E132">
        <v>-0.41747000000000001</v>
      </c>
      <c r="F132">
        <v>0.59230000000000005</v>
      </c>
      <c r="G132">
        <v>0.89837999999999996</v>
      </c>
    </row>
    <row r="133" spans="2:7" x14ac:dyDescent="0.3">
      <c r="B133">
        <v>297</v>
      </c>
      <c r="C133">
        <v>0.71748000000000001</v>
      </c>
      <c r="D133">
        <v>4.2889999999999998E-2</v>
      </c>
      <c r="E133">
        <v>-0.40759000000000001</v>
      </c>
      <c r="F133">
        <v>0.59489000000000003</v>
      </c>
      <c r="G133">
        <v>0.89434999999999998</v>
      </c>
    </row>
    <row r="134" spans="2:7" x14ac:dyDescent="0.3">
      <c r="B134">
        <v>299.25</v>
      </c>
      <c r="C134">
        <v>0.73438000000000003</v>
      </c>
      <c r="D134">
        <v>4.1540000000000001E-2</v>
      </c>
      <c r="E134">
        <v>-0.39548</v>
      </c>
      <c r="F134">
        <v>0.59804999999999997</v>
      </c>
      <c r="G134">
        <v>0.88941999999999999</v>
      </c>
    </row>
    <row r="135" spans="2:7" x14ac:dyDescent="0.3">
      <c r="B135">
        <v>301.5</v>
      </c>
      <c r="C135">
        <v>0.75092000000000003</v>
      </c>
      <c r="D135">
        <v>4.0090000000000001E-2</v>
      </c>
      <c r="E135">
        <v>-0.37959999999999999</v>
      </c>
      <c r="F135">
        <v>0.60221000000000002</v>
      </c>
      <c r="G135">
        <v>0.88295999999999997</v>
      </c>
    </row>
    <row r="136" spans="2:7" x14ac:dyDescent="0.3">
      <c r="B136">
        <v>303.75</v>
      </c>
      <c r="C136">
        <v>0.76705999999999996</v>
      </c>
      <c r="D136">
        <v>3.8559999999999997E-2</v>
      </c>
      <c r="E136">
        <v>-0.36258000000000001</v>
      </c>
      <c r="F136">
        <v>0.60665999999999998</v>
      </c>
      <c r="G136">
        <v>0.87605</v>
      </c>
    </row>
    <row r="137" spans="2:7" x14ac:dyDescent="0.3">
      <c r="B137">
        <v>306</v>
      </c>
      <c r="C137">
        <v>0.78278999999999999</v>
      </c>
      <c r="D137">
        <v>3.6929999999999998E-2</v>
      </c>
      <c r="E137">
        <v>-0.34117999999999998</v>
      </c>
      <c r="F137">
        <v>0.61226999999999998</v>
      </c>
      <c r="G137">
        <v>0.86736999999999997</v>
      </c>
    </row>
    <row r="138" spans="2:7" x14ac:dyDescent="0.3">
      <c r="B138">
        <v>308.25</v>
      </c>
      <c r="C138">
        <v>0.79810999999999999</v>
      </c>
      <c r="D138">
        <v>3.5220000000000001E-2</v>
      </c>
      <c r="E138">
        <v>-0.31791999999999998</v>
      </c>
      <c r="F138">
        <v>0.61834999999999996</v>
      </c>
      <c r="G138">
        <v>0.85795999999999994</v>
      </c>
    </row>
    <row r="139" spans="2:7" x14ac:dyDescent="0.3">
      <c r="B139">
        <v>310.5</v>
      </c>
      <c r="C139">
        <v>0.81298000000000004</v>
      </c>
      <c r="D139">
        <v>3.3430000000000001E-2</v>
      </c>
      <c r="E139">
        <v>-0.29107</v>
      </c>
      <c r="F139">
        <v>0.62538000000000005</v>
      </c>
      <c r="G139">
        <v>0.84711999999999998</v>
      </c>
    </row>
    <row r="140" spans="2:7" x14ac:dyDescent="0.3">
      <c r="B140">
        <v>312.75</v>
      </c>
      <c r="C140">
        <v>0.82740000000000002</v>
      </c>
      <c r="D140">
        <v>3.1559999999999998E-2</v>
      </c>
      <c r="E140">
        <v>-0.26217000000000001</v>
      </c>
      <c r="F140">
        <v>0.63293999999999995</v>
      </c>
      <c r="G140">
        <v>0.83547000000000005</v>
      </c>
    </row>
    <row r="141" spans="2:7" x14ac:dyDescent="0.3">
      <c r="B141">
        <v>315</v>
      </c>
      <c r="C141">
        <v>0.84135000000000004</v>
      </c>
      <c r="D141">
        <v>2.9610000000000001E-2</v>
      </c>
      <c r="E141">
        <v>-0.22888</v>
      </c>
      <c r="F141">
        <v>0.64166000000000001</v>
      </c>
      <c r="G141">
        <v>0.82206999999999997</v>
      </c>
    </row>
    <row r="142" spans="2:7" x14ac:dyDescent="0.3">
      <c r="B142">
        <v>317.25</v>
      </c>
      <c r="C142">
        <v>0.85482000000000002</v>
      </c>
      <c r="D142">
        <v>2.759E-2</v>
      </c>
      <c r="E142">
        <v>-0.19475000000000001</v>
      </c>
      <c r="F142">
        <v>0.65059</v>
      </c>
      <c r="G142">
        <v>0.80835000000000001</v>
      </c>
    </row>
    <row r="143" spans="2:7" x14ac:dyDescent="0.3">
      <c r="B143">
        <v>319.5</v>
      </c>
      <c r="C143">
        <v>0.86780000000000002</v>
      </c>
      <c r="D143">
        <v>2.5530000000000001E-2</v>
      </c>
      <c r="E143">
        <v>-0.15795999999999999</v>
      </c>
      <c r="F143">
        <v>0.66020999999999996</v>
      </c>
      <c r="G143">
        <v>0.79356000000000004</v>
      </c>
    </row>
    <row r="144" spans="2:7" x14ac:dyDescent="0.3">
      <c r="B144">
        <v>321.75</v>
      </c>
      <c r="C144">
        <v>0.88027</v>
      </c>
      <c r="D144">
        <v>2.341E-2</v>
      </c>
      <c r="E144">
        <v>-0.11935999999999999</v>
      </c>
      <c r="F144">
        <v>0.67030999999999996</v>
      </c>
      <c r="G144">
        <v>0.77805999999999997</v>
      </c>
    </row>
    <row r="145" spans="2:7" x14ac:dyDescent="0.3">
      <c r="B145">
        <v>324</v>
      </c>
      <c r="C145">
        <v>0.89222000000000001</v>
      </c>
      <c r="D145">
        <v>2.1260000000000001E-2</v>
      </c>
      <c r="E145">
        <v>-7.8850000000000003E-2</v>
      </c>
      <c r="F145">
        <v>0.68091999999999997</v>
      </c>
      <c r="G145">
        <v>0.76176999999999995</v>
      </c>
    </row>
    <row r="146" spans="2:7" x14ac:dyDescent="0.3">
      <c r="B146">
        <v>326.25</v>
      </c>
      <c r="C146">
        <v>0.90364999999999995</v>
      </c>
      <c r="D146">
        <v>1.908E-2</v>
      </c>
      <c r="E146">
        <v>-3.8030000000000001E-2</v>
      </c>
      <c r="F146">
        <v>0.69159999999999999</v>
      </c>
      <c r="G146">
        <v>0.74534</v>
      </c>
    </row>
    <row r="147" spans="2:7" x14ac:dyDescent="0.3">
      <c r="B147">
        <v>328.5</v>
      </c>
      <c r="C147">
        <v>0.91454000000000002</v>
      </c>
      <c r="D147">
        <v>1.6889999999999999E-2</v>
      </c>
      <c r="E147">
        <v>2.7299999999999998E-3</v>
      </c>
      <c r="F147">
        <v>0.70226999999999995</v>
      </c>
      <c r="G147">
        <v>0.72889999999999999</v>
      </c>
    </row>
    <row r="148" spans="2:7" x14ac:dyDescent="0.3">
      <c r="B148">
        <v>330.75</v>
      </c>
      <c r="C148">
        <v>0.92486999999999997</v>
      </c>
      <c r="D148">
        <v>1.47E-2</v>
      </c>
      <c r="E148">
        <v>4.3189999999999999E-2</v>
      </c>
      <c r="F148">
        <v>0.71284999999999998</v>
      </c>
      <c r="G148">
        <v>0.71253</v>
      </c>
    </row>
    <row r="149" spans="2:7" x14ac:dyDescent="0.3">
      <c r="B149">
        <v>333</v>
      </c>
      <c r="C149">
        <v>0.93464999999999998</v>
      </c>
      <c r="D149">
        <v>1.2529999999999999E-2</v>
      </c>
      <c r="E149">
        <v>8.2110000000000002E-2</v>
      </c>
      <c r="F149">
        <v>0.72304000000000002</v>
      </c>
      <c r="G149">
        <v>0.69671000000000005</v>
      </c>
    </row>
    <row r="150" spans="2:7" x14ac:dyDescent="0.3">
      <c r="B150">
        <v>335.25</v>
      </c>
      <c r="C150">
        <v>0.94386000000000003</v>
      </c>
      <c r="D150">
        <v>1.04E-2</v>
      </c>
      <c r="E150">
        <v>0.11718000000000001</v>
      </c>
      <c r="F150">
        <v>0.73221999999999998</v>
      </c>
      <c r="G150">
        <v>0.68240000000000001</v>
      </c>
    </row>
    <row r="151" spans="2:7" x14ac:dyDescent="0.3">
      <c r="B151">
        <v>337.5</v>
      </c>
      <c r="C151">
        <v>0.95250000000000001</v>
      </c>
      <c r="D151">
        <v>8.3000000000000001E-3</v>
      </c>
      <c r="E151">
        <v>0.14818999999999999</v>
      </c>
      <c r="F151">
        <v>0.74033000000000004</v>
      </c>
      <c r="G151">
        <v>0.66969999999999996</v>
      </c>
    </row>
    <row r="152" spans="2:7" x14ac:dyDescent="0.3">
      <c r="B152">
        <v>339.75</v>
      </c>
      <c r="C152">
        <v>0.96057999999999999</v>
      </c>
      <c r="D152">
        <v>6.3099999999999996E-3</v>
      </c>
      <c r="E152">
        <v>0.17801</v>
      </c>
      <c r="F152">
        <v>0.74814000000000003</v>
      </c>
      <c r="G152">
        <v>0.65741000000000005</v>
      </c>
    </row>
    <row r="153" spans="2:7" x14ac:dyDescent="0.3">
      <c r="B153">
        <v>342</v>
      </c>
      <c r="C153">
        <v>0.96804000000000001</v>
      </c>
      <c r="D153">
        <v>4.3400000000000001E-3</v>
      </c>
      <c r="E153">
        <v>0.20705999999999999</v>
      </c>
      <c r="F153">
        <v>0.75573999999999997</v>
      </c>
      <c r="G153">
        <v>0.64539000000000002</v>
      </c>
    </row>
    <row r="154" spans="2:7" x14ac:dyDescent="0.3">
      <c r="B154">
        <v>344.25</v>
      </c>
      <c r="C154">
        <v>0.97523000000000004</v>
      </c>
      <c r="D154">
        <v>2.4099999999999998E-3</v>
      </c>
      <c r="E154">
        <v>0.22933000000000001</v>
      </c>
      <c r="F154">
        <v>0.76156999999999997</v>
      </c>
      <c r="G154">
        <v>0.63612000000000002</v>
      </c>
    </row>
    <row r="155" spans="2:7" x14ac:dyDescent="0.3">
      <c r="B155">
        <v>346.5</v>
      </c>
      <c r="C155">
        <v>0.98207999999999995</v>
      </c>
      <c r="D155">
        <v>1.25E-3</v>
      </c>
      <c r="E155">
        <v>0.23910000000000001</v>
      </c>
      <c r="F155">
        <v>0.76412999999999998</v>
      </c>
      <c r="G155">
        <v>0.63204000000000005</v>
      </c>
    </row>
    <row r="156" spans="2:7" x14ac:dyDescent="0.3">
      <c r="B156">
        <v>348.75</v>
      </c>
      <c r="C156">
        <v>0.98775000000000002</v>
      </c>
      <c r="D156">
        <v>8.5999999999999998E-4</v>
      </c>
      <c r="E156">
        <v>0.23901</v>
      </c>
      <c r="F156">
        <v>0.7641</v>
      </c>
      <c r="G156">
        <v>0.63207999999999998</v>
      </c>
    </row>
    <row r="157" spans="2:7" x14ac:dyDescent="0.3">
      <c r="B157">
        <v>351</v>
      </c>
      <c r="C157">
        <v>0.99212999999999996</v>
      </c>
      <c r="D157">
        <v>5.5999999999999995E-4</v>
      </c>
      <c r="E157">
        <v>0.23623</v>
      </c>
      <c r="F157">
        <v>0.76336999999999999</v>
      </c>
      <c r="G157">
        <v>0.63324000000000003</v>
      </c>
    </row>
    <row r="158" spans="2:7" x14ac:dyDescent="0.3">
      <c r="B158">
        <v>353.25</v>
      </c>
      <c r="C158">
        <v>0.99556</v>
      </c>
      <c r="D158">
        <v>2.9999999999999997E-4</v>
      </c>
      <c r="E158">
        <v>0.23447999999999999</v>
      </c>
      <c r="F158">
        <v>0.76292000000000004</v>
      </c>
      <c r="G158">
        <v>0.63397000000000003</v>
      </c>
    </row>
    <row r="159" spans="2:7" x14ac:dyDescent="0.3">
      <c r="B159">
        <v>355.5</v>
      </c>
      <c r="C159">
        <v>0.99800999999999995</v>
      </c>
      <c r="D159">
        <v>1.3999999999999999E-4</v>
      </c>
      <c r="E159">
        <v>0.23432</v>
      </c>
      <c r="F159">
        <v>0.76287000000000005</v>
      </c>
      <c r="G159">
        <v>0.63404000000000005</v>
      </c>
    </row>
    <row r="160" spans="2:7" x14ac:dyDescent="0.3">
      <c r="B160">
        <v>357.75</v>
      </c>
      <c r="C160">
        <v>0.99948999999999999</v>
      </c>
      <c r="D160">
        <v>3.0000000000000001E-5</v>
      </c>
      <c r="E160">
        <v>0.23618</v>
      </c>
      <c r="F160">
        <v>0.76336000000000004</v>
      </c>
      <c r="G160">
        <v>0.63326000000000005</v>
      </c>
    </row>
    <row r="161" spans="2:7" x14ac:dyDescent="0.3">
      <c r="B161">
        <v>360</v>
      </c>
      <c r="C161">
        <v>1</v>
      </c>
      <c r="D161">
        <v>0</v>
      </c>
      <c r="E161">
        <v>0.23863999999999999</v>
      </c>
      <c r="F161">
        <v>0.76400000000000001</v>
      </c>
      <c r="G161">
        <v>0.63222999999999996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2021-10-30T18:21:17Z</dcterms:created>
  <dcterms:modified xsi:type="dcterms:W3CDTF">2021-11-03T13:43:18Z</dcterms:modified>
</cp:coreProperties>
</file>