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Repos\ppc2021\Dados\"/>
    </mc:Choice>
  </mc:AlternateContent>
  <xr:revisionPtr revIDLastSave="0" documentId="13_ncr:1_{DD15EC4A-28EE-4939-888E-F2DC8C18F99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Matriz" sheetId="1" r:id="rId1"/>
    <sheet name="Humanidades" sheetId="2" r:id="rId2"/>
    <sheet name="optativas" sheetId="3" r:id="rId3"/>
    <sheet name="Cargas horárias" sheetId="4" r:id="rId4"/>
  </sheets>
  <definedNames>
    <definedName name="_xlnm.Print_Area" localSheetId="0">Matriz!$B$2:$BS$82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78" i="1" l="1"/>
  <c r="BD80" i="1"/>
  <c r="BR77" i="1"/>
  <c r="BD77" i="1"/>
  <c r="BR75" i="1"/>
  <c r="M10" i="4"/>
  <c r="R7" i="4"/>
  <c r="L7" i="4"/>
  <c r="C7" i="4"/>
  <c r="W7" i="4" s="1"/>
  <c r="BD76" i="1"/>
  <c r="BR79" i="1"/>
  <c r="AP77" i="1"/>
  <c r="AQ77" i="1" s="1"/>
  <c r="AQ76" i="1"/>
  <c r="AP76" i="1"/>
  <c r="BS71" i="1"/>
  <c r="BL71" i="1"/>
  <c r="BE71" i="1"/>
  <c r="AX71" i="1"/>
  <c r="AQ71" i="1"/>
  <c r="AJ71" i="1"/>
  <c r="AC71" i="1"/>
  <c r="V71" i="1"/>
  <c r="O71" i="1"/>
  <c r="H71" i="1"/>
  <c r="BS70" i="1"/>
  <c r="BL70" i="1"/>
  <c r="BE70" i="1"/>
  <c r="AX70" i="1"/>
  <c r="AQ70" i="1"/>
  <c r="AJ70" i="1"/>
  <c r="AC70" i="1"/>
  <c r="V70" i="1"/>
  <c r="O70" i="1"/>
  <c r="H70" i="1"/>
  <c r="BS69" i="1"/>
  <c r="BL69" i="1"/>
  <c r="BE69" i="1"/>
  <c r="AX69" i="1"/>
  <c r="AQ69" i="1"/>
  <c r="AJ69" i="1"/>
  <c r="AC69" i="1"/>
  <c r="V69" i="1"/>
  <c r="O69" i="1"/>
  <c r="H69" i="1"/>
  <c r="BS67" i="1"/>
  <c r="BL67" i="1"/>
  <c r="BE67" i="1"/>
  <c r="AX67" i="1"/>
  <c r="AQ67" i="1"/>
  <c r="AJ67" i="1"/>
  <c r="AC67" i="1"/>
  <c r="V67" i="1"/>
  <c r="O67" i="1"/>
  <c r="H67" i="1"/>
  <c r="BS66" i="1"/>
  <c r="BL66" i="1"/>
  <c r="BE66" i="1"/>
  <c r="AX66" i="1"/>
  <c r="AQ66" i="1"/>
  <c r="AJ66" i="1"/>
  <c r="AC66" i="1"/>
  <c r="V66" i="1"/>
  <c r="O66" i="1"/>
  <c r="H66" i="1"/>
  <c r="BS65" i="1"/>
  <c r="BL65" i="1"/>
  <c r="BE65" i="1"/>
  <c r="AX65" i="1"/>
  <c r="AQ65" i="1"/>
  <c r="AJ65" i="1"/>
  <c r="AC65" i="1"/>
  <c r="V65" i="1"/>
  <c r="O65" i="1"/>
  <c r="H65" i="1"/>
  <c r="BS64" i="1"/>
  <c r="BL64" i="1"/>
  <c r="BE64" i="1"/>
  <c r="AX64" i="1"/>
  <c r="AQ64" i="1"/>
  <c r="AJ64" i="1"/>
  <c r="AC64" i="1"/>
  <c r="V64" i="1"/>
  <c r="O64" i="1"/>
  <c r="H64" i="1"/>
  <c r="BS63" i="1"/>
  <c r="BL63" i="1"/>
  <c r="BE63" i="1"/>
  <c r="AX63" i="1"/>
  <c r="AQ63" i="1"/>
  <c r="AJ63" i="1"/>
  <c r="AC63" i="1"/>
  <c r="V63" i="1"/>
  <c r="O63" i="1"/>
  <c r="H63" i="1"/>
  <c r="BR57" i="1"/>
  <c r="BD78" i="1" l="1"/>
  <c r="BD75" i="1"/>
  <c r="BR8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unidadesCurriculares" description="Conexão com a consulta 'unidadesCurriculares' na pasta de trabalho." type="5" refreshedVersion="7" background="1" saveData="1">
    <dbPr connection="Provider=Microsoft.Mashup.OleDb.1;Data Source=$Workbook$;Location=unidadesCurriculares;Extended Properties=&quot;&quot;" command="SELECT * FROM [unidadesCurriculares]"/>
  </connection>
</connections>
</file>

<file path=xl/sharedStrings.xml><?xml version="1.0" encoding="utf-8"?>
<sst xmlns="http://schemas.openxmlformats.org/spreadsheetml/2006/main" count="549" uniqueCount="292">
  <si>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</si>
  <si>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</si>
  <si>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</si>
  <si>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</si>
  <si>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</si>
  <si>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</si>
  <si>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</si>
  <si>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</si>
  <si>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</si>
  <si>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</si>
  <si>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Cálculo Diferencial e Integral 1</t>
  </si>
  <si>
    <t>1.1</t>
  </si>
  <si>
    <t>Cálculo Diferencial e Integral 2</t>
  </si>
  <si>
    <t>2.1</t>
  </si>
  <si>
    <t>Cálculo Diferencial e Integral 3</t>
  </si>
  <si>
    <t>3.1</t>
  </si>
  <si>
    <t>Cálculo 4B</t>
  </si>
  <si>
    <t>4.1</t>
  </si>
  <si>
    <t>Física 4</t>
  </si>
  <si>
    <t>5.1</t>
  </si>
  <si>
    <t>Sistemas Digitais</t>
  </si>
  <si>
    <t>6.1</t>
  </si>
  <si>
    <t>Microcontroladores</t>
  </si>
  <si>
    <t>7.1</t>
  </si>
  <si>
    <t>Sistemas Embarcados</t>
  </si>
  <si>
    <t>8.1</t>
  </si>
  <si>
    <t>ET41B</t>
  </si>
  <si>
    <t>ET42B</t>
  </si>
  <si>
    <t>ET43L</t>
  </si>
  <si>
    <t>ET44H</t>
  </si>
  <si>
    <t>ET43C</t>
  </si>
  <si>
    <t>ET46B</t>
  </si>
  <si>
    <t>ET46D</t>
  </si>
  <si>
    <t>ET48B</t>
  </si>
  <si>
    <t>B</t>
  </si>
  <si>
    <t>3.2</t>
  </si>
  <si>
    <t>3.3</t>
  </si>
  <si>
    <t>4.5</t>
  </si>
  <si>
    <t>P</t>
  </si>
  <si>
    <t>PE</t>
  </si>
  <si>
    <t>Geometria Analítica e Álgebra Linear</t>
  </si>
  <si>
    <t>1.2</t>
  </si>
  <si>
    <t>Probabilidade e Estatistíca</t>
  </si>
  <si>
    <t>2.2</t>
  </si>
  <si>
    <t>Equações Diferenciais Ordinárias</t>
  </si>
  <si>
    <t>Fenômenos de Transporte 1</t>
  </si>
  <si>
    <t>4.2</t>
  </si>
  <si>
    <t>Sinais e Sistemas</t>
  </si>
  <si>
    <t>5.2</t>
  </si>
  <si>
    <t>Controle de Sistemas Lineares 1</t>
  </si>
  <si>
    <t>6.2</t>
  </si>
  <si>
    <t>Controle de Sistemas Lineares 2</t>
  </si>
  <si>
    <t>7.2</t>
  </si>
  <si>
    <t>Controle Supervisório</t>
  </si>
  <si>
    <t>8.2</t>
  </si>
  <si>
    <t>ET41D</t>
  </si>
  <si>
    <t>ET45C</t>
  </si>
  <si>
    <t>ET43A</t>
  </si>
  <si>
    <t>ET44E</t>
  </si>
  <si>
    <t>ET45A</t>
  </si>
  <si>
    <t>ET46C</t>
  </si>
  <si>
    <t>ET47C</t>
  </si>
  <si>
    <t>ET48C</t>
  </si>
  <si>
    <t>2.3</t>
  </si>
  <si>
    <t>4.6</t>
  </si>
  <si>
    <t>Física 1</t>
  </si>
  <si>
    <t>1.3</t>
  </si>
  <si>
    <t>Física 2</t>
  </si>
  <si>
    <t>Física 3</t>
  </si>
  <si>
    <t>Eletromagnetismo</t>
  </si>
  <si>
    <t>4.3</t>
  </si>
  <si>
    <t>Medidas e Sensores</t>
  </si>
  <si>
    <t>5.3</t>
  </si>
  <si>
    <t>Conversão de Energia 1</t>
  </si>
  <si>
    <t>6.3</t>
  </si>
  <si>
    <t>Eletrônica de Potência</t>
  </si>
  <si>
    <t>7.3</t>
  </si>
  <si>
    <t>Lógica Reconfigurável</t>
  </si>
  <si>
    <t>8.3</t>
  </si>
  <si>
    <t>ET41C</t>
  </si>
  <si>
    <t>ET42C</t>
  </si>
  <si>
    <t>ET42D</t>
  </si>
  <si>
    <t>ET44C</t>
  </si>
  <si>
    <t>ET45G</t>
  </si>
  <si>
    <t>ET46G</t>
  </si>
  <si>
    <t>ET47B</t>
  </si>
  <si>
    <t>ET48A</t>
  </si>
  <si>
    <t>3.6</t>
  </si>
  <si>
    <t>3.7</t>
  </si>
  <si>
    <t>4.7</t>
  </si>
  <si>
    <t>Computação 1</t>
  </si>
  <si>
    <t>1.4</t>
  </si>
  <si>
    <t xml:space="preserve">Fundamentos de Programação </t>
  </si>
  <si>
    <t>2.4</t>
  </si>
  <si>
    <t>Arquitetura e Organização de Computadores</t>
  </si>
  <si>
    <t>3.4</t>
  </si>
  <si>
    <t>Sistemas Operacionais</t>
  </si>
  <si>
    <t>4.4</t>
  </si>
  <si>
    <t>Materiais e Equipamentos Elétricos</t>
  </si>
  <si>
    <t>5.4</t>
  </si>
  <si>
    <t>Instalações Elétricas</t>
  </si>
  <si>
    <t>6.4</t>
  </si>
  <si>
    <t>Máquinas e Acionamentos</t>
  </si>
  <si>
    <t>7.4</t>
  </si>
  <si>
    <t>Optativa de Ciências do Ambiente</t>
  </si>
  <si>
    <t>8.4</t>
  </si>
  <si>
    <t>ET41G</t>
  </si>
  <si>
    <t>ET42J</t>
  </si>
  <si>
    <t>ET43M</t>
  </si>
  <si>
    <t>ET44I</t>
  </si>
  <si>
    <t>ET43E</t>
  </si>
  <si>
    <t>ET46J</t>
  </si>
  <si>
    <t>ET47H</t>
  </si>
  <si>
    <t>2.5</t>
  </si>
  <si>
    <t>2.6</t>
  </si>
  <si>
    <t>Desenho Técnico</t>
  </si>
  <si>
    <t>1.5</t>
  </si>
  <si>
    <t>Química Básica Teórica</t>
  </si>
  <si>
    <t>Cálculo Numérico</t>
  </si>
  <si>
    <t>3.5</t>
  </si>
  <si>
    <t>Eletrônica Analógica 1</t>
  </si>
  <si>
    <t>Eletrônica Analógica 2</t>
  </si>
  <si>
    <t>5.5</t>
  </si>
  <si>
    <t>Fundamentos de Sistemas de Comunicação</t>
  </si>
  <si>
    <t>6.5</t>
  </si>
  <si>
    <t>Processamento Digital de Sinais</t>
  </si>
  <si>
    <t>7.5</t>
  </si>
  <si>
    <t>Metodologia de Pesquisa</t>
  </si>
  <si>
    <t>8.5</t>
  </si>
  <si>
    <t>○</t>
  </si>
  <si>
    <t>Trabalho de Conclusão de Curso 1</t>
  </si>
  <si>
    <t>9.5</t>
  </si>
  <si>
    <t>Trabalho de Conclusão de Curso 2</t>
  </si>
  <si>
    <t>10.5</t>
  </si>
  <si>
    <t>ET41A</t>
  </si>
  <si>
    <t>ET42L</t>
  </si>
  <si>
    <t>ET43F</t>
  </si>
  <si>
    <t>ET44B</t>
  </si>
  <si>
    <t>ET45B</t>
  </si>
  <si>
    <t>ET46I</t>
  </si>
  <si>
    <t>ET47F</t>
  </si>
  <si>
    <t>ET42F</t>
  </si>
  <si>
    <t>ET49A</t>
  </si>
  <si>
    <t>ET50A</t>
  </si>
  <si>
    <t>P8</t>
  </si>
  <si>
    <t>Introdução a Engenharia</t>
  </si>
  <si>
    <t>1.6</t>
  </si>
  <si>
    <t>Química Básica Experimental</t>
  </si>
  <si>
    <t>Análise de Circuitos Elétricos 1</t>
  </si>
  <si>
    <t>Análise de Circuitos Elétricos 2</t>
  </si>
  <si>
    <t>Fundamentos de Engenharia de Segurança do Trabalho</t>
  </si>
  <si>
    <t>5.6</t>
  </si>
  <si>
    <t>Optativa 1 - Trilha de aprofundamento</t>
  </si>
  <si>
    <t>8.6</t>
  </si>
  <si>
    <t>Optativa 2 - Trilha de aprofundamento 1</t>
  </si>
  <si>
    <t>9.6</t>
  </si>
  <si>
    <t>Optativa 3 - Trilha de aprofundamento</t>
  </si>
  <si>
    <t>10.6</t>
  </si>
  <si>
    <t>ET41E</t>
  </si>
  <si>
    <t>ET42M</t>
  </si>
  <si>
    <t>ET43J</t>
  </si>
  <si>
    <t>ET44J</t>
  </si>
  <si>
    <t>ET45H</t>
  </si>
  <si>
    <t>Mecânica Geral 1</t>
  </si>
  <si>
    <t>2.7</t>
  </si>
  <si>
    <t xml:space="preserve"> Laboratório de Circuitos Elétricos 1</t>
  </si>
  <si>
    <t xml:space="preserve"> Laboratório de Circuitos Elétricos 2</t>
  </si>
  <si>
    <t>ET42H</t>
  </si>
  <si>
    <t>ET43K</t>
  </si>
  <si>
    <t>ET44K</t>
  </si>
  <si>
    <t>P3</t>
  </si>
  <si>
    <t>P4</t>
  </si>
  <si>
    <t>Optativas do Ciclo de Humanidades (h)</t>
  </si>
  <si>
    <t>E.3</t>
  </si>
  <si>
    <t>Participação em projetos de Extensão (h)</t>
  </si>
  <si>
    <t>E.2</t>
  </si>
  <si>
    <t>Estágio Curricular Obrigatório (h)</t>
  </si>
  <si>
    <t>E.1</t>
  </si>
  <si>
    <t>CH total (h)</t>
  </si>
  <si>
    <t>CH Prática (h)</t>
  </si>
  <si>
    <t>CH de extensão (h)</t>
  </si>
  <si>
    <t>Aulas semanais</t>
  </si>
  <si>
    <t>Núcleos</t>
  </si>
  <si>
    <t>Básico (h)</t>
  </si>
  <si>
    <t>Profissionalizante (h)</t>
  </si>
  <si>
    <t>Específico (h)</t>
  </si>
  <si>
    <t>Legenda</t>
  </si>
  <si>
    <t>Humanidades</t>
  </si>
  <si>
    <t>Nome da unidade curricular</t>
  </si>
  <si>
    <t>R</t>
  </si>
  <si>
    <t>R - Referência na Matriz</t>
  </si>
  <si>
    <t>Núcleos de conteúdo (NC)</t>
  </si>
  <si>
    <t>Cores destacadas</t>
  </si>
  <si>
    <t>CT</t>
  </si>
  <si>
    <t>ANP</t>
  </si>
  <si>
    <t>Unidades Curriculares</t>
  </si>
  <si>
    <t>CT - Carga horária Total (h)</t>
  </si>
  <si>
    <t>Obrigatórias</t>
  </si>
  <si>
    <t>AP</t>
  </si>
  <si>
    <t>AP - Atividades práticas (h)</t>
  </si>
  <si>
    <t>Básico</t>
  </si>
  <si>
    <t>Unidade Curricular de humanidades</t>
  </si>
  <si>
    <t>Unidade Curricular  Optativa</t>
  </si>
  <si>
    <t>Optativas</t>
  </si>
  <si>
    <t>ANP - Atividade não presencial (h)</t>
  </si>
  <si>
    <t>Profissionalizante</t>
  </si>
  <si>
    <t>Unidades Curriculares Extensionistas</t>
  </si>
  <si>
    <t>Total Extensão</t>
  </si>
  <si>
    <t>Código</t>
  </si>
  <si>
    <t>EX</t>
  </si>
  <si>
    <t>EX - Extensão (h)</t>
  </si>
  <si>
    <t>Profissionalizante Específico</t>
  </si>
  <si>
    <t>Unidade Curricular</t>
  </si>
  <si>
    <t>Unidade Curricular Extensionista</t>
  </si>
  <si>
    <t>Estágio</t>
  </si>
  <si>
    <t>PR</t>
  </si>
  <si>
    <t>NC</t>
  </si>
  <si>
    <t>AS</t>
  </si>
  <si>
    <t>AS - Aulas semanais</t>
  </si>
  <si>
    <t>Ciclo de Humanidades</t>
  </si>
  <si>
    <t>Total do curso</t>
  </si>
  <si>
    <t>NC - Núcleo de consteúdo</t>
  </si>
  <si>
    <t>PR - Pré-Requisito</t>
  </si>
  <si>
    <t>Obrigatórias (195 h)</t>
  </si>
  <si>
    <t>P7</t>
  </si>
  <si>
    <t>Optativas (225 h)</t>
  </si>
  <si>
    <t>Optativas de linguagem</t>
  </si>
  <si>
    <t>N/A</t>
  </si>
  <si>
    <t>Optativas de Administração / Economia / Filosofia / História</t>
  </si>
  <si>
    <t>P5</t>
  </si>
  <si>
    <t>Controle e Automação</t>
  </si>
  <si>
    <t>Computação</t>
  </si>
  <si>
    <t>Eletrônica</t>
  </si>
  <si>
    <t>Eletrotécnica</t>
  </si>
  <si>
    <t>Controle Digital</t>
  </si>
  <si>
    <t>CA.1</t>
  </si>
  <si>
    <t>Análise e Projeto de Sistemas Computacionais</t>
  </si>
  <si>
    <t>C.1</t>
  </si>
  <si>
    <t>Comunicações ópticas</t>
  </si>
  <si>
    <t>T.1</t>
  </si>
  <si>
    <t>Instalações Elétricas Industriais</t>
  </si>
  <si>
    <t>P.1</t>
  </si>
  <si>
    <t>AUT78A</t>
  </si>
  <si>
    <t>CP78A</t>
  </si>
  <si>
    <t>ELT78A</t>
  </si>
  <si>
    <t>ET48I</t>
  </si>
  <si>
    <t>Inteligência Artificial Aplicada a Controle e Automação</t>
  </si>
  <si>
    <t>CA.2</t>
  </si>
  <si>
    <t>Inteligência Computacional</t>
  </si>
  <si>
    <t>C.2</t>
  </si>
  <si>
    <t>Laboratório de Processamento Digital de Sinais</t>
  </si>
  <si>
    <t>T.2</t>
  </si>
  <si>
    <t>Sistemas de Potência</t>
  </si>
  <si>
    <t>P.2</t>
  </si>
  <si>
    <t>AUT78C</t>
  </si>
  <si>
    <t>CP78D</t>
  </si>
  <si>
    <t>ELT78B</t>
  </si>
  <si>
    <t>ET48G</t>
  </si>
  <si>
    <t>Introdução ao Controle Avançado</t>
  </si>
  <si>
    <t>CA.3</t>
  </si>
  <si>
    <t>Redes de Comunicação</t>
  </si>
  <si>
    <t>C.3</t>
  </si>
  <si>
    <t>Princípios de Comunicações Digitais</t>
  </si>
  <si>
    <t>T.3</t>
  </si>
  <si>
    <t>Geração, Transmissão e Distribuição de Energia Elétrica</t>
  </si>
  <si>
    <t>P.3</t>
  </si>
  <si>
    <t>AUT78D</t>
  </si>
  <si>
    <t>CP78E</t>
  </si>
  <si>
    <t>ELT78C</t>
  </si>
  <si>
    <t>ET48H</t>
  </si>
  <si>
    <t>Sistemas Operacionais e Programação Concorrente</t>
  </si>
  <si>
    <t>C.4</t>
  </si>
  <si>
    <t>Engenharia de Microondas</t>
  </si>
  <si>
    <t>T.4</t>
  </si>
  <si>
    <t>CP78G</t>
  </si>
  <si>
    <t>ELT78D</t>
  </si>
  <si>
    <t>Participação de projetos de extensão</t>
  </si>
  <si>
    <t>Carga horária de disciplinas</t>
  </si>
  <si>
    <t>Total</t>
  </si>
  <si>
    <t>Proj. de extensão</t>
  </si>
  <si>
    <t>Atividades Teóricas</t>
  </si>
  <si>
    <t>Atividades Práticas</t>
  </si>
  <si>
    <t>Atividades não presenciais</t>
  </si>
  <si>
    <t>Atividade não presencial (h)</t>
  </si>
  <si>
    <t>Carga horária (CH)</t>
  </si>
  <si>
    <t>Contabilização da Carga horária (h)</t>
  </si>
  <si>
    <t>Optativas / Trilha de aprofundamento</t>
  </si>
  <si>
    <t>Optativas de humanidades</t>
  </si>
  <si>
    <t>CA</t>
  </si>
  <si>
    <t>OPT1</t>
  </si>
  <si>
    <t>OPT2</t>
  </si>
  <si>
    <t>OPT3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</si>
</sst>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6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sz val="9"/>
      <color theme="1"/>
      <name val="Calibri"/>
      <scheme val="minor"/>
    </font>
    <font>
      <u/>
      <sz val="11"/>
      <color theme="1"/>
      <name val="Calibri"/>
      <scheme val="minor"/>
    </font>
    <font>
      <b/>
      <sz val="9"/>
      <color theme="0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theme="0" tint="-0.14999847407452621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rgb="FF00B050"/>
      </patternFill>
    </fill>
    <fill>
      <patternFill patternType="solid">
        <fgColor indexed="5"/>
        <bgColor rgb="FF00B050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3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3" borderId="6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7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7" fillId="0" borderId="0" xfId="0" applyFont="1" applyAlignment="1">
      <alignment vertical="center" textRotation="90"/>
    </xf>
    <xf numFmtId="0" fontId="0" fillId="0" borderId="8" xfId="0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10" fillId="0" borderId="8" xfId="0" applyFont="1" applyBorder="1" applyAlignment="1">
      <alignment horizontal="center" vertical="center"/>
    </xf>
    <xf numFmtId="0" fontId="1" fillId="0" borderId="8" xfId="0" applyFon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10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8" fillId="0" borderId="25" xfId="0" applyFont="1" applyBorder="1" applyAlignment="1">
      <alignment horizontal="center" vertical="center" textRotation="90"/>
    </xf>
    <xf numFmtId="0" fontId="18" fillId="0" borderId="26" xfId="0" applyFont="1" applyBorder="1" applyAlignment="1">
      <alignment horizontal="center" vertical="center" textRotation="90"/>
    </xf>
    <xf numFmtId="0" fontId="18" fillId="0" borderId="27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18" fillId="0" borderId="25" xfId="0" applyFont="1" applyBorder="1" applyAlignment="1">
      <alignment horizontal="center" vertical="center" textRotation="90" wrapText="1"/>
    </xf>
    <xf numFmtId="0" fontId="18" fillId="0" borderId="26" xfId="0" applyFont="1" applyBorder="1" applyAlignment="1">
      <alignment horizontal="center" vertical="center" textRotation="90" wrapText="1"/>
    </xf>
    <xf numFmtId="0" fontId="18" fillId="0" borderId="27" xfId="0" applyFont="1" applyBorder="1" applyAlignment="1">
      <alignment horizontal="center" vertical="center" textRotation="90" wrapText="1"/>
    </xf>
    <xf numFmtId="0" fontId="0" fillId="0" borderId="16" xfId="0" applyBorder="1" applyAlignment="1">
      <alignment horizontal="left" vertical="center"/>
    </xf>
    <xf numFmtId="0" fontId="16" fillId="0" borderId="16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S85"/>
  <sheetViews>
    <sheetView tabSelected="1" topLeftCell="P45" zoomScale="70" zoomScaleNormal="70" workbookViewId="0">
      <selection activeCell="BN44" sqref="BN44"/>
    </sheetView>
  </sheetViews>
  <sheetFormatPr defaultColWidth="4.85546875" defaultRowHeight="15" x14ac:dyDescent="0.25"/>
  <cols>
    <col min="8" max="8" width="4.85546875" customWidth="1"/>
  </cols>
  <sheetData>
    <row r="2" spans="3:71" x14ac:dyDescent="0.25">
      <c r="C2" s="130" t="s">
        <v>0</v>
      </c>
      <c r="D2" s="90"/>
      <c r="E2" s="90"/>
      <c r="F2" s="90"/>
      <c r="G2" s="90"/>
      <c r="H2" s="91"/>
      <c r="J2" s="130" t="s">
        <v>1</v>
      </c>
      <c r="K2" s="90"/>
      <c r="L2" s="90"/>
      <c r="M2" s="90"/>
      <c r="N2" s="90"/>
      <c r="O2" s="91"/>
      <c r="Q2" s="130" t="s">
        <v>2</v>
      </c>
      <c r="R2" s="90"/>
      <c r="S2" s="90"/>
      <c r="T2" s="90"/>
      <c r="U2" s="90"/>
      <c r="V2" s="91"/>
      <c r="X2" s="130" t="s">
        <v>3</v>
      </c>
      <c r="Y2" s="90"/>
      <c r="Z2" s="90"/>
      <c r="AA2" s="90"/>
      <c r="AB2" s="90"/>
      <c r="AC2" s="91"/>
      <c r="AE2" s="130" t="s">
        <v>4</v>
      </c>
      <c r="AF2" s="90"/>
      <c r="AG2" s="90"/>
      <c r="AH2" s="90"/>
      <c r="AI2" s="90"/>
      <c r="AJ2" s="91"/>
      <c r="AL2" s="130" t="s">
        <v>5</v>
      </c>
      <c r="AM2" s="90"/>
      <c r="AN2" s="90"/>
      <c r="AO2" s="90"/>
      <c r="AP2" s="90"/>
      <c r="AQ2" s="91"/>
      <c r="AS2" s="130" t="s">
        <v>6</v>
      </c>
      <c r="AT2" s="90"/>
      <c r="AU2" s="90"/>
      <c r="AV2" s="90"/>
      <c r="AW2" s="90"/>
      <c r="AX2" s="91"/>
      <c r="AZ2" s="130" t="s">
        <v>7</v>
      </c>
      <c r="BA2" s="90"/>
      <c r="BB2" s="90"/>
      <c r="BC2" s="90"/>
      <c r="BD2" s="90"/>
      <c r="BE2" s="91"/>
      <c r="BG2" s="130" t="s">
        <v>8</v>
      </c>
      <c r="BH2" s="90"/>
      <c r="BI2" s="90"/>
      <c r="BJ2" s="90"/>
      <c r="BK2" s="90"/>
      <c r="BL2" s="91"/>
      <c r="BN2" s="130" t="s">
        <v>9</v>
      </c>
      <c r="BO2" s="90"/>
      <c r="BP2" s="90"/>
      <c r="BQ2" s="90"/>
      <c r="BR2" s="90"/>
      <c r="BS2" s="91"/>
    </row>
    <row r="4" spans="3:71" x14ac:dyDescent="0.25">
      <c r="C4" s="92" t="s">
        <v>10</v>
      </c>
      <c r="D4" s="93"/>
      <c r="E4" s="93"/>
      <c r="F4" s="93"/>
      <c r="G4" s="93"/>
      <c r="H4" s="1" t="s">
        <v>11</v>
      </c>
      <c r="J4" s="92" t="s">
        <v>12</v>
      </c>
      <c r="K4" s="93"/>
      <c r="L4" s="93"/>
      <c r="M4" s="93"/>
      <c r="N4" s="93"/>
      <c r="O4" s="1" t="s">
        <v>13</v>
      </c>
      <c r="Q4" s="92" t="s">
        <v>14</v>
      </c>
      <c r="R4" s="93"/>
      <c r="S4" s="93"/>
      <c r="T4" s="93"/>
      <c r="U4" s="93"/>
      <c r="V4" s="1" t="s">
        <v>15</v>
      </c>
      <c r="X4" s="92" t="s">
        <v>16</v>
      </c>
      <c r="Y4" s="93"/>
      <c r="Z4" s="93"/>
      <c r="AA4" s="93"/>
      <c r="AB4" s="93"/>
      <c r="AC4" s="1" t="s">
        <v>17</v>
      </c>
      <c r="AE4" s="92" t="s">
        <v>18</v>
      </c>
      <c r="AF4" s="93"/>
      <c r="AG4" s="93"/>
      <c r="AH4" s="93"/>
      <c r="AI4" s="93"/>
      <c r="AJ4" s="1" t="s">
        <v>19</v>
      </c>
      <c r="AK4" s="2"/>
      <c r="AL4" s="171" t="s">
        <v>20</v>
      </c>
      <c r="AM4" s="172"/>
      <c r="AN4" s="172"/>
      <c r="AO4" s="172"/>
      <c r="AP4" s="172"/>
      <c r="AQ4" s="1" t="s">
        <v>21</v>
      </c>
      <c r="AR4" s="2"/>
      <c r="AS4" s="171" t="s">
        <v>22</v>
      </c>
      <c r="AT4" s="172"/>
      <c r="AU4" s="172"/>
      <c r="AV4" s="172"/>
      <c r="AW4" s="172"/>
      <c r="AX4" s="1" t="s">
        <v>23</v>
      </c>
      <c r="AY4" s="2"/>
      <c r="AZ4" s="171" t="s">
        <v>24</v>
      </c>
      <c r="BA4" s="172"/>
      <c r="BB4" s="172"/>
      <c r="BC4" s="172"/>
      <c r="BD4" s="172"/>
      <c r="BE4" s="1" t="s">
        <v>25</v>
      </c>
    </row>
    <row r="5" spans="3:71" x14ac:dyDescent="0.25">
      <c r="C5" s="94"/>
      <c r="D5" s="95"/>
      <c r="E5" s="95"/>
      <c r="F5" s="95"/>
      <c r="G5" s="95"/>
      <c r="H5" s="3">
        <v>90</v>
      </c>
      <c r="J5" s="94"/>
      <c r="K5" s="95"/>
      <c r="L5" s="95"/>
      <c r="M5" s="95"/>
      <c r="N5" s="95"/>
      <c r="O5" s="3">
        <v>60</v>
      </c>
      <c r="Q5" s="94"/>
      <c r="R5" s="95"/>
      <c r="S5" s="95"/>
      <c r="T5" s="95"/>
      <c r="U5" s="95"/>
      <c r="V5" s="3">
        <v>60</v>
      </c>
      <c r="X5" s="94"/>
      <c r="Y5" s="95"/>
      <c r="Z5" s="95"/>
      <c r="AA5" s="95"/>
      <c r="AB5" s="95"/>
      <c r="AC5" s="3">
        <v>60</v>
      </c>
      <c r="AE5" s="94"/>
      <c r="AF5" s="95"/>
      <c r="AG5" s="95"/>
      <c r="AH5" s="95"/>
      <c r="AI5" s="95"/>
      <c r="AJ5" s="3">
        <v>60</v>
      </c>
      <c r="AL5" s="173"/>
      <c r="AM5" s="174"/>
      <c r="AN5" s="174"/>
      <c r="AO5" s="174"/>
      <c r="AP5" s="174"/>
      <c r="AQ5" s="3">
        <v>105</v>
      </c>
      <c r="AS5" s="173"/>
      <c r="AT5" s="174"/>
      <c r="AU5" s="174"/>
      <c r="AV5" s="174"/>
      <c r="AW5" s="174"/>
      <c r="AX5" s="3">
        <v>135</v>
      </c>
      <c r="AZ5" s="173"/>
      <c r="BA5" s="174"/>
      <c r="BB5" s="174"/>
      <c r="BC5" s="174"/>
      <c r="BD5" s="174"/>
      <c r="BE5" s="3">
        <v>105</v>
      </c>
    </row>
    <row r="6" spans="3:71" x14ac:dyDescent="0.25">
      <c r="C6" s="94"/>
      <c r="D6" s="95"/>
      <c r="E6" s="95"/>
      <c r="F6" s="95"/>
      <c r="G6" s="95"/>
      <c r="H6" s="4">
        <v>0</v>
      </c>
      <c r="J6" s="94"/>
      <c r="K6" s="95"/>
      <c r="L6" s="95"/>
      <c r="M6" s="95"/>
      <c r="N6" s="95"/>
      <c r="O6" s="4">
        <v>0</v>
      </c>
      <c r="Q6" s="94"/>
      <c r="R6" s="95"/>
      <c r="S6" s="95"/>
      <c r="T6" s="95"/>
      <c r="U6" s="95"/>
      <c r="V6" s="4">
        <v>0</v>
      </c>
      <c r="X6" s="94"/>
      <c r="Y6" s="95"/>
      <c r="Z6" s="95"/>
      <c r="AA6" s="95"/>
      <c r="AB6" s="95"/>
      <c r="AC6" s="4">
        <v>0</v>
      </c>
      <c r="AE6" s="94"/>
      <c r="AF6" s="95"/>
      <c r="AG6" s="95"/>
      <c r="AH6" s="95"/>
      <c r="AI6" s="95"/>
      <c r="AJ6" s="4">
        <v>0</v>
      </c>
      <c r="AL6" s="173"/>
      <c r="AM6" s="174"/>
      <c r="AN6" s="174"/>
      <c r="AO6" s="174"/>
      <c r="AP6" s="174"/>
      <c r="AQ6" s="4">
        <v>60</v>
      </c>
      <c r="AS6" s="173"/>
      <c r="AT6" s="174"/>
      <c r="AU6" s="174"/>
      <c r="AV6" s="174"/>
      <c r="AW6" s="174"/>
      <c r="AX6" s="4">
        <v>105</v>
      </c>
      <c r="AZ6" s="173"/>
      <c r="BA6" s="174"/>
      <c r="BB6" s="174"/>
      <c r="BC6" s="174"/>
      <c r="BD6" s="174"/>
      <c r="BE6" s="4">
        <v>90</v>
      </c>
    </row>
    <row r="7" spans="3:71" x14ac:dyDescent="0.25">
      <c r="C7" s="94"/>
      <c r="D7" s="95"/>
      <c r="E7" s="95"/>
      <c r="F7" s="95"/>
      <c r="G7" s="95"/>
      <c r="H7" s="4">
        <v>0</v>
      </c>
      <c r="J7" s="94"/>
      <c r="K7" s="95"/>
      <c r="L7" s="95"/>
      <c r="M7" s="95"/>
      <c r="N7" s="95"/>
      <c r="O7" s="4">
        <v>0</v>
      </c>
      <c r="Q7" s="94"/>
      <c r="R7" s="95"/>
      <c r="S7" s="95"/>
      <c r="T7" s="95"/>
      <c r="U7" s="95"/>
      <c r="V7" s="4">
        <v>0</v>
      </c>
      <c r="X7" s="94"/>
      <c r="Y7" s="95"/>
      <c r="Z7" s="95"/>
      <c r="AA7" s="95"/>
      <c r="AB7" s="95"/>
      <c r="AC7" s="4">
        <v>0</v>
      </c>
      <c r="AE7" s="94"/>
      <c r="AF7" s="95"/>
      <c r="AG7" s="95"/>
      <c r="AH7" s="95"/>
      <c r="AI7" s="95"/>
      <c r="AJ7" s="4">
        <v>0</v>
      </c>
      <c r="AL7" s="173"/>
      <c r="AM7" s="174"/>
      <c r="AN7" s="174"/>
      <c r="AO7" s="174"/>
      <c r="AP7" s="174"/>
      <c r="AQ7" s="4">
        <v>15</v>
      </c>
      <c r="AS7" s="173"/>
      <c r="AT7" s="174"/>
      <c r="AU7" s="174"/>
      <c r="AV7" s="174"/>
      <c r="AW7" s="174"/>
      <c r="AX7" s="4">
        <v>45</v>
      </c>
      <c r="AZ7" s="173"/>
      <c r="BA7" s="174"/>
      <c r="BB7" s="174"/>
      <c r="BC7" s="174"/>
      <c r="BD7" s="174"/>
      <c r="BE7" s="4">
        <v>45</v>
      </c>
    </row>
    <row r="8" spans="3:71" x14ac:dyDescent="0.25">
      <c r="C8" s="69" t="s">
        <v>26</v>
      </c>
      <c r="D8" s="70"/>
      <c r="E8" s="70"/>
      <c r="F8" s="70"/>
      <c r="G8" s="70"/>
      <c r="H8" s="4">
        <v>0</v>
      </c>
      <c r="J8" s="69" t="s">
        <v>27</v>
      </c>
      <c r="K8" s="70"/>
      <c r="L8" s="70"/>
      <c r="M8" s="70"/>
      <c r="N8" s="70"/>
      <c r="O8" s="4">
        <v>0</v>
      </c>
      <c r="Q8" s="69" t="s">
        <v>28</v>
      </c>
      <c r="R8" s="70"/>
      <c r="S8" s="70"/>
      <c r="T8" s="70"/>
      <c r="U8" s="70"/>
      <c r="V8" s="4">
        <v>0</v>
      </c>
      <c r="X8" s="69" t="s">
        <v>29</v>
      </c>
      <c r="Y8" s="70"/>
      <c r="Z8" s="70"/>
      <c r="AA8" s="70"/>
      <c r="AB8" s="70"/>
      <c r="AC8" s="4">
        <v>0</v>
      </c>
      <c r="AE8" s="69" t="s">
        <v>30</v>
      </c>
      <c r="AF8" s="70"/>
      <c r="AG8" s="70"/>
      <c r="AH8" s="70"/>
      <c r="AI8" s="70"/>
      <c r="AJ8" s="4">
        <v>0</v>
      </c>
      <c r="AL8" s="169" t="s">
        <v>31</v>
      </c>
      <c r="AM8" s="170"/>
      <c r="AN8" s="170"/>
      <c r="AO8" s="170"/>
      <c r="AP8" s="170"/>
      <c r="AQ8" s="4">
        <v>105</v>
      </c>
      <c r="AS8" s="169" t="s">
        <v>32</v>
      </c>
      <c r="AT8" s="170"/>
      <c r="AU8" s="170"/>
      <c r="AV8" s="170"/>
      <c r="AW8" s="170"/>
      <c r="AX8" s="4">
        <v>135</v>
      </c>
      <c r="AZ8" s="169" t="s">
        <v>33</v>
      </c>
      <c r="BA8" s="170"/>
      <c r="BB8" s="170"/>
      <c r="BC8" s="170"/>
      <c r="BD8" s="170"/>
      <c r="BE8" s="4">
        <v>105</v>
      </c>
    </row>
    <row r="9" spans="3:71" x14ac:dyDescent="0.25">
      <c r="C9" s="5"/>
      <c r="D9" s="6"/>
      <c r="E9" s="6"/>
      <c r="F9" s="6"/>
      <c r="G9" s="7" t="s">
        <v>34</v>
      </c>
      <c r="H9" s="8">
        <v>6</v>
      </c>
      <c r="J9" s="5" t="s">
        <v>11</v>
      </c>
      <c r="K9" s="6"/>
      <c r="L9" s="6"/>
      <c r="M9" s="6"/>
      <c r="N9" s="7" t="s">
        <v>34</v>
      </c>
      <c r="O9" s="8">
        <v>4</v>
      </c>
      <c r="Q9" s="5" t="s">
        <v>13</v>
      </c>
      <c r="R9" s="6"/>
      <c r="S9" s="6"/>
      <c r="T9" s="6"/>
      <c r="U9" s="7" t="s">
        <v>34</v>
      </c>
      <c r="V9" s="8">
        <v>4</v>
      </c>
      <c r="X9" s="5" t="s">
        <v>35</v>
      </c>
      <c r="Y9" s="6"/>
      <c r="Z9" s="6"/>
      <c r="AA9" s="6"/>
      <c r="AB9" s="7" t="s">
        <v>34</v>
      </c>
      <c r="AC9" s="8">
        <v>4</v>
      </c>
      <c r="AE9" s="5" t="s">
        <v>36</v>
      </c>
      <c r="AF9" s="6"/>
      <c r="AG9" s="6"/>
      <c r="AH9" s="6"/>
      <c r="AI9" s="7" t="s">
        <v>34</v>
      </c>
      <c r="AJ9" s="8">
        <v>4</v>
      </c>
      <c r="AL9" s="5" t="s">
        <v>37</v>
      </c>
      <c r="AM9" s="6"/>
      <c r="AN9" s="6"/>
      <c r="AO9" s="6"/>
      <c r="AP9" s="7" t="s">
        <v>38</v>
      </c>
      <c r="AQ9" s="8">
        <v>7</v>
      </c>
      <c r="AS9" s="5" t="s">
        <v>21</v>
      </c>
      <c r="AT9" s="6"/>
      <c r="AU9" s="6"/>
      <c r="AV9" s="6"/>
      <c r="AW9" s="7" t="s">
        <v>39</v>
      </c>
      <c r="AX9" s="8">
        <v>9</v>
      </c>
      <c r="AZ9" s="5" t="s">
        <v>23</v>
      </c>
      <c r="BA9" s="6"/>
      <c r="BB9" s="6"/>
      <c r="BC9" s="6"/>
      <c r="BD9" s="7" t="s">
        <v>39</v>
      </c>
      <c r="BE9" s="8">
        <v>7</v>
      </c>
    </row>
    <row r="11" spans="3:71" x14ac:dyDescent="0.25">
      <c r="C11" s="92" t="s">
        <v>40</v>
      </c>
      <c r="D11" s="93"/>
      <c r="E11" s="93"/>
      <c r="F11" s="93"/>
      <c r="G11" s="93"/>
      <c r="H11" s="1" t="s">
        <v>41</v>
      </c>
      <c r="J11" s="92" t="s">
        <v>42</v>
      </c>
      <c r="K11" s="93"/>
      <c r="L11" s="93"/>
      <c r="M11" s="93"/>
      <c r="N11" s="93"/>
      <c r="O11" s="1" t="s">
        <v>43</v>
      </c>
      <c r="Q11" s="92" t="s">
        <v>44</v>
      </c>
      <c r="R11" s="93"/>
      <c r="S11" s="93"/>
      <c r="T11" s="93"/>
      <c r="U11" s="93"/>
      <c r="V11" s="1" t="s">
        <v>35</v>
      </c>
      <c r="X11" s="92" t="s">
        <v>45</v>
      </c>
      <c r="Y11" s="93"/>
      <c r="Z11" s="93"/>
      <c r="AA11" s="93"/>
      <c r="AB11" s="93"/>
      <c r="AC11" s="1" t="s">
        <v>46</v>
      </c>
      <c r="AE11" s="92" t="s">
        <v>47</v>
      </c>
      <c r="AF11" s="93"/>
      <c r="AG11" s="93"/>
      <c r="AH11" s="93"/>
      <c r="AI11" s="93"/>
      <c r="AJ11" s="1" t="s">
        <v>48</v>
      </c>
      <c r="AL11" s="92" t="s">
        <v>49</v>
      </c>
      <c r="AM11" s="93"/>
      <c r="AN11" s="93"/>
      <c r="AO11" s="93"/>
      <c r="AP11" s="93"/>
      <c r="AQ11" s="1" t="s">
        <v>50</v>
      </c>
      <c r="AS11" s="92" t="s">
        <v>51</v>
      </c>
      <c r="AT11" s="93"/>
      <c r="AU11" s="93"/>
      <c r="AV11" s="93"/>
      <c r="AW11" s="93"/>
      <c r="AX11" s="1" t="s">
        <v>52</v>
      </c>
      <c r="AZ11" s="92" t="s">
        <v>53</v>
      </c>
      <c r="BA11" s="93"/>
      <c r="BB11" s="93"/>
      <c r="BC11" s="93"/>
      <c r="BD11" s="93"/>
      <c r="BE11" s="1" t="s">
        <v>54</v>
      </c>
    </row>
    <row r="12" spans="3:71" x14ac:dyDescent="0.25">
      <c r="C12" s="94"/>
      <c r="D12" s="95"/>
      <c r="E12" s="95"/>
      <c r="F12" s="95"/>
      <c r="G12" s="95"/>
      <c r="H12" s="3">
        <v>90</v>
      </c>
      <c r="J12" s="94"/>
      <c r="K12" s="95"/>
      <c r="L12" s="95"/>
      <c r="M12" s="95"/>
      <c r="N12" s="95"/>
      <c r="O12" s="3">
        <v>60</v>
      </c>
      <c r="Q12" s="94"/>
      <c r="R12" s="95"/>
      <c r="S12" s="95"/>
      <c r="T12" s="95"/>
      <c r="U12" s="95"/>
      <c r="V12" s="3">
        <v>60</v>
      </c>
      <c r="X12" s="94"/>
      <c r="Y12" s="95"/>
      <c r="Z12" s="95"/>
      <c r="AA12" s="95"/>
      <c r="AB12" s="95"/>
      <c r="AC12" s="3">
        <v>30</v>
      </c>
      <c r="AE12" s="94"/>
      <c r="AF12" s="95"/>
      <c r="AG12" s="95"/>
      <c r="AH12" s="95"/>
      <c r="AI12" s="95"/>
      <c r="AJ12" s="3">
        <v>60</v>
      </c>
      <c r="AL12" s="94"/>
      <c r="AM12" s="95"/>
      <c r="AN12" s="95"/>
      <c r="AO12" s="95"/>
      <c r="AP12" s="95"/>
      <c r="AQ12" s="3">
        <v>60</v>
      </c>
      <c r="AS12" s="94"/>
      <c r="AT12" s="95"/>
      <c r="AU12" s="95"/>
      <c r="AV12" s="95"/>
      <c r="AW12" s="95"/>
      <c r="AX12" s="3">
        <v>60</v>
      </c>
      <c r="AZ12" s="94"/>
      <c r="BA12" s="95"/>
      <c r="BB12" s="95"/>
      <c r="BC12" s="95"/>
      <c r="BD12" s="95"/>
      <c r="BE12" s="3">
        <v>60</v>
      </c>
    </row>
    <row r="13" spans="3:71" x14ac:dyDescent="0.25">
      <c r="C13" s="94"/>
      <c r="D13" s="95"/>
      <c r="E13" s="95"/>
      <c r="F13" s="95"/>
      <c r="G13" s="95"/>
      <c r="H13" s="4">
        <v>0</v>
      </c>
      <c r="J13" s="94"/>
      <c r="K13" s="95"/>
      <c r="L13" s="95"/>
      <c r="M13" s="95"/>
      <c r="N13" s="95"/>
      <c r="O13" s="4">
        <v>0</v>
      </c>
      <c r="Q13" s="94"/>
      <c r="R13" s="95"/>
      <c r="S13" s="95"/>
      <c r="T13" s="95"/>
      <c r="U13" s="95"/>
      <c r="V13" s="4">
        <v>0</v>
      </c>
      <c r="X13" s="94"/>
      <c r="Y13" s="95"/>
      <c r="Z13" s="95"/>
      <c r="AA13" s="95"/>
      <c r="AB13" s="95"/>
      <c r="AC13" s="4">
        <v>0</v>
      </c>
      <c r="AE13" s="94"/>
      <c r="AF13" s="95"/>
      <c r="AG13" s="95"/>
      <c r="AH13" s="95"/>
      <c r="AI13" s="95"/>
      <c r="AJ13" s="4">
        <v>15</v>
      </c>
      <c r="AL13" s="94"/>
      <c r="AM13" s="95"/>
      <c r="AN13" s="95"/>
      <c r="AO13" s="95"/>
      <c r="AP13" s="95"/>
      <c r="AQ13" s="4">
        <v>15</v>
      </c>
      <c r="AS13" s="94"/>
      <c r="AT13" s="95"/>
      <c r="AU13" s="95"/>
      <c r="AV13" s="95"/>
      <c r="AW13" s="95"/>
      <c r="AX13" s="4">
        <v>30</v>
      </c>
      <c r="AZ13" s="94"/>
      <c r="BA13" s="95"/>
      <c r="BB13" s="95"/>
      <c r="BC13" s="95"/>
      <c r="BD13" s="95"/>
      <c r="BE13" s="4">
        <v>30</v>
      </c>
    </row>
    <row r="14" spans="3:71" x14ac:dyDescent="0.25">
      <c r="C14" s="94"/>
      <c r="D14" s="95"/>
      <c r="E14" s="95"/>
      <c r="F14" s="95"/>
      <c r="G14" s="95"/>
      <c r="H14" s="4">
        <v>0</v>
      </c>
      <c r="J14" s="94"/>
      <c r="K14" s="95"/>
      <c r="L14" s="95"/>
      <c r="M14" s="95"/>
      <c r="N14" s="95"/>
      <c r="O14" s="4">
        <v>0</v>
      </c>
      <c r="Q14" s="94"/>
      <c r="R14" s="95"/>
      <c r="S14" s="95"/>
      <c r="T14" s="95"/>
      <c r="U14" s="95"/>
      <c r="V14" s="4">
        <v>0</v>
      </c>
      <c r="X14" s="94"/>
      <c r="Y14" s="95"/>
      <c r="Z14" s="95"/>
      <c r="AA14" s="95"/>
      <c r="AB14" s="95"/>
      <c r="AC14" s="4">
        <v>0</v>
      </c>
      <c r="AE14" s="94"/>
      <c r="AF14" s="95"/>
      <c r="AG14" s="95"/>
      <c r="AH14" s="95"/>
      <c r="AI14" s="95"/>
      <c r="AJ14" s="4">
        <v>0</v>
      </c>
      <c r="AL14" s="94"/>
      <c r="AM14" s="95"/>
      <c r="AN14" s="95"/>
      <c r="AO14" s="95"/>
      <c r="AP14" s="95"/>
      <c r="AQ14" s="4">
        <v>0</v>
      </c>
      <c r="AS14" s="94"/>
      <c r="AT14" s="95"/>
      <c r="AU14" s="95"/>
      <c r="AV14" s="95"/>
      <c r="AW14" s="95"/>
      <c r="AX14" s="4">
        <v>0</v>
      </c>
      <c r="AZ14" s="94"/>
      <c r="BA14" s="95"/>
      <c r="BB14" s="95"/>
      <c r="BC14" s="95"/>
      <c r="BD14" s="95"/>
      <c r="BE14" s="4">
        <v>0</v>
      </c>
    </row>
    <row r="15" spans="3:71" x14ac:dyDescent="0.25">
      <c r="C15" s="69" t="s">
        <v>55</v>
      </c>
      <c r="D15" s="70"/>
      <c r="E15" s="70"/>
      <c r="F15" s="70"/>
      <c r="G15" s="70"/>
      <c r="H15" s="4">
        <v>0</v>
      </c>
      <c r="J15" s="69" t="s">
        <v>56</v>
      </c>
      <c r="K15" s="70"/>
      <c r="L15" s="70"/>
      <c r="M15" s="70"/>
      <c r="N15" s="70"/>
      <c r="O15" s="4">
        <v>0</v>
      </c>
      <c r="Q15" s="69" t="s">
        <v>57</v>
      </c>
      <c r="R15" s="70"/>
      <c r="S15" s="70"/>
      <c r="T15" s="70"/>
      <c r="U15" s="70"/>
      <c r="V15" s="4">
        <v>0</v>
      </c>
      <c r="X15" s="69" t="s">
        <v>58</v>
      </c>
      <c r="Y15" s="70"/>
      <c r="Z15" s="70"/>
      <c r="AA15" s="70"/>
      <c r="AB15" s="70"/>
      <c r="AC15" s="4">
        <v>0</v>
      </c>
      <c r="AE15" s="69" t="s">
        <v>59</v>
      </c>
      <c r="AF15" s="70"/>
      <c r="AG15" s="70"/>
      <c r="AH15" s="70"/>
      <c r="AI15" s="70"/>
      <c r="AJ15" s="4">
        <v>0</v>
      </c>
      <c r="AL15" s="69" t="s">
        <v>60</v>
      </c>
      <c r="AM15" s="70"/>
      <c r="AN15" s="70"/>
      <c r="AO15" s="70"/>
      <c r="AP15" s="70"/>
      <c r="AQ15" s="4">
        <v>0</v>
      </c>
      <c r="AS15" s="69" t="s">
        <v>61</v>
      </c>
      <c r="AT15" s="70"/>
      <c r="AU15" s="70"/>
      <c r="AV15" s="70"/>
      <c r="AW15" s="70"/>
      <c r="AX15" s="4">
        <v>0</v>
      </c>
      <c r="AZ15" s="69" t="s">
        <v>62</v>
      </c>
      <c r="BA15" s="70"/>
      <c r="BB15" s="70"/>
      <c r="BC15" s="70"/>
      <c r="BD15" s="70"/>
      <c r="BE15" s="4">
        <v>0</v>
      </c>
    </row>
    <row r="16" spans="3:71" x14ac:dyDescent="0.25">
      <c r="C16" s="5"/>
      <c r="D16" s="6"/>
      <c r="E16" s="6"/>
      <c r="F16" s="6"/>
      <c r="G16" s="7" t="s">
        <v>34</v>
      </c>
      <c r="H16" s="8">
        <v>6</v>
      </c>
      <c r="J16" s="5"/>
      <c r="K16" s="6"/>
      <c r="L16" s="6"/>
      <c r="M16" s="6"/>
      <c r="N16" s="7" t="s">
        <v>34</v>
      </c>
      <c r="O16" s="8">
        <v>4</v>
      </c>
      <c r="Q16" s="5" t="s">
        <v>41</v>
      </c>
      <c r="R16" s="6" t="s">
        <v>13</v>
      </c>
      <c r="S16" s="6"/>
      <c r="T16" s="6"/>
      <c r="U16" s="7" t="s">
        <v>34</v>
      </c>
      <c r="V16" s="8">
        <v>4</v>
      </c>
      <c r="X16" s="5" t="s">
        <v>63</v>
      </c>
      <c r="Y16" s="6"/>
      <c r="Z16" s="6"/>
      <c r="AA16" s="6"/>
      <c r="AB16" s="7" t="s">
        <v>34</v>
      </c>
      <c r="AC16" s="8">
        <v>2</v>
      </c>
      <c r="AE16" s="5" t="s">
        <v>17</v>
      </c>
      <c r="AF16" s="6" t="s">
        <v>64</v>
      </c>
      <c r="AG16" s="6"/>
      <c r="AH16" s="6"/>
      <c r="AI16" s="7" t="s">
        <v>38</v>
      </c>
      <c r="AJ16" s="8">
        <v>4</v>
      </c>
      <c r="AL16" s="5" t="s">
        <v>64</v>
      </c>
      <c r="AM16" s="6" t="s">
        <v>48</v>
      </c>
      <c r="AN16" s="6"/>
      <c r="AO16" s="6"/>
      <c r="AP16" s="7" t="s">
        <v>38</v>
      </c>
      <c r="AQ16" s="8">
        <v>4</v>
      </c>
      <c r="AS16" s="5" t="s">
        <v>50</v>
      </c>
      <c r="AT16" s="6"/>
      <c r="AU16" s="6"/>
      <c r="AV16" s="6"/>
      <c r="AW16" s="7" t="s">
        <v>38</v>
      </c>
      <c r="AX16" s="8">
        <v>4</v>
      </c>
      <c r="AZ16" s="5" t="s">
        <v>52</v>
      </c>
      <c r="BA16" s="6"/>
      <c r="BB16" s="6"/>
      <c r="BC16" s="6"/>
      <c r="BD16" s="7" t="s">
        <v>39</v>
      </c>
      <c r="BE16" s="8">
        <v>4</v>
      </c>
    </row>
    <row r="18" spans="2:71" x14ac:dyDescent="0.25">
      <c r="C18" s="92" t="s">
        <v>65</v>
      </c>
      <c r="D18" s="93"/>
      <c r="E18" s="93"/>
      <c r="F18" s="93"/>
      <c r="G18" s="93"/>
      <c r="H18" s="1" t="s">
        <v>66</v>
      </c>
      <c r="J18" s="92" t="s">
        <v>67</v>
      </c>
      <c r="K18" s="93"/>
      <c r="L18" s="93"/>
      <c r="M18" s="93"/>
      <c r="N18" s="93"/>
      <c r="O18" s="1" t="s">
        <v>63</v>
      </c>
      <c r="Q18" s="92" t="s">
        <v>68</v>
      </c>
      <c r="R18" s="93"/>
      <c r="S18" s="93"/>
      <c r="T18" s="93"/>
      <c r="U18" s="93"/>
      <c r="V18" s="1" t="s">
        <v>36</v>
      </c>
      <c r="X18" s="92" t="s">
        <v>69</v>
      </c>
      <c r="Y18" s="93"/>
      <c r="Z18" s="93"/>
      <c r="AA18" s="93"/>
      <c r="AB18" s="93"/>
      <c r="AC18" s="1" t="s">
        <v>70</v>
      </c>
      <c r="AE18" s="92" t="s">
        <v>71</v>
      </c>
      <c r="AF18" s="93"/>
      <c r="AG18" s="93"/>
      <c r="AH18" s="93"/>
      <c r="AI18" s="93"/>
      <c r="AJ18" s="1" t="s">
        <v>72</v>
      </c>
      <c r="AL18" s="92" t="s">
        <v>73</v>
      </c>
      <c r="AM18" s="93"/>
      <c r="AN18" s="93"/>
      <c r="AO18" s="93"/>
      <c r="AP18" s="93"/>
      <c r="AQ18" s="1" t="s">
        <v>74</v>
      </c>
      <c r="AS18" s="92" t="s">
        <v>75</v>
      </c>
      <c r="AT18" s="93"/>
      <c r="AU18" s="93"/>
      <c r="AV18" s="93"/>
      <c r="AW18" s="93"/>
      <c r="AX18" s="1" t="s">
        <v>76</v>
      </c>
      <c r="AZ18" s="92" t="s">
        <v>77</v>
      </c>
      <c r="BA18" s="93"/>
      <c r="BB18" s="93"/>
      <c r="BC18" s="93"/>
      <c r="BD18" s="93"/>
      <c r="BE18" s="1" t="s">
        <v>78</v>
      </c>
    </row>
    <row r="19" spans="2:71" x14ac:dyDescent="0.25">
      <c r="C19" s="94"/>
      <c r="D19" s="95"/>
      <c r="E19" s="95"/>
      <c r="F19" s="95"/>
      <c r="G19" s="95"/>
      <c r="H19" s="3">
        <v>75</v>
      </c>
      <c r="J19" s="94"/>
      <c r="K19" s="95"/>
      <c r="L19" s="95"/>
      <c r="M19" s="95"/>
      <c r="N19" s="95"/>
      <c r="O19" s="3">
        <v>75</v>
      </c>
      <c r="Q19" s="94"/>
      <c r="R19" s="95"/>
      <c r="S19" s="95"/>
      <c r="T19" s="95"/>
      <c r="U19" s="95"/>
      <c r="V19" s="3">
        <v>75</v>
      </c>
      <c r="X19" s="94"/>
      <c r="Y19" s="95"/>
      <c r="Z19" s="95"/>
      <c r="AA19" s="95"/>
      <c r="AB19" s="95"/>
      <c r="AC19" s="3">
        <v>60</v>
      </c>
      <c r="AE19" s="94"/>
      <c r="AF19" s="95"/>
      <c r="AG19" s="95"/>
      <c r="AH19" s="95"/>
      <c r="AI19" s="95"/>
      <c r="AJ19" s="3">
        <v>45</v>
      </c>
      <c r="AL19" s="94"/>
      <c r="AM19" s="95"/>
      <c r="AN19" s="95"/>
      <c r="AO19" s="95"/>
      <c r="AP19" s="95"/>
      <c r="AQ19" s="3">
        <v>60</v>
      </c>
      <c r="AS19" s="94"/>
      <c r="AT19" s="95"/>
      <c r="AU19" s="95"/>
      <c r="AV19" s="95"/>
      <c r="AW19" s="95"/>
      <c r="AX19" s="3">
        <v>90</v>
      </c>
      <c r="AZ19" s="94"/>
      <c r="BA19" s="95"/>
      <c r="BB19" s="95"/>
      <c r="BC19" s="95"/>
      <c r="BD19" s="95"/>
      <c r="BE19" s="3">
        <v>60</v>
      </c>
    </row>
    <row r="20" spans="2:71" x14ac:dyDescent="0.25">
      <c r="C20" s="94"/>
      <c r="D20" s="95"/>
      <c r="E20" s="95"/>
      <c r="F20" s="95"/>
      <c r="G20" s="95"/>
      <c r="H20" s="4">
        <v>30</v>
      </c>
      <c r="J20" s="94"/>
      <c r="K20" s="95"/>
      <c r="L20" s="95"/>
      <c r="M20" s="95"/>
      <c r="N20" s="95"/>
      <c r="O20" s="4">
        <v>30</v>
      </c>
      <c r="Q20" s="94"/>
      <c r="R20" s="95"/>
      <c r="S20" s="95"/>
      <c r="T20" s="95"/>
      <c r="U20" s="95"/>
      <c r="V20" s="4">
        <v>30</v>
      </c>
      <c r="X20" s="94"/>
      <c r="Y20" s="95"/>
      <c r="Z20" s="95"/>
      <c r="AA20" s="95"/>
      <c r="AB20" s="95"/>
      <c r="AC20" s="4">
        <v>0</v>
      </c>
      <c r="AE20" s="94"/>
      <c r="AF20" s="95"/>
      <c r="AG20" s="95"/>
      <c r="AH20" s="95"/>
      <c r="AI20" s="95"/>
      <c r="AJ20" s="4">
        <v>15</v>
      </c>
      <c r="AL20" s="94"/>
      <c r="AM20" s="95"/>
      <c r="AN20" s="95"/>
      <c r="AO20" s="95"/>
      <c r="AP20" s="95"/>
      <c r="AQ20" s="4">
        <v>30</v>
      </c>
      <c r="AS20" s="94"/>
      <c r="AT20" s="95"/>
      <c r="AU20" s="95"/>
      <c r="AV20" s="95"/>
      <c r="AW20" s="95"/>
      <c r="AX20" s="4">
        <v>45</v>
      </c>
      <c r="AZ20" s="94"/>
      <c r="BA20" s="95"/>
      <c r="BB20" s="95"/>
      <c r="BC20" s="95"/>
      <c r="BD20" s="95"/>
      <c r="BE20" s="4">
        <v>30</v>
      </c>
    </row>
    <row r="21" spans="2:71" x14ac:dyDescent="0.25">
      <c r="C21" s="94"/>
      <c r="D21" s="95"/>
      <c r="E21" s="95"/>
      <c r="F21" s="95"/>
      <c r="G21" s="95"/>
      <c r="H21" s="4">
        <v>0</v>
      </c>
      <c r="J21" s="94"/>
      <c r="K21" s="95"/>
      <c r="L21" s="95"/>
      <c r="M21" s="95"/>
      <c r="N21" s="95"/>
      <c r="O21" s="4">
        <v>0</v>
      </c>
      <c r="Q21" s="94"/>
      <c r="R21" s="95"/>
      <c r="S21" s="95"/>
      <c r="T21" s="95"/>
      <c r="U21" s="95"/>
      <c r="V21" s="4">
        <v>0</v>
      </c>
      <c r="X21" s="94"/>
      <c r="Y21" s="95"/>
      <c r="Z21" s="95"/>
      <c r="AA21" s="95"/>
      <c r="AB21" s="95"/>
      <c r="AC21" s="4">
        <v>0</v>
      </c>
      <c r="AE21" s="94"/>
      <c r="AF21" s="95"/>
      <c r="AG21" s="95"/>
      <c r="AH21" s="95"/>
      <c r="AI21" s="95"/>
      <c r="AJ21" s="4">
        <v>15</v>
      </c>
      <c r="AL21" s="94"/>
      <c r="AM21" s="95"/>
      <c r="AN21" s="95"/>
      <c r="AO21" s="95"/>
      <c r="AP21" s="95"/>
      <c r="AQ21" s="4">
        <v>0</v>
      </c>
      <c r="AS21" s="94"/>
      <c r="AT21" s="95"/>
      <c r="AU21" s="95"/>
      <c r="AV21" s="95"/>
      <c r="AW21" s="95"/>
      <c r="AX21" s="4">
        <v>0</v>
      </c>
      <c r="AZ21" s="94"/>
      <c r="BA21" s="95"/>
      <c r="BB21" s="95"/>
      <c r="BC21" s="95"/>
      <c r="BD21" s="95"/>
      <c r="BE21" s="4">
        <v>0</v>
      </c>
    </row>
    <row r="22" spans="2:71" x14ac:dyDescent="0.25">
      <c r="C22" s="69" t="s">
        <v>79</v>
      </c>
      <c r="D22" s="70"/>
      <c r="E22" s="70"/>
      <c r="F22" s="70"/>
      <c r="G22" s="70"/>
      <c r="H22" s="4">
        <v>0</v>
      </c>
      <c r="J22" s="69" t="s">
        <v>80</v>
      </c>
      <c r="K22" s="70"/>
      <c r="L22" s="70"/>
      <c r="M22" s="70"/>
      <c r="N22" s="70"/>
      <c r="O22" s="4">
        <v>0</v>
      </c>
      <c r="Q22" s="69" t="s">
        <v>81</v>
      </c>
      <c r="R22" s="70"/>
      <c r="S22" s="70"/>
      <c r="T22" s="70"/>
      <c r="U22" s="70"/>
      <c r="V22" s="4">
        <v>0</v>
      </c>
      <c r="X22" s="69" t="s">
        <v>82</v>
      </c>
      <c r="Y22" s="70"/>
      <c r="Z22" s="70"/>
      <c r="AA22" s="70"/>
      <c r="AB22" s="70"/>
      <c r="AC22" s="4">
        <v>0</v>
      </c>
      <c r="AE22" s="69" t="s">
        <v>83</v>
      </c>
      <c r="AF22" s="70"/>
      <c r="AG22" s="70"/>
      <c r="AH22" s="70"/>
      <c r="AI22" s="70"/>
      <c r="AJ22" s="4">
        <v>0</v>
      </c>
      <c r="AL22" s="69" t="s">
        <v>84</v>
      </c>
      <c r="AM22" s="70"/>
      <c r="AN22" s="70"/>
      <c r="AO22" s="70"/>
      <c r="AP22" s="70"/>
      <c r="AQ22" s="4">
        <v>0</v>
      </c>
      <c r="AS22" s="69" t="s">
        <v>85</v>
      </c>
      <c r="AT22" s="70"/>
      <c r="AU22" s="70"/>
      <c r="AV22" s="70"/>
      <c r="AW22" s="70"/>
      <c r="AX22" s="4">
        <v>0</v>
      </c>
      <c r="AZ22" s="69" t="s">
        <v>86</v>
      </c>
      <c r="BA22" s="70"/>
      <c r="BB22" s="70"/>
      <c r="BC22" s="70"/>
      <c r="BD22" s="70"/>
      <c r="BE22" s="4">
        <v>0</v>
      </c>
    </row>
    <row r="23" spans="2:71" x14ac:dyDescent="0.25">
      <c r="C23" s="5"/>
      <c r="D23" s="6"/>
      <c r="E23" s="6"/>
      <c r="F23" s="6"/>
      <c r="G23" s="7" t="s">
        <v>34</v>
      </c>
      <c r="H23" s="8">
        <v>5</v>
      </c>
      <c r="J23" s="5" t="s">
        <v>66</v>
      </c>
      <c r="K23" s="6"/>
      <c r="L23" s="6"/>
      <c r="M23" s="6"/>
      <c r="N23" s="7" t="s">
        <v>34</v>
      </c>
      <c r="O23" s="8">
        <v>5</v>
      </c>
      <c r="Q23" s="5" t="s">
        <v>13</v>
      </c>
      <c r="R23" s="6" t="s">
        <v>63</v>
      </c>
      <c r="S23" s="6"/>
      <c r="T23" s="6"/>
      <c r="U23" s="7" t="s">
        <v>34</v>
      </c>
      <c r="V23" s="8">
        <v>5</v>
      </c>
      <c r="X23" s="5" t="s">
        <v>36</v>
      </c>
      <c r="Y23" s="6" t="s">
        <v>87</v>
      </c>
      <c r="Z23" s="6" t="s">
        <v>88</v>
      </c>
      <c r="AA23" s="6"/>
      <c r="AB23" s="7" t="s">
        <v>38</v>
      </c>
      <c r="AC23" s="8">
        <v>4</v>
      </c>
      <c r="AE23" s="5" t="s">
        <v>37</v>
      </c>
      <c r="AF23" s="6" t="s">
        <v>64</v>
      </c>
      <c r="AG23" s="6" t="s">
        <v>89</v>
      </c>
      <c r="AH23" s="6"/>
      <c r="AI23" s="7" t="s">
        <v>38</v>
      </c>
      <c r="AJ23" s="8">
        <v>3</v>
      </c>
      <c r="AL23" s="5" t="s">
        <v>70</v>
      </c>
      <c r="AM23" s="6" t="s">
        <v>64</v>
      </c>
      <c r="AN23" s="6"/>
      <c r="AO23" s="6"/>
      <c r="AP23" s="7" t="s">
        <v>38</v>
      </c>
      <c r="AQ23" s="8">
        <v>4</v>
      </c>
      <c r="AS23" s="5" t="s">
        <v>37</v>
      </c>
      <c r="AT23" s="6"/>
      <c r="AU23" s="6"/>
      <c r="AV23" s="6"/>
      <c r="AW23" s="7" t="s">
        <v>39</v>
      </c>
      <c r="AX23" s="8">
        <v>6</v>
      </c>
      <c r="AZ23" s="5" t="s">
        <v>23</v>
      </c>
      <c r="BA23" s="6"/>
      <c r="BB23" s="6"/>
      <c r="BC23" s="6"/>
      <c r="BD23" s="7" t="s">
        <v>39</v>
      </c>
      <c r="BE23" s="8">
        <v>4</v>
      </c>
    </row>
    <row r="25" spans="2:71" ht="15" customHeight="1" x14ac:dyDescent="0.35">
      <c r="C25" s="92" t="s">
        <v>90</v>
      </c>
      <c r="D25" s="93"/>
      <c r="E25" s="93"/>
      <c r="F25" s="93"/>
      <c r="G25" s="93"/>
      <c r="H25" s="1" t="s">
        <v>91</v>
      </c>
      <c r="J25" s="92" t="s">
        <v>92</v>
      </c>
      <c r="K25" s="93"/>
      <c r="L25" s="93"/>
      <c r="M25" s="93"/>
      <c r="N25" s="93"/>
      <c r="O25" s="1" t="s">
        <v>93</v>
      </c>
      <c r="Q25" s="92" t="s">
        <v>94</v>
      </c>
      <c r="R25" s="93"/>
      <c r="S25" s="93"/>
      <c r="T25" s="93"/>
      <c r="U25" s="93"/>
      <c r="V25" s="1" t="s">
        <v>95</v>
      </c>
      <c r="X25" s="92" t="s">
        <v>96</v>
      </c>
      <c r="Y25" s="93"/>
      <c r="Z25" s="93"/>
      <c r="AA25" s="93"/>
      <c r="AB25" s="93"/>
      <c r="AC25" s="1" t="s">
        <v>97</v>
      </c>
      <c r="AE25" s="92" t="s">
        <v>98</v>
      </c>
      <c r="AF25" s="93"/>
      <c r="AG25" s="93"/>
      <c r="AH25" s="93"/>
      <c r="AI25" s="93"/>
      <c r="AJ25" s="1" t="s">
        <v>99</v>
      </c>
      <c r="AL25" s="92" t="s">
        <v>100</v>
      </c>
      <c r="AM25" s="93"/>
      <c r="AN25" s="93"/>
      <c r="AO25" s="93"/>
      <c r="AP25" s="93"/>
      <c r="AQ25" s="1" t="s">
        <v>101</v>
      </c>
      <c r="AS25" s="92" t="s">
        <v>102</v>
      </c>
      <c r="AT25" s="93"/>
      <c r="AU25" s="93"/>
      <c r="AV25" s="93"/>
      <c r="AW25" s="93"/>
      <c r="AX25" s="1" t="s">
        <v>103</v>
      </c>
      <c r="AY25" s="9"/>
      <c r="AZ25" s="165" t="s">
        <v>104</v>
      </c>
      <c r="BA25" s="166"/>
      <c r="BB25" s="166"/>
      <c r="BC25" s="166"/>
      <c r="BD25" s="166"/>
      <c r="BE25" s="1" t="s">
        <v>105</v>
      </c>
    </row>
    <row r="26" spans="2:71" x14ac:dyDescent="0.25">
      <c r="C26" s="94"/>
      <c r="D26" s="95"/>
      <c r="E26" s="95"/>
      <c r="F26" s="95"/>
      <c r="G26" s="95"/>
      <c r="H26" s="3">
        <v>60</v>
      </c>
      <c r="J26" s="94"/>
      <c r="K26" s="95"/>
      <c r="L26" s="95"/>
      <c r="M26" s="95"/>
      <c r="N26" s="95"/>
      <c r="O26" s="3">
        <v>60</v>
      </c>
      <c r="Q26" s="94"/>
      <c r="R26" s="95"/>
      <c r="S26" s="95"/>
      <c r="T26" s="95"/>
      <c r="U26" s="95"/>
      <c r="V26" s="3">
        <v>60</v>
      </c>
      <c r="X26" s="94"/>
      <c r="Y26" s="95"/>
      <c r="Z26" s="95"/>
      <c r="AA26" s="95"/>
      <c r="AB26" s="95"/>
      <c r="AC26" s="3">
        <v>60</v>
      </c>
      <c r="AE26" s="94"/>
      <c r="AF26" s="95"/>
      <c r="AG26" s="95"/>
      <c r="AH26" s="95"/>
      <c r="AI26" s="95"/>
      <c r="AJ26" s="3">
        <v>60</v>
      </c>
      <c r="AL26" s="94"/>
      <c r="AM26" s="95"/>
      <c r="AN26" s="95"/>
      <c r="AO26" s="95"/>
      <c r="AP26" s="95"/>
      <c r="AQ26" s="3">
        <v>60</v>
      </c>
      <c r="AS26" s="94"/>
      <c r="AT26" s="95"/>
      <c r="AU26" s="95"/>
      <c r="AV26" s="95"/>
      <c r="AW26" s="95"/>
      <c r="AX26" s="3">
        <v>60</v>
      </c>
      <c r="AZ26" s="167"/>
      <c r="BA26" s="168"/>
      <c r="BB26" s="168"/>
      <c r="BC26" s="168"/>
      <c r="BD26" s="168"/>
      <c r="BE26" s="3">
        <v>30</v>
      </c>
    </row>
    <row r="27" spans="2:71" x14ac:dyDescent="0.25">
      <c r="C27" s="94"/>
      <c r="D27" s="95"/>
      <c r="E27" s="95"/>
      <c r="F27" s="95"/>
      <c r="G27" s="95"/>
      <c r="H27" s="4">
        <v>30</v>
      </c>
      <c r="J27" s="94"/>
      <c r="K27" s="95"/>
      <c r="L27" s="95"/>
      <c r="M27" s="95"/>
      <c r="N27" s="95"/>
      <c r="O27" s="4">
        <v>30</v>
      </c>
      <c r="Q27" s="94"/>
      <c r="R27" s="95"/>
      <c r="S27" s="95"/>
      <c r="T27" s="95"/>
      <c r="U27" s="95"/>
      <c r="V27" s="4">
        <v>30</v>
      </c>
      <c r="X27" s="94"/>
      <c r="Y27" s="95"/>
      <c r="Z27" s="95"/>
      <c r="AA27" s="95"/>
      <c r="AB27" s="95"/>
      <c r="AC27" s="4">
        <v>30</v>
      </c>
      <c r="AE27" s="94"/>
      <c r="AF27" s="95"/>
      <c r="AG27" s="95"/>
      <c r="AH27" s="95"/>
      <c r="AI27" s="95"/>
      <c r="AJ27" s="4">
        <v>30</v>
      </c>
      <c r="AL27" s="94"/>
      <c r="AM27" s="95"/>
      <c r="AN27" s="95"/>
      <c r="AO27" s="95"/>
      <c r="AP27" s="95"/>
      <c r="AQ27" s="4">
        <v>30</v>
      </c>
      <c r="AS27" s="94"/>
      <c r="AT27" s="95"/>
      <c r="AU27" s="95"/>
      <c r="AV27" s="95"/>
      <c r="AW27" s="95"/>
      <c r="AX27" s="4">
        <v>30</v>
      </c>
      <c r="AZ27" s="167"/>
      <c r="BA27" s="168"/>
      <c r="BB27" s="168"/>
      <c r="BC27" s="168"/>
      <c r="BD27" s="168"/>
      <c r="BE27" s="4">
        <v>0</v>
      </c>
    </row>
    <row r="28" spans="2:71" x14ac:dyDescent="0.25">
      <c r="C28" s="94"/>
      <c r="D28" s="95"/>
      <c r="E28" s="95"/>
      <c r="F28" s="95"/>
      <c r="G28" s="95"/>
      <c r="H28" s="4">
        <v>0</v>
      </c>
      <c r="J28" s="94"/>
      <c r="K28" s="95"/>
      <c r="L28" s="95"/>
      <c r="M28" s="95"/>
      <c r="N28" s="95"/>
      <c r="O28" s="4">
        <v>0</v>
      </c>
      <c r="Q28" s="94"/>
      <c r="R28" s="95"/>
      <c r="S28" s="95"/>
      <c r="T28" s="95"/>
      <c r="U28" s="95"/>
      <c r="V28" s="4">
        <v>0</v>
      </c>
      <c r="X28" s="94"/>
      <c r="Y28" s="95"/>
      <c r="Z28" s="95"/>
      <c r="AA28" s="95"/>
      <c r="AB28" s="95"/>
      <c r="AC28" s="4">
        <v>0</v>
      </c>
      <c r="AE28" s="94"/>
      <c r="AF28" s="95"/>
      <c r="AG28" s="95"/>
      <c r="AH28" s="95"/>
      <c r="AI28" s="95"/>
      <c r="AJ28" s="4">
        <v>0</v>
      </c>
      <c r="AL28" s="94"/>
      <c r="AM28" s="95"/>
      <c r="AN28" s="95"/>
      <c r="AO28" s="95"/>
      <c r="AP28" s="95"/>
      <c r="AQ28" s="4">
        <v>0</v>
      </c>
      <c r="AS28" s="94"/>
      <c r="AT28" s="95"/>
      <c r="AU28" s="95"/>
      <c r="AV28" s="95"/>
      <c r="AW28" s="95"/>
      <c r="AX28" s="4">
        <v>0</v>
      </c>
      <c r="AZ28" s="167"/>
      <c r="BA28" s="168"/>
      <c r="BB28" s="168"/>
      <c r="BC28" s="168"/>
      <c r="BD28" s="168"/>
      <c r="BE28" s="4">
        <v>0</v>
      </c>
    </row>
    <row r="29" spans="2:71" x14ac:dyDescent="0.25">
      <c r="C29" s="69" t="s">
        <v>106</v>
      </c>
      <c r="D29" s="70"/>
      <c r="E29" s="70"/>
      <c r="F29" s="70"/>
      <c r="G29" s="70"/>
      <c r="H29" s="4">
        <v>0</v>
      </c>
      <c r="J29" s="69" t="s">
        <v>107</v>
      </c>
      <c r="K29" s="70"/>
      <c r="L29" s="70"/>
      <c r="M29" s="70"/>
      <c r="N29" s="70"/>
      <c r="O29" s="4">
        <v>0</v>
      </c>
      <c r="Q29" s="69" t="s">
        <v>108</v>
      </c>
      <c r="R29" s="70"/>
      <c r="S29" s="70"/>
      <c r="T29" s="70"/>
      <c r="U29" s="70"/>
      <c r="V29" s="4">
        <v>0</v>
      </c>
      <c r="X29" s="69" t="s">
        <v>109</v>
      </c>
      <c r="Y29" s="70"/>
      <c r="Z29" s="70"/>
      <c r="AA29" s="70"/>
      <c r="AB29" s="70"/>
      <c r="AC29" s="4">
        <v>0</v>
      </c>
      <c r="AE29" s="69" t="s">
        <v>110</v>
      </c>
      <c r="AF29" s="70"/>
      <c r="AG29" s="70"/>
      <c r="AH29" s="70"/>
      <c r="AI29" s="70"/>
      <c r="AJ29" s="4">
        <v>0</v>
      </c>
      <c r="AL29" s="69" t="s">
        <v>111</v>
      </c>
      <c r="AM29" s="70"/>
      <c r="AN29" s="70"/>
      <c r="AO29" s="70"/>
      <c r="AP29" s="70"/>
      <c r="AQ29" s="4">
        <v>0</v>
      </c>
      <c r="AS29" s="69" t="s">
        <v>112</v>
      </c>
      <c r="AT29" s="70"/>
      <c r="AU29" s="70"/>
      <c r="AV29" s="70"/>
      <c r="AW29" s="70"/>
      <c r="AX29" s="4">
        <v>0</v>
      </c>
      <c r="AZ29" s="163" t="s">
        <v>288</v>
      </c>
      <c r="BA29" s="164"/>
      <c r="BB29" s="164"/>
      <c r="BC29" s="164"/>
      <c r="BD29" s="164"/>
      <c r="BE29" s="4">
        <v>0</v>
      </c>
    </row>
    <row r="30" spans="2:71" x14ac:dyDescent="0.25">
      <c r="C30" s="5"/>
      <c r="D30" s="6"/>
      <c r="E30" s="6"/>
      <c r="F30" s="6"/>
      <c r="G30" s="7" t="s">
        <v>34</v>
      </c>
      <c r="H30" s="8">
        <v>4</v>
      </c>
      <c r="J30" s="5" t="s">
        <v>91</v>
      </c>
      <c r="K30" s="6"/>
      <c r="L30" s="6"/>
      <c r="M30" s="6"/>
      <c r="N30" s="7" t="s">
        <v>34</v>
      </c>
      <c r="O30" s="8">
        <v>4</v>
      </c>
      <c r="Q30" s="5"/>
      <c r="R30" s="6"/>
      <c r="S30" s="6"/>
      <c r="T30" s="6"/>
      <c r="U30" s="7" t="s">
        <v>38</v>
      </c>
      <c r="V30" s="8">
        <v>4</v>
      </c>
      <c r="X30" s="5"/>
      <c r="Y30" s="6"/>
      <c r="Z30" s="6"/>
      <c r="AA30" s="6"/>
      <c r="AB30" s="7" t="s">
        <v>38</v>
      </c>
      <c r="AC30" s="8">
        <v>4</v>
      </c>
      <c r="AE30" s="5" t="s">
        <v>113</v>
      </c>
      <c r="AF30" s="6" t="s">
        <v>114</v>
      </c>
      <c r="AG30" s="6"/>
      <c r="AH30" s="6"/>
      <c r="AI30" s="7" t="s">
        <v>38</v>
      </c>
      <c r="AJ30" s="8">
        <v>4</v>
      </c>
      <c r="AL30" s="5" t="s">
        <v>64</v>
      </c>
      <c r="AM30" s="6"/>
      <c r="AN30" s="6"/>
      <c r="AO30" s="6"/>
      <c r="AP30" s="7" t="s">
        <v>39</v>
      </c>
      <c r="AQ30" s="8">
        <v>4</v>
      </c>
      <c r="AS30" s="5" t="s">
        <v>74</v>
      </c>
      <c r="AT30" s="6"/>
      <c r="AU30" s="6"/>
      <c r="AV30" s="6"/>
      <c r="AW30" s="7" t="s">
        <v>39</v>
      </c>
      <c r="AX30" s="8">
        <v>4</v>
      </c>
      <c r="AZ30" s="5"/>
      <c r="BA30" s="6"/>
      <c r="BB30" s="6"/>
      <c r="BC30" s="6"/>
      <c r="BD30" s="7" t="s">
        <v>34</v>
      </c>
      <c r="BE30" s="8">
        <v>2</v>
      </c>
    </row>
    <row r="32" spans="2:71" x14ac:dyDescent="0.25">
      <c r="B32" s="10"/>
      <c r="C32" s="138" t="s">
        <v>115</v>
      </c>
      <c r="D32" s="139"/>
      <c r="E32" s="139"/>
      <c r="F32" s="139"/>
      <c r="G32" s="139"/>
      <c r="H32" s="1" t="s">
        <v>116</v>
      </c>
      <c r="J32" s="92" t="s">
        <v>117</v>
      </c>
      <c r="K32" s="93"/>
      <c r="L32" s="93"/>
      <c r="M32" s="93"/>
      <c r="N32" s="93"/>
      <c r="O32" s="1" t="s">
        <v>113</v>
      </c>
      <c r="Q32" s="92" t="s">
        <v>118</v>
      </c>
      <c r="R32" s="93"/>
      <c r="S32" s="93"/>
      <c r="T32" s="93"/>
      <c r="U32" s="93"/>
      <c r="V32" s="1" t="s">
        <v>119</v>
      </c>
      <c r="X32" s="92" t="s">
        <v>120</v>
      </c>
      <c r="Y32" s="93"/>
      <c r="Z32" s="93"/>
      <c r="AA32" s="93"/>
      <c r="AB32" s="93"/>
      <c r="AC32" s="1" t="s">
        <v>37</v>
      </c>
      <c r="AE32" s="92" t="s">
        <v>121</v>
      </c>
      <c r="AF32" s="93"/>
      <c r="AG32" s="93"/>
      <c r="AH32" s="93"/>
      <c r="AI32" s="93"/>
      <c r="AJ32" s="1" t="s">
        <v>122</v>
      </c>
      <c r="AL32" s="92" t="s">
        <v>123</v>
      </c>
      <c r="AM32" s="93"/>
      <c r="AN32" s="93"/>
      <c r="AO32" s="93"/>
      <c r="AP32" s="93"/>
      <c r="AQ32" s="1" t="s">
        <v>124</v>
      </c>
      <c r="AS32" s="92" t="s">
        <v>125</v>
      </c>
      <c r="AT32" s="93"/>
      <c r="AU32" s="93"/>
      <c r="AV32" s="93"/>
      <c r="AW32" s="93"/>
      <c r="AX32" s="1" t="s">
        <v>126</v>
      </c>
      <c r="AY32" s="10"/>
      <c r="AZ32" s="138" t="s">
        <v>127</v>
      </c>
      <c r="BA32" s="139"/>
      <c r="BB32" s="139"/>
      <c r="BC32" s="139"/>
      <c r="BD32" s="139"/>
      <c r="BE32" s="1" t="s">
        <v>128</v>
      </c>
      <c r="BF32" s="10" t="s">
        <v>129</v>
      </c>
      <c r="BG32" s="138" t="s">
        <v>130</v>
      </c>
      <c r="BH32" s="139"/>
      <c r="BI32" s="139"/>
      <c r="BJ32" s="139"/>
      <c r="BK32" s="139"/>
      <c r="BL32" s="1" t="s">
        <v>131</v>
      </c>
      <c r="BN32" s="157" t="s">
        <v>132</v>
      </c>
      <c r="BO32" s="158"/>
      <c r="BP32" s="158"/>
      <c r="BQ32" s="158"/>
      <c r="BR32" s="158"/>
      <c r="BS32" s="11" t="s">
        <v>133</v>
      </c>
    </row>
    <row r="33" spans="2:71" x14ac:dyDescent="0.25">
      <c r="C33" s="140"/>
      <c r="D33" s="141"/>
      <c r="E33" s="141"/>
      <c r="F33" s="141"/>
      <c r="G33" s="141"/>
      <c r="H33" s="3">
        <v>45</v>
      </c>
      <c r="J33" s="94"/>
      <c r="K33" s="95"/>
      <c r="L33" s="95"/>
      <c r="M33" s="95"/>
      <c r="N33" s="95"/>
      <c r="O33" s="3">
        <v>45</v>
      </c>
      <c r="Q33" s="94"/>
      <c r="R33" s="95"/>
      <c r="S33" s="95"/>
      <c r="T33" s="95"/>
      <c r="U33" s="95"/>
      <c r="V33" s="3">
        <v>60</v>
      </c>
      <c r="X33" s="94"/>
      <c r="Y33" s="95"/>
      <c r="Z33" s="95"/>
      <c r="AA33" s="95"/>
      <c r="AB33" s="95"/>
      <c r="AC33" s="3">
        <v>90</v>
      </c>
      <c r="AE33" s="94"/>
      <c r="AF33" s="95"/>
      <c r="AG33" s="95"/>
      <c r="AH33" s="95"/>
      <c r="AI33" s="95"/>
      <c r="AJ33" s="3">
        <v>90</v>
      </c>
      <c r="AL33" s="94"/>
      <c r="AM33" s="95"/>
      <c r="AN33" s="95"/>
      <c r="AO33" s="95"/>
      <c r="AP33" s="95"/>
      <c r="AQ33" s="3">
        <v>60</v>
      </c>
      <c r="AS33" s="94"/>
      <c r="AT33" s="95"/>
      <c r="AU33" s="95"/>
      <c r="AV33" s="95"/>
      <c r="AW33" s="95"/>
      <c r="AX33" s="3">
        <v>60</v>
      </c>
      <c r="AZ33" s="140"/>
      <c r="BA33" s="141"/>
      <c r="BB33" s="141"/>
      <c r="BC33" s="141"/>
      <c r="BD33" s="141"/>
      <c r="BE33" s="3">
        <v>30</v>
      </c>
      <c r="BG33" s="140"/>
      <c r="BH33" s="141"/>
      <c r="BI33" s="141"/>
      <c r="BJ33" s="141"/>
      <c r="BK33" s="141"/>
      <c r="BL33" s="3">
        <v>60</v>
      </c>
      <c r="BN33" s="159"/>
      <c r="BO33" s="160"/>
      <c r="BP33" s="160"/>
      <c r="BQ33" s="160"/>
      <c r="BR33" s="160"/>
      <c r="BS33" s="3">
        <v>60</v>
      </c>
    </row>
    <row r="34" spans="2:71" x14ac:dyDescent="0.25">
      <c r="C34" s="140"/>
      <c r="D34" s="141"/>
      <c r="E34" s="141"/>
      <c r="F34" s="141"/>
      <c r="G34" s="141"/>
      <c r="H34" s="4">
        <v>30</v>
      </c>
      <c r="J34" s="94"/>
      <c r="K34" s="95"/>
      <c r="L34" s="95"/>
      <c r="M34" s="95"/>
      <c r="N34" s="95"/>
      <c r="O34" s="4">
        <v>0</v>
      </c>
      <c r="Q34" s="94"/>
      <c r="R34" s="95"/>
      <c r="S34" s="95"/>
      <c r="T34" s="95"/>
      <c r="U34" s="95"/>
      <c r="V34" s="4">
        <v>30</v>
      </c>
      <c r="X34" s="94"/>
      <c r="Y34" s="95"/>
      <c r="Z34" s="95"/>
      <c r="AA34" s="95"/>
      <c r="AB34" s="95"/>
      <c r="AC34" s="4">
        <v>30</v>
      </c>
      <c r="AE34" s="94"/>
      <c r="AF34" s="95"/>
      <c r="AG34" s="95"/>
      <c r="AH34" s="95"/>
      <c r="AI34" s="95"/>
      <c r="AJ34" s="4">
        <v>45</v>
      </c>
      <c r="AL34" s="94"/>
      <c r="AM34" s="95"/>
      <c r="AN34" s="95"/>
      <c r="AO34" s="95"/>
      <c r="AP34" s="95"/>
      <c r="AQ34" s="4">
        <v>30</v>
      </c>
      <c r="AS34" s="94"/>
      <c r="AT34" s="95"/>
      <c r="AU34" s="95"/>
      <c r="AV34" s="95"/>
      <c r="AW34" s="95"/>
      <c r="AX34" s="4">
        <v>30</v>
      </c>
      <c r="AZ34" s="140"/>
      <c r="BA34" s="141"/>
      <c r="BB34" s="141"/>
      <c r="BC34" s="141"/>
      <c r="BD34" s="141"/>
      <c r="BE34" s="4">
        <v>0</v>
      </c>
      <c r="BG34" s="140"/>
      <c r="BH34" s="141"/>
      <c r="BI34" s="141"/>
      <c r="BJ34" s="141"/>
      <c r="BK34" s="141"/>
      <c r="BL34" s="4">
        <v>55</v>
      </c>
      <c r="BN34" s="159"/>
      <c r="BO34" s="160"/>
      <c r="BP34" s="160"/>
      <c r="BQ34" s="160"/>
      <c r="BR34" s="160"/>
      <c r="BS34" s="4">
        <v>60</v>
      </c>
    </row>
    <row r="35" spans="2:71" x14ac:dyDescent="0.25">
      <c r="C35" s="140"/>
      <c r="D35" s="141"/>
      <c r="E35" s="141"/>
      <c r="F35" s="141"/>
      <c r="G35" s="141"/>
      <c r="H35" s="4">
        <v>0</v>
      </c>
      <c r="J35" s="94"/>
      <c r="K35" s="95"/>
      <c r="L35" s="95"/>
      <c r="M35" s="95"/>
      <c r="N35" s="95"/>
      <c r="O35" s="4">
        <v>0</v>
      </c>
      <c r="Q35" s="94"/>
      <c r="R35" s="95"/>
      <c r="S35" s="95"/>
      <c r="T35" s="95"/>
      <c r="U35" s="95"/>
      <c r="V35" s="4">
        <v>0</v>
      </c>
      <c r="X35" s="94"/>
      <c r="Y35" s="95"/>
      <c r="Z35" s="95"/>
      <c r="AA35" s="95"/>
      <c r="AB35" s="95"/>
      <c r="AC35" s="4">
        <v>30</v>
      </c>
      <c r="AE35" s="94"/>
      <c r="AF35" s="95"/>
      <c r="AG35" s="95"/>
      <c r="AH35" s="95"/>
      <c r="AI35" s="95"/>
      <c r="AJ35" s="4">
        <v>0</v>
      </c>
      <c r="AL35" s="94"/>
      <c r="AM35" s="95"/>
      <c r="AN35" s="95"/>
      <c r="AO35" s="95"/>
      <c r="AP35" s="95"/>
      <c r="AQ35" s="4">
        <v>0</v>
      </c>
      <c r="AS35" s="94"/>
      <c r="AT35" s="95"/>
      <c r="AU35" s="95"/>
      <c r="AV35" s="95"/>
      <c r="AW35" s="95"/>
      <c r="AX35" s="4">
        <v>0</v>
      </c>
      <c r="AZ35" s="140"/>
      <c r="BA35" s="141"/>
      <c r="BB35" s="141"/>
      <c r="BC35" s="141"/>
      <c r="BD35" s="141"/>
      <c r="BE35" s="4">
        <v>0</v>
      </c>
      <c r="BG35" s="140"/>
      <c r="BH35" s="141"/>
      <c r="BI35" s="141"/>
      <c r="BJ35" s="141"/>
      <c r="BK35" s="141"/>
      <c r="BL35" s="4">
        <v>55</v>
      </c>
      <c r="BN35" s="159"/>
      <c r="BO35" s="160"/>
      <c r="BP35" s="160"/>
      <c r="BQ35" s="160"/>
      <c r="BR35" s="160"/>
      <c r="BS35" s="4">
        <v>0</v>
      </c>
    </row>
    <row r="36" spans="2:71" x14ac:dyDescent="0.25">
      <c r="C36" s="150" t="s">
        <v>134</v>
      </c>
      <c r="D36" s="151"/>
      <c r="E36" s="151"/>
      <c r="F36" s="151"/>
      <c r="G36" s="151"/>
      <c r="H36" s="4">
        <v>0</v>
      </c>
      <c r="J36" s="69" t="s">
        <v>135</v>
      </c>
      <c r="K36" s="70"/>
      <c r="L36" s="70"/>
      <c r="M36" s="70"/>
      <c r="N36" s="70"/>
      <c r="O36" s="4">
        <v>0</v>
      </c>
      <c r="Q36" s="69" t="s">
        <v>136</v>
      </c>
      <c r="R36" s="70"/>
      <c r="S36" s="70"/>
      <c r="T36" s="70"/>
      <c r="U36" s="70"/>
      <c r="V36" s="4">
        <v>0</v>
      </c>
      <c r="X36" s="69" t="s">
        <v>137</v>
      </c>
      <c r="Y36" s="70"/>
      <c r="Z36" s="70"/>
      <c r="AA36" s="70"/>
      <c r="AB36" s="70"/>
      <c r="AC36" s="4">
        <v>0</v>
      </c>
      <c r="AE36" s="69" t="s">
        <v>138</v>
      </c>
      <c r="AF36" s="70"/>
      <c r="AG36" s="70"/>
      <c r="AH36" s="70"/>
      <c r="AI36" s="70"/>
      <c r="AJ36" s="4">
        <v>0</v>
      </c>
      <c r="AL36" s="69" t="s">
        <v>139</v>
      </c>
      <c r="AM36" s="70"/>
      <c r="AN36" s="70"/>
      <c r="AO36" s="70"/>
      <c r="AP36" s="70"/>
      <c r="AQ36" s="4">
        <v>0</v>
      </c>
      <c r="AS36" s="69" t="s">
        <v>140</v>
      </c>
      <c r="AT36" s="70"/>
      <c r="AU36" s="70"/>
      <c r="AV36" s="70"/>
      <c r="AW36" s="70"/>
      <c r="AX36" s="4">
        <v>0</v>
      </c>
      <c r="AZ36" s="150" t="s">
        <v>141</v>
      </c>
      <c r="BA36" s="151"/>
      <c r="BB36" s="151"/>
      <c r="BC36" s="151"/>
      <c r="BD36" s="151"/>
      <c r="BE36" s="4">
        <v>0</v>
      </c>
      <c r="BG36" s="150" t="s">
        <v>142</v>
      </c>
      <c r="BH36" s="151"/>
      <c r="BI36" s="151"/>
      <c r="BJ36" s="151"/>
      <c r="BK36" s="151"/>
      <c r="BL36" s="4">
        <v>0</v>
      </c>
      <c r="BN36" s="161" t="s">
        <v>143</v>
      </c>
      <c r="BO36" s="162"/>
      <c r="BP36" s="162"/>
      <c r="BQ36" s="162"/>
      <c r="BR36" s="162"/>
      <c r="BS36" s="4">
        <v>0</v>
      </c>
    </row>
    <row r="37" spans="2:71" x14ac:dyDescent="0.25">
      <c r="C37" s="5"/>
      <c r="D37" s="6"/>
      <c r="E37" s="6"/>
      <c r="F37" s="6"/>
      <c r="G37" s="7" t="s">
        <v>34</v>
      </c>
      <c r="H37" s="8">
        <v>3</v>
      </c>
      <c r="J37" s="5"/>
      <c r="K37" s="6"/>
      <c r="L37" s="6"/>
      <c r="M37" s="6"/>
      <c r="N37" s="7" t="s">
        <v>34</v>
      </c>
      <c r="O37" s="8">
        <v>3</v>
      </c>
      <c r="Q37" s="5" t="s">
        <v>13</v>
      </c>
      <c r="R37" s="6" t="s">
        <v>93</v>
      </c>
      <c r="S37" s="6"/>
      <c r="T37" s="6"/>
      <c r="U37" s="7" t="s">
        <v>34</v>
      </c>
      <c r="V37" s="8">
        <v>4</v>
      </c>
      <c r="X37" s="5" t="s">
        <v>87</v>
      </c>
      <c r="Y37" s="6" t="s">
        <v>88</v>
      </c>
      <c r="Z37" s="6"/>
      <c r="AA37" s="6"/>
      <c r="AB37" s="7" t="s">
        <v>38</v>
      </c>
      <c r="AC37" s="8">
        <v>6</v>
      </c>
      <c r="AE37" s="5" t="s">
        <v>37</v>
      </c>
      <c r="AF37" s="6"/>
      <c r="AG37" s="6"/>
      <c r="AH37" s="6"/>
      <c r="AI37" s="7" t="s">
        <v>38</v>
      </c>
      <c r="AJ37" s="8">
        <v>6</v>
      </c>
      <c r="AL37" s="5" t="s">
        <v>37</v>
      </c>
      <c r="AM37" s="6" t="s">
        <v>48</v>
      </c>
      <c r="AN37" s="6"/>
      <c r="AO37" s="6"/>
      <c r="AP37" s="7" t="s">
        <v>39</v>
      </c>
      <c r="AQ37" s="8">
        <v>4</v>
      </c>
      <c r="AS37" s="5" t="s">
        <v>48</v>
      </c>
      <c r="AT37" s="6"/>
      <c r="AU37" s="6"/>
      <c r="AV37" s="6"/>
      <c r="AW37" s="7" t="s">
        <v>39</v>
      </c>
      <c r="AX37" s="8">
        <v>4</v>
      </c>
      <c r="AZ37" s="5"/>
      <c r="BA37" s="6"/>
      <c r="BB37" s="6"/>
      <c r="BC37" s="6"/>
      <c r="BD37" s="7" t="s">
        <v>34</v>
      </c>
      <c r="BE37" s="8">
        <v>2</v>
      </c>
      <c r="BG37" s="12" t="s">
        <v>144</v>
      </c>
      <c r="BH37" s="6" t="s">
        <v>128</v>
      </c>
      <c r="BI37" s="6"/>
      <c r="BJ37" s="6"/>
      <c r="BK37" s="7" t="s">
        <v>39</v>
      </c>
      <c r="BL37" s="8">
        <v>2</v>
      </c>
      <c r="BN37" s="5" t="s">
        <v>131</v>
      </c>
      <c r="BO37" s="6"/>
      <c r="BP37" s="6"/>
      <c r="BQ37" s="6"/>
      <c r="BR37" s="7" t="s">
        <v>39</v>
      </c>
      <c r="BS37" s="8">
        <v>0</v>
      </c>
    </row>
    <row r="38" spans="2:71" x14ac:dyDescent="0.25">
      <c r="AL38" s="13"/>
      <c r="AP38" s="13"/>
      <c r="AQ38" s="13"/>
    </row>
    <row r="39" spans="2:71" ht="15" customHeight="1" x14ac:dyDescent="0.25">
      <c r="B39" s="10"/>
      <c r="C39" s="138" t="s">
        <v>145</v>
      </c>
      <c r="D39" s="139"/>
      <c r="E39" s="139"/>
      <c r="F39" s="139"/>
      <c r="G39" s="139"/>
      <c r="H39" s="1" t="s">
        <v>146</v>
      </c>
      <c r="J39" s="92" t="s">
        <v>147</v>
      </c>
      <c r="K39" s="93"/>
      <c r="L39" s="93"/>
      <c r="M39" s="93"/>
      <c r="N39" s="93"/>
      <c r="O39" s="1" t="s">
        <v>114</v>
      </c>
      <c r="Q39" s="92" t="s">
        <v>148</v>
      </c>
      <c r="R39" s="93"/>
      <c r="S39" s="93"/>
      <c r="T39" s="93"/>
      <c r="U39" s="93"/>
      <c r="V39" s="1" t="s">
        <v>87</v>
      </c>
      <c r="X39" s="92" t="s">
        <v>149</v>
      </c>
      <c r="Y39" s="93"/>
      <c r="Z39" s="93"/>
      <c r="AA39" s="93"/>
      <c r="AB39" s="93"/>
      <c r="AC39" s="1" t="s">
        <v>64</v>
      </c>
      <c r="AD39" s="10"/>
      <c r="AE39" s="142" t="s">
        <v>150</v>
      </c>
      <c r="AF39" s="143"/>
      <c r="AG39" s="143"/>
      <c r="AH39" s="143"/>
      <c r="AI39" s="143"/>
      <c r="AJ39" s="1" t="s">
        <v>151</v>
      </c>
      <c r="AZ39" s="146" t="s">
        <v>152</v>
      </c>
      <c r="BA39" s="147"/>
      <c r="BB39" s="147"/>
      <c r="BC39" s="147"/>
      <c r="BD39" s="147"/>
      <c r="BE39" s="1" t="s">
        <v>153</v>
      </c>
      <c r="BG39" s="146" t="s">
        <v>154</v>
      </c>
      <c r="BH39" s="147"/>
      <c r="BI39" s="147"/>
      <c r="BJ39" s="147"/>
      <c r="BK39" s="147"/>
      <c r="BL39" s="1" t="s">
        <v>155</v>
      </c>
      <c r="BN39" s="146" t="s">
        <v>156</v>
      </c>
      <c r="BO39" s="147"/>
      <c r="BP39" s="147"/>
      <c r="BQ39" s="147"/>
      <c r="BR39" s="147"/>
      <c r="BS39" s="11" t="s">
        <v>157</v>
      </c>
    </row>
    <row r="40" spans="2:71" ht="15" customHeight="1" x14ac:dyDescent="0.25">
      <c r="C40" s="140"/>
      <c r="D40" s="141"/>
      <c r="E40" s="141"/>
      <c r="F40" s="141"/>
      <c r="G40" s="141"/>
      <c r="H40" s="3">
        <v>30</v>
      </c>
      <c r="J40" s="94"/>
      <c r="K40" s="95"/>
      <c r="L40" s="95"/>
      <c r="M40" s="95"/>
      <c r="N40" s="95"/>
      <c r="O40" s="3">
        <v>30</v>
      </c>
      <c r="Q40" s="94"/>
      <c r="R40" s="95"/>
      <c r="S40" s="95"/>
      <c r="T40" s="95"/>
      <c r="U40" s="95"/>
      <c r="V40" s="3">
        <v>60</v>
      </c>
      <c r="X40" s="94"/>
      <c r="Y40" s="95"/>
      <c r="Z40" s="95"/>
      <c r="AA40" s="95"/>
      <c r="AB40" s="95"/>
      <c r="AC40" s="3">
        <v>60</v>
      </c>
      <c r="AE40" s="144"/>
      <c r="AF40" s="145"/>
      <c r="AG40" s="145"/>
      <c r="AH40" s="145"/>
      <c r="AI40" s="145"/>
      <c r="AJ40" s="3">
        <v>30</v>
      </c>
      <c r="AZ40" s="148"/>
      <c r="BA40" s="149"/>
      <c r="BB40" s="149"/>
      <c r="BC40" s="149"/>
      <c r="BD40" s="149"/>
      <c r="BE40" s="3">
        <v>60</v>
      </c>
      <c r="BG40" s="148"/>
      <c r="BH40" s="149"/>
      <c r="BI40" s="149"/>
      <c r="BJ40" s="149"/>
      <c r="BK40" s="149"/>
      <c r="BL40" s="3">
        <v>60</v>
      </c>
      <c r="BN40" s="148"/>
      <c r="BO40" s="149"/>
      <c r="BP40" s="149"/>
      <c r="BQ40" s="149"/>
      <c r="BR40" s="149"/>
      <c r="BS40" s="3">
        <v>60</v>
      </c>
    </row>
    <row r="41" spans="2:71" ht="15" customHeight="1" x14ac:dyDescent="0.25">
      <c r="C41" s="140"/>
      <c r="D41" s="141"/>
      <c r="E41" s="141"/>
      <c r="F41" s="141"/>
      <c r="G41" s="141"/>
      <c r="H41" s="4">
        <v>0</v>
      </c>
      <c r="J41" s="94"/>
      <c r="K41" s="95"/>
      <c r="L41" s="95"/>
      <c r="M41" s="95"/>
      <c r="N41" s="95"/>
      <c r="O41" s="4">
        <v>30</v>
      </c>
      <c r="Q41" s="94"/>
      <c r="R41" s="95"/>
      <c r="S41" s="95"/>
      <c r="T41" s="95"/>
      <c r="U41" s="95"/>
      <c r="V41" s="4">
        <v>0</v>
      </c>
      <c r="X41" s="94"/>
      <c r="Y41" s="95"/>
      <c r="Z41" s="95"/>
      <c r="AA41" s="95"/>
      <c r="AB41" s="95"/>
      <c r="AC41" s="4">
        <v>0</v>
      </c>
      <c r="AE41" s="144"/>
      <c r="AF41" s="145"/>
      <c r="AG41" s="145"/>
      <c r="AH41" s="145"/>
      <c r="AI41" s="145"/>
      <c r="AJ41" s="4">
        <v>0</v>
      </c>
      <c r="AZ41" s="148"/>
      <c r="BA41" s="149"/>
      <c r="BB41" s="149"/>
      <c r="BC41" s="149"/>
      <c r="BD41" s="149"/>
      <c r="BE41" s="4">
        <v>30</v>
      </c>
      <c r="BG41" s="148"/>
      <c r="BH41" s="149"/>
      <c r="BI41" s="149"/>
      <c r="BJ41" s="149"/>
      <c r="BK41" s="149"/>
      <c r="BL41" s="4">
        <v>30</v>
      </c>
      <c r="BN41" s="148"/>
      <c r="BO41" s="149"/>
      <c r="BP41" s="149"/>
      <c r="BQ41" s="149"/>
      <c r="BR41" s="149"/>
      <c r="BS41" s="4">
        <v>30</v>
      </c>
    </row>
    <row r="42" spans="2:71" ht="15" customHeight="1" x14ac:dyDescent="0.25">
      <c r="C42" s="140"/>
      <c r="D42" s="141"/>
      <c r="E42" s="141"/>
      <c r="F42" s="141"/>
      <c r="G42" s="141"/>
      <c r="H42" s="4">
        <v>23</v>
      </c>
      <c r="J42" s="94"/>
      <c r="K42" s="95"/>
      <c r="L42" s="95"/>
      <c r="M42" s="95"/>
      <c r="N42" s="95"/>
      <c r="O42" s="4">
        <v>0</v>
      </c>
      <c r="Q42" s="94"/>
      <c r="R42" s="95"/>
      <c r="S42" s="95"/>
      <c r="T42" s="95"/>
      <c r="U42" s="95"/>
      <c r="V42" s="4">
        <v>0</v>
      </c>
      <c r="X42" s="94"/>
      <c r="Y42" s="95"/>
      <c r="Z42" s="95"/>
      <c r="AA42" s="95"/>
      <c r="AB42" s="95"/>
      <c r="AC42" s="4">
        <v>0</v>
      </c>
      <c r="AE42" s="144"/>
      <c r="AF42" s="145"/>
      <c r="AG42" s="145"/>
      <c r="AH42" s="145"/>
      <c r="AI42" s="145"/>
      <c r="AJ42" s="4">
        <v>0</v>
      </c>
      <c r="AZ42" s="148"/>
      <c r="BA42" s="149"/>
      <c r="BB42" s="149"/>
      <c r="BC42" s="149"/>
      <c r="BD42" s="149"/>
      <c r="BE42" s="4">
        <v>0</v>
      </c>
      <c r="BG42" s="148"/>
      <c r="BH42" s="149"/>
      <c r="BI42" s="149"/>
      <c r="BJ42" s="149"/>
      <c r="BK42" s="149"/>
      <c r="BL42" s="4">
        <v>0</v>
      </c>
      <c r="BN42" s="148"/>
      <c r="BO42" s="149"/>
      <c r="BP42" s="149"/>
      <c r="BQ42" s="149"/>
      <c r="BR42" s="149"/>
      <c r="BS42" s="4">
        <v>0</v>
      </c>
    </row>
    <row r="43" spans="2:71" x14ac:dyDescent="0.25">
      <c r="C43" s="150" t="s">
        <v>158</v>
      </c>
      <c r="D43" s="151"/>
      <c r="E43" s="151"/>
      <c r="F43" s="151"/>
      <c r="G43" s="151"/>
      <c r="H43" s="4">
        <v>0</v>
      </c>
      <c r="J43" s="69" t="s">
        <v>159</v>
      </c>
      <c r="K43" s="70"/>
      <c r="L43" s="70"/>
      <c r="M43" s="70"/>
      <c r="N43" s="70"/>
      <c r="O43" s="4">
        <v>0</v>
      </c>
      <c r="Q43" s="69" t="s">
        <v>160</v>
      </c>
      <c r="R43" s="70"/>
      <c r="S43" s="70"/>
      <c r="T43" s="70"/>
      <c r="U43" s="70"/>
      <c r="V43" s="4">
        <v>0</v>
      </c>
      <c r="X43" s="69" t="s">
        <v>161</v>
      </c>
      <c r="Y43" s="70"/>
      <c r="Z43" s="70"/>
      <c r="AA43" s="70"/>
      <c r="AB43" s="70"/>
      <c r="AC43" s="4">
        <v>0</v>
      </c>
      <c r="AE43" s="150" t="s">
        <v>162</v>
      </c>
      <c r="AF43" s="151"/>
      <c r="AG43" s="151"/>
      <c r="AH43" s="151"/>
      <c r="AI43" s="151"/>
      <c r="AJ43" s="4">
        <v>0</v>
      </c>
      <c r="AZ43" s="152" t="s">
        <v>289</v>
      </c>
      <c r="BA43" s="153"/>
      <c r="BB43" s="153"/>
      <c r="BC43" s="153"/>
      <c r="BD43" s="154"/>
      <c r="BE43" s="4">
        <v>0</v>
      </c>
      <c r="BG43" s="155" t="s">
        <v>290</v>
      </c>
      <c r="BH43" s="156"/>
      <c r="BI43" s="156"/>
      <c r="BJ43" s="156"/>
      <c r="BK43" s="156"/>
      <c r="BL43" s="4">
        <v>0</v>
      </c>
      <c r="BN43" s="155" t="s">
        <v>291</v>
      </c>
      <c r="BO43" s="156"/>
      <c r="BP43" s="156"/>
      <c r="BQ43" s="156"/>
      <c r="BR43" s="156"/>
      <c r="BS43" s="4">
        <v>0</v>
      </c>
    </row>
    <row r="44" spans="2:71" x14ac:dyDescent="0.25">
      <c r="C44" s="5"/>
      <c r="D44" s="6"/>
      <c r="E44" s="6"/>
      <c r="F44" s="6"/>
      <c r="G44" s="7" t="s">
        <v>34</v>
      </c>
      <c r="H44" s="8">
        <v>2</v>
      </c>
      <c r="J44" s="5"/>
      <c r="K44" s="6"/>
      <c r="L44" s="6"/>
      <c r="M44" s="6"/>
      <c r="N44" s="7" t="s">
        <v>34</v>
      </c>
      <c r="O44" s="8">
        <v>2</v>
      </c>
      <c r="Q44" s="5" t="s">
        <v>11</v>
      </c>
      <c r="R44" s="6"/>
      <c r="S44" s="6"/>
      <c r="T44" s="6"/>
      <c r="U44" s="7" t="s">
        <v>34</v>
      </c>
      <c r="V44" s="8">
        <v>4</v>
      </c>
      <c r="X44" s="5" t="s">
        <v>15</v>
      </c>
      <c r="Y44" s="6" t="s">
        <v>87</v>
      </c>
      <c r="Z44" s="6" t="s">
        <v>88</v>
      </c>
      <c r="AA44" s="6"/>
      <c r="AB44" s="7" t="s">
        <v>38</v>
      </c>
      <c r="AC44" s="8">
        <v>4</v>
      </c>
      <c r="AE44" s="5"/>
      <c r="AF44" s="6"/>
      <c r="AG44" s="6"/>
      <c r="AH44" s="6"/>
      <c r="AI44" s="7" t="s">
        <v>38</v>
      </c>
      <c r="AJ44" s="8">
        <v>2</v>
      </c>
      <c r="AZ44" s="14"/>
      <c r="BA44" s="6"/>
      <c r="BB44" s="6"/>
      <c r="BC44" s="6"/>
      <c r="BD44" s="7" t="s">
        <v>39</v>
      </c>
      <c r="BE44" s="8">
        <v>4</v>
      </c>
      <c r="BG44" s="5"/>
      <c r="BH44" s="6"/>
      <c r="BI44" s="6"/>
      <c r="BJ44" s="6"/>
      <c r="BK44" s="7" t="s">
        <v>39</v>
      </c>
      <c r="BL44" s="8">
        <v>4</v>
      </c>
      <c r="BN44" s="5"/>
      <c r="BO44" s="6"/>
      <c r="BP44" s="6"/>
      <c r="BQ44" s="6"/>
      <c r="BR44" s="7" t="s">
        <v>39</v>
      </c>
      <c r="BS44" s="8">
        <v>4</v>
      </c>
    </row>
    <row r="46" spans="2:71" ht="15" customHeight="1" x14ac:dyDescent="0.25">
      <c r="J46" s="92" t="s">
        <v>163</v>
      </c>
      <c r="K46" s="93"/>
      <c r="L46" s="93"/>
      <c r="M46" s="93"/>
      <c r="N46" s="93"/>
      <c r="O46" s="1" t="s">
        <v>164</v>
      </c>
      <c r="Q46" s="92" t="s">
        <v>165</v>
      </c>
      <c r="R46" s="93"/>
      <c r="S46" s="93"/>
      <c r="T46" s="93"/>
      <c r="U46" s="93"/>
      <c r="V46" s="1" t="s">
        <v>88</v>
      </c>
      <c r="X46" s="92" t="s">
        <v>166</v>
      </c>
      <c r="Y46" s="93"/>
      <c r="Z46" s="93"/>
      <c r="AA46" s="93"/>
      <c r="AB46" s="93"/>
      <c r="AC46" s="1" t="s">
        <v>89</v>
      </c>
    </row>
    <row r="47" spans="2:71" ht="15" customHeight="1" x14ac:dyDescent="0.25">
      <c r="J47" s="94"/>
      <c r="K47" s="95"/>
      <c r="L47" s="95"/>
      <c r="M47" s="95"/>
      <c r="N47" s="95"/>
      <c r="O47" s="3">
        <v>60</v>
      </c>
      <c r="Q47" s="94"/>
      <c r="R47" s="95"/>
      <c r="S47" s="95"/>
      <c r="T47" s="95"/>
      <c r="U47" s="95"/>
      <c r="V47" s="3">
        <v>30</v>
      </c>
      <c r="X47" s="94"/>
      <c r="Y47" s="95"/>
      <c r="Z47" s="95"/>
      <c r="AA47" s="95"/>
      <c r="AB47" s="95"/>
      <c r="AC47" s="3">
        <v>30</v>
      </c>
    </row>
    <row r="48" spans="2:71" ht="15" customHeight="1" x14ac:dyDescent="0.25">
      <c r="J48" s="94"/>
      <c r="K48" s="95"/>
      <c r="L48" s="95"/>
      <c r="M48" s="95"/>
      <c r="N48" s="95"/>
      <c r="O48" s="4">
        <v>0</v>
      </c>
      <c r="Q48" s="94"/>
      <c r="R48" s="95"/>
      <c r="S48" s="95"/>
      <c r="T48" s="95"/>
      <c r="U48" s="95"/>
      <c r="V48" s="4">
        <v>30</v>
      </c>
      <c r="X48" s="94"/>
      <c r="Y48" s="95"/>
      <c r="Z48" s="95"/>
      <c r="AA48" s="95"/>
      <c r="AB48" s="95"/>
      <c r="AC48" s="4">
        <v>30</v>
      </c>
    </row>
    <row r="49" spans="2:71" ht="15" customHeight="1" x14ac:dyDescent="0.25">
      <c r="J49" s="94"/>
      <c r="K49" s="95"/>
      <c r="L49" s="95"/>
      <c r="M49" s="95"/>
      <c r="N49" s="95"/>
      <c r="O49" s="4">
        <v>0</v>
      </c>
      <c r="Q49" s="94"/>
      <c r="R49" s="95"/>
      <c r="S49" s="95"/>
      <c r="T49" s="95"/>
      <c r="U49" s="95"/>
      <c r="V49" s="4">
        <v>0</v>
      </c>
      <c r="X49" s="94"/>
      <c r="Y49" s="95"/>
      <c r="Z49" s="95"/>
      <c r="AA49" s="95"/>
      <c r="AB49" s="95"/>
      <c r="AC49" s="4">
        <v>0</v>
      </c>
    </row>
    <row r="50" spans="2:71" x14ac:dyDescent="0.25">
      <c r="J50" s="69" t="s">
        <v>167</v>
      </c>
      <c r="K50" s="70"/>
      <c r="L50" s="70"/>
      <c r="M50" s="70"/>
      <c r="N50" s="70"/>
      <c r="O50" s="4">
        <v>0</v>
      </c>
      <c r="Q50" s="69" t="s">
        <v>168</v>
      </c>
      <c r="R50" s="70"/>
      <c r="S50" s="70"/>
      <c r="T50" s="70"/>
      <c r="U50" s="70"/>
      <c r="V50" s="4">
        <v>0</v>
      </c>
      <c r="X50" s="69" t="s">
        <v>169</v>
      </c>
      <c r="Y50" s="70"/>
      <c r="Z50" s="70"/>
      <c r="AA50" s="70"/>
      <c r="AB50" s="70"/>
      <c r="AC50" s="4">
        <v>0</v>
      </c>
    </row>
    <row r="51" spans="2:71" x14ac:dyDescent="0.25">
      <c r="J51" s="5" t="s">
        <v>41</v>
      </c>
      <c r="K51" s="6" t="s">
        <v>66</v>
      </c>
      <c r="L51" s="6"/>
      <c r="M51" s="6"/>
      <c r="N51" s="7" t="s">
        <v>34</v>
      </c>
      <c r="O51" s="8">
        <v>4</v>
      </c>
      <c r="Q51" s="5" t="s">
        <v>11</v>
      </c>
      <c r="R51" s="6" t="s">
        <v>170</v>
      </c>
      <c r="S51" s="6"/>
      <c r="T51" s="6"/>
      <c r="U51" s="7" t="s">
        <v>38</v>
      </c>
      <c r="V51" s="8">
        <v>2</v>
      </c>
      <c r="X51" s="5" t="s">
        <v>15</v>
      </c>
      <c r="Y51" s="6" t="s">
        <v>87</v>
      </c>
      <c r="Z51" s="6" t="s">
        <v>88</v>
      </c>
      <c r="AA51" s="6" t="s">
        <v>171</v>
      </c>
      <c r="AB51" s="7" t="s">
        <v>34</v>
      </c>
      <c r="AC51" s="8">
        <v>2</v>
      </c>
    </row>
    <row r="52" spans="2:71" x14ac:dyDescent="0.25">
      <c r="J52" s="15"/>
      <c r="K52" s="15"/>
      <c r="L52" s="15"/>
      <c r="M52" s="15"/>
      <c r="N52" s="16"/>
      <c r="O52" s="15"/>
      <c r="Q52" s="15"/>
      <c r="R52" s="15"/>
      <c r="S52" s="15"/>
      <c r="T52" s="15"/>
      <c r="U52" s="16"/>
      <c r="V52" s="15"/>
      <c r="X52" s="15"/>
      <c r="Y52" s="15"/>
      <c r="Z52" s="15"/>
      <c r="AA52" s="15"/>
      <c r="AB52" s="16"/>
      <c r="AC52" s="15"/>
      <c r="AE52" s="15"/>
      <c r="AF52" s="15"/>
      <c r="AG52" s="15"/>
      <c r="AH52" s="15"/>
      <c r="AI52" s="16"/>
      <c r="AJ52" s="15"/>
      <c r="AZ52" s="17"/>
      <c r="BA52" s="15"/>
      <c r="BB52" s="15"/>
      <c r="BC52" s="15"/>
      <c r="BD52" s="16"/>
      <c r="BE52" s="15"/>
      <c r="BG52" s="15"/>
      <c r="BH52" s="15"/>
      <c r="BI52" s="15"/>
      <c r="BJ52" s="15"/>
      <c r="BK52" s="16"/>
      <c r="BL52" s="15"/>
      <c r="BN52" s="15"/>
      <c r="BO52" s="15"/>
      <c r="BP52" s="15"/>
      <c r="BQ52" s="15"/>
      <c r="BR52" s="16"/>
      <c r="BS52" s="15"/>
    </row>
    <row r="53" spans="2:71" ht="15" customHeight="1" x14ac:dyDescent="0.25">
      <c r="J53" s="18"/>
      <c r="K53" s="18"/>
      <c r="L53" s="18"/>
      <c r="M53" s="18"/>
      <c r="N53" s="18"/>
      <c r="O53" s="18"/>
      <c r="P53" s="18"/>
      <c r="Q53" s="19"/>
      <c r="R53" s="19"/>
      <c r="S53" s="19"/>
      <c r="T53" s="19"/>
      <c r="U53" s="19"/>
      <c r="V53" s="19"/>
      <c r="W53" s="19"/>
      <c r="X53" s="131" t="s">
        <v>172</v>
      </c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3"/>
      <c r="BR53" s="137" t="s">
        <v>173</v>
      </c>
      <c r="BS53" s="127"/>
    </row>
    <row r="54" spans="2:71" ht="15.75" customHeight="1" x14ac:dyDescent="0.25">
      <c r="J54" s="18"/>
      <c r="K54" s="18"/>
      <c r="L54" s="18"/>
      <c r="M54" s="18"/>
      <c r="N54" s="18"/>
      <c r="O54" s="18"/>
      <c r="P54" s="18"/>
      <c r="Q54" s="19"/>
      <c r="R54" s="19"/>
      <c r="S54" s="19"/>
      <c r="T54" s="19"/>
      <c r="U54" s="19"/>
      <c r="V54" s="19"/>
      <c r="W54" s="19"/>
      <c r="X54" s="134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6"/>
      <c r="BR54" s="63">
        <v>225</v>
      </c>
      <c r="BS54" s="129"/>
    </row>
    <row r="56" spans="2:71" x14ac:dyDescent="0.25">
      <c r="J56" s="118" t="s">
        <v>174</v>
      </c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22" t="s">
        <v>175</v>
      </c>
      <c r="BS56" s="123"/>
    </row>
    <row r="57" spans="2:71" x14ac:dyDescent="0.25">
      <c r="J57" s="120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4">
        <f>BD79</f>
        <v>45</v>
      </c>
      <c r="BS57" s="125"/>
    </row>
    <row r="59" spans="2:71" x14ac:dyDescent="0.25">
      <c r="AS59" s="118" t="s">
        <v>176</v>
      </c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26" t="s">
        <v>177</v>
      </c>
      <c r="BS59" s="127"/>
    </row>
    <row r="60" spans="2:71" x14ac:dyDescent="0.25">
      <c r="AS60" s="120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8">
        <v>360</v>
      </c>
      <c r="BS60" s="129"/>
    </row>
    <row r="61" spans="2:71" ht="18.75" x14ac:dyDescent="0.25"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15"/>
      <c r="BS61" s="15"/>
    </row>
    <row r="62" spans="2:71" x14ac:dyDescent="0.25">
      <c r="C62" s="130" t="s">
        <v>0</v>
      </c>
      <c r="D62" s="90"/>
      <c r="E62" s="90"/>
      <c r="F62" s="90"/>
      <c r="G62" s="90"/>
      <c r="H62" s="91"/>
      <c r="J62" s="130" t="s">
        <v>1</v>
      </c>
      <c r="K62" s="90"/>
      <c r="L62" s="90"/>
      <c r="M62" s="90"/>
      <c r="N62" s="90"/>
      <c r="O62" s="91"/>
      <c r="Q62" s="130" t="s">
        <v>2</v>
      </c>
      <c r="R62" s="90"/>
      <c r="S62" s="90"/>
      <c r="T62" s="90"/>
      <c r="U62" s="90"/>
      <c r="V62" s="91"/>
      <c r="X62" s="130" t="s">
        <v>3</v>
      </c>
      <c r="Y62" s="90"/>
      <c r="Z62" s="90"/>
      <c r="AA62" s="90"/>
      <c r="AB62" s="90"/>
      <c r="AC62" s="91"/>
      <c r="AE62" s="130" t="s">
        <v>4</v>
      </c>
      <c r="AF62" s="90"/>
      <c r="AG62" s="90"/>
      <c r="AH62" s="90"/>
      <c r="AI62" s="90"/>
      <c r="AJ62" s="91"/>
      <c r="AL62" s="130" t="s">
        <v>5</v>
      </c>
      <c r="AM62" s="90"/>
      <c r="AN62" s="90"/>
      <c r="AO62" s="90"/>
      <c r="AP62" s="90"/>
      <c r="AQ62" s="91"/>
      <c r="AS62" s="130" t="s">
        <v>6</v>
      </c>
      <c r="AT62" s="90"/>
      <c r="AU62" s="90"/>
      <c r="AV62" s="90"/>
      <c r="AW62" s="90"/>
      <c r="AX62" s="91"/>
      <c r="AZ62" s="130" t="s">
        <v>7</v>
      </c>
      <c r="BA62" s="90"/>
      <c r="BB62" s="90"/>
      <c r="BC62" s="90"/>
      <c r="BD62" s="90"/>
      <c r="BE62" s="91"/>
      <c r="BG62" s="130" t="s">
        <v>8</v>
      </c>
      <c r="BH62" s="90"/>
      <c r="BI62" s="90"/>
      <c r="BJ62" s="90"/>
      <c r="BK62" s="90"/>
      <c r="BL62" s="91"/>
      <c r="BN62" s="130" t="s">
        <v>9</v>
      </c>
      <c r="BO62" s="90"/>
      <c r="BP62" s="90"/>
      <c r="BQ62" s="90"/>
      <c r="BR62" s="90"/>
      <c r="BS62" s="91"/>
    </row>
    <row r="63" spans="2:71" x14ac:dyDescent="0.25">
      <c r="B63" s="113" t="s">
        <v>284</v>
      </c>
      <c r="C63" s="116" t="s">
        <v>178</v>
      </c>
      <c r="D63" s="112"/>
      <c r="E63" s="112"/>
      <c r="F63" s="112"/>
      <c r="G63" s="112"/>
      <c r="H63" s="21">
        <f t="shared" ref="H63:H67" si="0">H5+H12+H19+H26+H33+H40</f>
        <v>390</v>
      </c>
      <c r="J63" s="112" t="s">
        <v>178</v>
      </c>
      <c r="K63" s="112"/>
      <c r="L63" s="112"/>
      <c r="M63" s="112"/>
      <c r="N63" s="112"/>
      <c r="O63" s="21">
        <f t="shared" ref="O63:O67" si="1">O5+O12+O19+O26+O33+O40+O47</f>
        <v>390</v>
      </c>
      <c r="Q63" s="112" t="s">
        <v>178</v>
      </c>
      <c r="R63" s="112"/>
      <c r="S63" s="112"/>
      <c r="T63" s="112"/>
      <c r="U63" s="112"/>
      <c r="V63" s="21">
        <f t="shared" ref="V63:V67" si="2">V5+V12+V19+V26+V33+V40+V47</f>
        <v>405</v>
      </c>
      <c r="X63" s="112" t="s">
        <v>178</v>
      </c>
      <c r="Y63" s="112"/>
      <c r="Z63" s="112"/>
      <c r="AA63" s="112"/>
      <c r="AB63" s="112"/>
      <c r="AC63" s="21">
        <f t="shared" ref="AC63:AC67" si="3">AC5+AC12+AC19+AC26+AC33+AC40+AC47</f>
        <v>390</v>
      </c>
      <c r="AE63" s="112" t="s">
        <v>178</v>
      </c>
      <c r="AF63" s="112"/>
      <c r="AG63" s="112"/>
      <c r="AH63" s="112"/>
      <c r="AI63" s="112"/>
      <c r="AJ63" s="21">
        <f t="shared" ref="AJ63:AJ67" si="4">AJ5+AJ12+AJ19+AJ26+AJ33+AJ40+AJ47</f>
        <v>345</v>
      </c>
      <c r="AL63" s="112" t="s">
        <v>178</v>
      </c>
      <c r="AM63" s="112"/>
      <c r="AN63" s="112"/>
      <c r="AO63" s="112"/>
      <c r="AP63" s="112"/>
      <c r="AQ63" s="21">
        <f t="shared" ref="AQ63:AQ67" si="5">AQ5+AQ12+AQ19+AQ26+AQ33+AQ40+AQ47</f>
        <v>345</v>
      </c>
      <c r="AS63" s="112" t="s">
        <v>178</v>
      </c>
      <c r="AT63" s="112"/>
      <c r="AU63" s="112"/>
      <c r="AV63" s="112"/>
      <c r="AW63" s="112"/>
      <c r="AX63" s="21">
        <f t="shared" ref="AX63:AX67" si="6">AX5+AX12+AX19+AX26+AX33+AX40+AX47</f>
        <v>405</v>
      </c>
      <c r="AZ63" s="112" t="s">
        <v>178</v>
      </c>
      <c r="BA63" s="112"/>
      <c r="BB63" s="112"/>
      <c r="BC63" s="112"/>
      <c r="BD63" s="112"/>
      <c r="BE63" s="21">
        <f t="shared" ref="BE63:BE67" si="7">BE5+BE12+BE19+BE26+BE33+BE40+BE47</f>
        <v>345</v>
      </c>
      <c r="BG63" s="112" t="s">
        <v>178</v>
      </c>
      <c r="BH63" s="112"/>
      <c r="BI63" s="112"/>
      <c r="BJ63" s="112"/>
      <c r="BK63" s="112"/>
      <c r="BL63" s="21">
        <f t="shared" ref="BL63:BL67" si="8">BL5+BL12+BL19+BL26+BL33+BL40+BL47</f>
        <v>120</v>
      </c>
      <c r="BN63" s="112" t="s">
        <v>178</v>
      </c>
      <c r="BO63" s="112"/>
      <c r="BP63" s="112"/>
      <c r="BQ63" s="112"/>
      <c r="BR63" s="112"/>
      <c r="BS63" s="21">
        <f t="shared" ref="BS63:BS67" si="9">BS5+BS12+BS19+BS26+BS33+BS40+BS47</f>
        <v>120</v>
      </c>
    </row>
    <row r="64" spans="2:71" x14ac:dyDescent="0.25">
      <c r="B64" s="114"/>
      <c r="C64" s="82" t="s">
        <v>179</v>
      </c>
      <c r="D64" s="53"/>
      <c r="E64" s="53"/>
      <c r="F64" s="53"/>
      <c r="G64" s="53"/>
      <c r="H64" s="22">
        <f t="shared" si="0"/>
        <v>90</v>
      </c>
      <c r="J64" s="53" t="s">
        <v>179</v>
      </c>
      <c r="K64" s="53"/>
      <c r="L64" s="53"/>
      <c r="M64" s="53"/>
      <c r="N64" s="53"/>
      <c r="O64" s="22">
        <f t="shared" si="1"/>
        <v>90</v>
      </c>
      <c r="Q64" s="53" t="s">
        <v>179</v>
      </c>
      <c r="R64" s="53"/>
      <c r="S64" s="53"/>
      <c r="T64" s="53"/>
      <c r="U64" s="53"/>
      <c r="V64" s="22">
        <f t="shared" si="2"/>
        <v>120</v>
      </c>
      <c r="X64" s="53" t="s">
        <v>179</v>
      </c>
      <c r="Y64" s="53"/>
      <c r="Z64" s="53"/>
      <c r="AA64" s="53"/>
      <c r="AB64" s="53"/>
      <c r="AC64" s="22">
        <f t="shared" si="3"/>
        <v>90</v>
      </c>
      <c r="AE64" s="53" t="s">
        <v>179</v>
      </c>
      <c r="AF64" s="53"/>
      <c r="AG64" s="53"/>
      <c r="AH64" s="53"/>
      <c r="AI64" s="53"/>
      <c r="AJ64" s="22">
        <f t="shared" si="4"/>
        <v>105</v>
      </c>
      <c r="AL64" s="53" t="s">
        <v>179</v>
      </c>
      <c r="AM64" s="53"/>
      <c r="AN64" s="53"/>
      <c r="AO64" s="53"/>
      <c r="AP64" s="53"/>
      <c r="AQ64" s="22">
        <f t="shared" si="5"/>
        <v>165</v>
      </c>
      <c r="AS64" s="53" t="s">
        <v>179</v>
      </c>
      <c r="AT64" s="53"/>
      <c r="AU64" s="53"/>
      <c r="AV64" s="53"/>
      <c r="AW64" s="53"/>
      <c r="AX64" s="22">
        <f t="shared" si="6"/>
        <v>240</v>
      </c>
      <c r="AZ64" s="53" t="s">
        <v>179</v>
      </c>
      <c r="BA64" s="53"/>
      <c r="BB64" s="53"/>
      <c r="BC64" s="53"/>
      <c r="BD64" s="53"/>
      <c r="BE64" s="22">
        <f t="shared" si="7"/>
        <v>180</v>
      </c>
      <c r="BG64" s="53" t="s">
        <v>179</v>
      </c>
      <c r="BH64" s="53"/>
      <c r="BI64" s="53"/>
      <c r="BJ64" s="53"/>
      <c r="BK64" s="53"/>
      <c r="BL64" s="22">
        <f t="shared" si="8"/>
        <v>85</v>
      </c>
      <c r="BN64" s="53" t="s">
        <v>179</v>
      </c>
      <c r="BO64" s="53"/>
      <c r="BP64" s="53"/>
      <c r="BQ64" s="53"/>
      <c r="BR64" s="53"/>
      <c r="BS64" s="22">
        <f t="shared" si="9"/>
        <v>90</v>
      </c>
    </row>
    <row r="65" spans="2:71" x14ac:dyDescent="0.25">
      <c r="B65" s="114"/>
      <c r="C65" s="117" t="s">
        <v>283</v>
      </c>
      <c r="D65" s="111"/>
      <c r="E65" s="111"/>
      <c r="F65" s="111"/>
      <c r="G65" s="111"/>
      <c r="H65" s="22">
        <f t="shared" si="0"/>
        <v>23</v>
      </c>
      <c r="J65" s="111" t="s">
        <v>283</v>
      </c>
      <c r="K65" s="111"/>
      <c r="L65" s="111"/>
      <c r="M65" s="111"/>
      <c r="N65" s="111"/>
      <c r="O65" s="22">
        <f t="shared" si="1"/>
        <v>0</v>
      </c>
      <c r="Q65" s="111" t="s">
        <v>283</v>
      </c>
      <c r="R65" s="111"/>
      <c r="S65" s="111"/>
      <c r="T65" s="111"/>
      <c r="U65" s="111"/>
      <c r="V65" s="22">
        <f t="shared" si="2"/>
        <v>0</v>
      </c>
      <c r="X65" s="111" t="s">
        <v>283</v>
      </c>
      <c r="Y65" s="111"/>
      <c r="Z65" s="111"/>
      <c r="AA65" s="111"/>
      <c r="AB65" s="111"/>
      <c r="AC65" s="22">
        <f t="shared" si="3"/>
        <v>30</v>
      </c>
      <c r="AE65" s="111" t="s">
        <v>283</v>
      </c>
      <c r="AF65" s="111"/>
      <c r="AG65" s="111"/>
      <c r="AH65" s="111"/>
      <c r="AI65" s="111"/>
      <c r="AJ65" s="22">
        <f t="shared" si="4"/>
        <v>15</v>
      </c>
      <c r="AL65" s="111" t="s">
        <v>283</v>
      </c>
      <c r="AM65" s="111"/>
      <c r="AN65" s="111"/>
      <c r="AO65" s="111"/>
      <c r="AP65" s="111"/>
      <c r="AQ65" s="22">
        <f t="shared" si="5"/>
        <v>15</v>
      </c>
      <c r="AS65" s="111" t="s">
        <v>283</v>
      </c>
      <c r="AT65" s="111"/>
      <c r="AU65" s="111"/>
      <c r="AV65" s="111"/>
      <c r="AW65" s="111"/>
      <c r="AX65" s="22">
        <f t="shared" si="6"/>
        <v>45</v>
      </c>
      <c r="AZ65" s="111" t="s">
        <v>283</v>
      </c>
      <c r="BA65" s="111"/>
      <c r="BB65" s="111"/>
      <c r="BC65" s="111"/>
      <c r="BD65" s="111"/>
      <c r="BE65" s="22">
        <f t="shared" si="7"/>
        <v>45</v>
      </c>
      <c r="BG65" s="111" t="s">
        <v>283</v>
      </c>
      <c r="BH65" s="111"/>
      <c r="BI65" s="111"/>
      <c r="BJ65" s="111"/>
      <c r="BK65" s="111"/>
      <c r="BL65" s="22">
        <f t="shared" si="8"/>
        <v>55</v>
      </c>
      <c r="BN65" s="111" t="s">
        <v>283</v>
      </c>
      <c r="BO65" s="111"/>
      <c r="BP65" s="111"/>
      <c r="BQ65" s="111"/>
      <c r="BR65" s="111"/>
      <c r="BS65" s="22">
        <f t="shared" si="9"/>
        <v>0</v>
      </c>
    </row>
    <row r="66" spans="2:71" x14ac:dyDescent="0.25">
      <c r="B66" s="114"/>
      <c r="C66" s="82" t="s">
        <v>180</v>
      </c>
      <c r="D66" s="53"/>
      <c r="E66" s="53"/>
      <c r="F66" s="53"/>
      <c r="G66" s="53"/>
      <c r="H66" s="22">
        <f t="shared" si="0"/>
        <v>0</v>
      </c>
      <c r="J66" s="53" t="s">
        <v>180</v>
      </c>
      <c r="K66" s="53"/>
      <c r="L66" s="53"/>
      <c r="M66" s="53"/>
      <c r="N66" s="53"/>
      <c r="O66" s="22">
        <f t="shared" si="1"/>
        <v>0</v>
      </c>
      <c r="Q66" s="53" t="s">
        <v>180</v>
      </c>
      <c r="R66" s="53"/>
      <c r="S66" s="53"/>
      <c r="T66" s="53"/>
      <c r="U66" s="53"/>
      <c r="V66" s="22">
        <f t="shared" si="2"/>
        <v>0</v>
      </c>
      <c r="X66" s="53" t="s">
        <v>180</v>
      </c>
      <c r="Y66" s="53"/>
      <c r="Z66" s="53"/>
      <c r="AA66" s="53"/>
      <c r="AB66" s="53"/>
      <c r="AC66" s="22">
        <f t="shared" si="3"/>
        <v>0</v>
      </c>
      <c r="AE66" s="53" t="s">
        <v>180</v>
      </c>
      <c r="AF66" s="53"/>
      <c r="AG66" s="53"/>
      <c r="AH66" s="53"/>
      <c r="AI66" s="53"/>
      <c r="AJ66" s="22">
        <f t="shared" si="4"/>
        <v>0</v>
      </c>
      <c r="AL66" s="53" t="s">
        <v>180</v>
      </c>
      <c r="AM66" s="53"/>
      <c r="AN66" s="53"/>
      <c r="AO66" s="53"/>
      <c r="AP66" s="53"/>
      <c r="AQ66" s="22">
        <f t="shared" si="5"/>
        <v>105</v>
      </c>
      <c r="AS66" s="53" t="s">
        <v>180</v>
      </c>
      <c r="AT66" s="53"/>
      <c r="AU66" s="53"/>
      <c r="AV66" s="53"/>
      <c r="AW66" s="53"/>
      <c r="AX66" s="22">
        <f t="shared" si="6"/>
        <v>135</v>
      </c>
      <c r="AZ66" s="53" t="s">
        <v>180</v>
      </c>
      <c r="BA66" s="53"/>
      <c r="BB66" s="53"/>
      <c r="BC66" s="53"/>
      <c r="BD66" s="53"/>
      <c r="BE66" s="22">
        <f t="shared" si="7"/>
        <v>105</v>
      </c>
      <c r="BG66" s="53" t="s">
        <v>180</v>
      </c>
      <c r="BH66" s="53"/>
      <c r="BI66" s="53"/>
      <c r="BJ66" s="53"/>
      <c r="BK66" s="53"/>
      <c r="BL66" s="22">
        <f t="shared" si="8"/>
        <v>0</v>
      </c>
      <c r="BN66" s="53" t="s">
        <v>180</v>
      </c>
      <c r="BO66" s="53"/>
      <c r="BP66" s="53"/>
      <c r="BQ66" s="53"/>
      <c r="BR66" s="53"/>
      <c r="BS66" s="22">
        <f t="shared" si="9"/>
        <v>0</v>
      </c>
    </row>
    <row r="67" spans="2:71" x14ac:dyDescent="0.25">
      <c r="B67" s="115"/>
      <c r="C67" s="82" t="s">
        <v>181</v>
      </c>
      <c r="D67" s="53"/>
      <c r="E67" s="53"/>
      <c r="F67" s="53"/>
      <c r="G67" s="53"/>
      <c r="H67" s="22">
        <f t="shared" si="0"/>
        <v>26</v>
      </c>
      <c r="J67" s="53" t="s">
        <v>181</v>
      </c>
      <c r="K67" s="53"/>
      <c r="L67" s="53"/>
      <c r="M67" s="53"/>
      <c r="N67" s="53"/>
      <c r="O67" s="22">
        <f t="shared" si="1"/>
        <v>26</v>
      </c>
      <c r="Q67" s="53" t="s">
        <v>181</v>
      </c>
      <c r="R67" s="53"/>
      <c r="S67" s="53"/>
      <c r="T67" s="53"/>
      <c r="U67" s="53"/>
      <c r="V67" s="22">
        <f t="shared" si="2"/>
        <v>27</v>
      </c>
      <c r="X67" s="53" t="s">
        <v>181</v>
      </c>
      <c r="Y67" s="53"/>
      <c r="Z67" s="53"/>
      <c r="AA67" s="53"/>
      <c r="AB67" s="53"/>
      <c r="AC67" s="22">
        <f t="shared" si="3"/>
        <v>26</v>
      </c>
      <c r="AE67" s="53" t="s">
        <v>181</v>
      </c>
      <c r="AF67" s="53"/>
      <c r="AG67" s="53"/>
      <c r="AH67" s="53"/>
      <c r="AI67" s="53"/>
      <c r="AJ67" s="22">
        <f t="shared" si="4"/>
        <v>23</v>
      </c>
      <c r="AL67" s="53" t="s">
        <v>181</v>
      </c>
      <c r="AM67" s="53"/>
      <c r="AN67" s="53"/>
      <c r="AO67" s="53"/>
      <c r="AP67" s="53"/>
      <c r="AQ67" s="22">
        <f t="shared" si="5"/>
        <v>23</v>
      </c>
      <c r="AS67" s="53" t="s">
        <v>181</v>
      </c>
      <c r="AT67" s="53"/>
      <c r="AU67" s="53"/>
      <c r="AV67" s="53"/>
      <c r="AW67" s="53"/>
      <c r="AX67" s="22">
        <f t="shared" si="6"/>
        <v>27</v>
      </c>
      <c r="AZ67" s="53" t="s">
        <v>181</v>
      </c>
      <c r="BA67" s="53"/>
      <c r="BB67" s="53"/>
      <c r="BC67" s="53"/>
      <c r="BD67" s="53"/>
      <c r="BE67" s="22">
        <f t="shared" si="7"/>
        <v>23</v>
      </c>
      <c r="BG67" s="53" t="s">
        <v>181</v>
      </c>
      <c r="BH67" s="53"/>
      <c r="BI67" s="53"/>
      <c r="BJ67" s="53"/>
      <c r="BK67" s="53"/>
      <c r="BL67" s="22">
        <f t="shared" si="8"/>
        <v>6</v>
      </c>
      <c r="BN67" s="53" t="s">
        <v>181</v>
      </c>
      <c r="BO67" s="53"/>
      <c r="BP67" s="53"/>
      <c r="BQ67" s="53"/>
      <c r="BR67" s="53"/>
      <c r="BS67" s="22">
        <f t="shared" si="9"/>
        <v>4</v>
      </c>
    </row>
    <row r="69" spans="2:71" ht="15" customHeight="1" x14ac:dyDescent="0.25">
      <c r="B69" s="108" t="s">
        <v>182</v>
      </c>
      <c r="C69" s="82" t="s">
        <v>183</v>
      </c>
      <c r="D69" s="53"/>
      <c r="E69" s="53"/>
      <c r="F69" s="53"/>
      <c r="G69" s="53"/>
      <c r="H69" s="22">
        <f>IF(G9="B",H5,0)+IF(G16="B",H12,0)+IF(G23="B",H19,0)+IF(G30="B",H26,0)+IF(G37="B",H33,0)+IF(G44="B",H40,0)</f>
        <v>390</v>
      </c>
      <c r="J69" s="53" t="s">
        <v>183</v>
      </c>
      <c r="K69" s="53"/>
      <c r="L69" s="53"/>
      <c r="M69" s="53"/>
      <c r="N69" s="53"/>
      <c r="O69" s="22">
        <f>IF(N9="B",O5,0)+IF(N16="B",O12,0)+IF(N23="B",O19,0)+IF(N30="B",O26,0)+IF(N37="B",O33,0)+IF(N44="B",O40,0)+IF(N51="B",O47,0)</f>
        <v>390</v>
      </c>
      <c r="Q69" s="53" t="s">
        <v>183</v>
      </c>
      <c r="R69" s="53"/>
      <c r="S69" s="53"/>
      <c r="T69" s="53"/>
      <c r="U69" s="53"/>
      <c r="V69" s="22">
        <f>IF(U9="B",V5,0)+IF(U16="B",V12,0)+IF(U23="B",V19,0)+IF(U30="B",V26,0)+IF(U37="B",V33,0)+IF(U44="B",V40,0)+IF(U51="B",V47,0)</f>
        <v>315</v>
      </c>
      <c r="X69" s="53" t="s">
        <v>183</v>
      </c>
      <c r="Y69" s="53"/>
      <c r="Z69" s="53"/>
      <c r="AA69" s="53"/>
      <c r="AB69" s="53"/>
      <c r="AC69" s="22">
        <f>IF(AB9="B",AC5,0)+IF(AB16="B",AC12,0)+IF(AB23="B",AC19,0)+IF(AB30="B",AC26,0)+IF(AB37="B",AC33,0)+IF(AB44="B",AC40,0)+IF(AB51="B",AC47,0)</f>
        <v>120</v>
      </c>
      <c r="AE69" s="53" t="s">
        <v>183</v>
      </c>
      <c r="AF69" s="53"/>
      <c r="AG69" s="53"/>
      <c r="AH69" s="53"/>
      <c r="AI69" s="53"/>
      <c r="AJ69" s="22">
        <f>IF(AI9="B",AJ5,0)+IF(AI16="B",AJ12,0)+IF(AI23="B",AJ19,0)+IF(AI30="B",AJ26,0)+IF(AI37="B",AJ33,0)+IF(AI44="B",AJ40,0)+IF(AI51="B",AJ47,0)</f>
        <v>60</v>
      </c>
      <c r="AL69" s="53" t="s">
        <v>183</v>
      </c>
      <c r="AM69" s="53"/>
      <c r="AN69" s="53"/>
      <c r="AO69" s="53"/>
      <c r="AP69" s="53"/>
      <c r="AQ69" s="22">
        <f>IF(AP9="B",AQ5,0)+IF(AP16="B",AQ12,0)+IF(AP23="B",AQ19,0)+IF(AP30="B",AQ26,0)+IF(AP37="B",AQ33,0)+IF(AP44="B",AQ40,0)+IF(AP51="B",AQ47,0)</f>
        <v>0</v>
      </c>
      <c r="AS69" s="53" t="s">
        <v>183</v>
      </c>
      <c r="AT69" s="53"/>
      <c r="AU69" s="53"/>
      <c r="AV69" s="53"/>
      <c r="AW69" s="53"/>
      <c r="AX69" s="22">
        <f>IF(AW9="B",AX5,0)+IF(AW16="B",AX12,0)+IF(AW23="B",AX19,0)+IF(AW30="B",AX26,0)+IF(AW37="B",AX33,0)+IF(AW44="B",AX40,0)+IF(AW51="B",AX47,0)</f>
        <v>0</v>
      </c>
      <c r="AZ69" s="53" t="s">
        <v>183</v>
      </c>
      <c r="BA69" s="53"/>
      <c r="BB69" s="53"/>
      <c r="BC69" s="53"/>
      <c r="BD69" s="53"/>
      <c r="BE69" s="22">
        <f>IF(BD9="B",BE5,0)+IF(BD16="B",BE12,0)+IF(BD23="B",BE19,0)+IF(BD30="B",BE26,0)+IF(BD37="B",BE33,0)+IF(BD44="B",BE40,0)+IF(BD51="B",BE47,0)</f>
        <v>60</v>
      </c>
      <c r="BG69" s="53" t="s">
        <v>183</v>
      </c>
      <c r="BH69" s="53"/>
      <c r="BI69" s="53"/>
      <c r="BJ69" s="53"/>
      <c r="BK69" s="53"/>
      <c r="BL69" s="22">
        <f>IF(BK9="B",BL5,0)+IF(BK16="B",BL12,0)+IF(BK23="B",BL19,0)+IF(BK30="B",BL26,0)+IF(BK37="B",BL33,0)+IF(BK44="B",BL40,0)+IF(BK51="B",BL47,0)</f>
        <v>0</v>
      </c>
      <c r="BN69" s="53" t="s">
        <v>183</v>
      </c>
      <c r="BO69" s="53"/>
      <c r="BP69" s="53"/>
      <c r="BQ69" s="53"/>
      <c r="BR69" s="53"/>
      <c r="BS69" s="22">
        <f>IF(BR9="B",BS5,0)+IF(BR16="B",BS12,0)+IF(BR23="B",BS19,0)+IF(BR30="B",BS26,0)+IF(BR37="B",BS33,0)+IF(BR44="B",BS40,0)+IF(BR51="B",BS47,0)</f>
        <v>0</v>
      </c>
    </row>
    <row r="70" spans="2:71" x14ac:dyDescent="0.25">
      <c r="B70" s="109"/>
      <c r="C70" s="82" t="s">
        <v>184</v>
      </c>
      <c r="D70" s="53"/>
      <c r="E70" s="53"/>
      <c r="F70" s="53"/>
      <c r="G70" s="53"/>
      <c r="H70" s="22">
        <f>IF(G9="P",H5,0)+IF(G16="P",H12,0)+IF(G23="P",H19,0)+IF(G30="P",H26,0)+IF(G37="P",H33,0)+IF(G44="P",H40,0)</f>
        <v>0</v>
      </c>
      <c r="J70" s="53" t="s">
        <v>184</v>
      </c>
      <c r="K70" s="53"/>
      <c r="L70" s="53"/>
      <c r="M70" s="53"/>
      <c r="N70" s="53"/>
      <c r="O70" s="22">
        <f>IF(N9="P",O5,0)+IF(N16="P",O12,0)+IF(N23="P",O19,0)+IF(N30="P",O26,0)+IF(N37="P",O33,0)+IF(N44="P",O40,0)+IF(N51="P",O47,0)</f>
        <v>0</v>
      </c>
      <c r="Q70" s="53" t="s">
        <v>184</v>
      </c>
      <c r="R70" s="53"/>
      <c r="S70" s="53"/>
      <c r="T70" s="53"/>
      <c r="U70" s="53"/>
      <c r="V70" s="22">
        <f>IF(U9="P",V5,0)+IF(U16="P",V12,0)+IF(U23="P",V19,0)+IF(U30="P",V26,0)+IF(U37="P",V33,0)+IF(U44="P",V40,0)+IF(U51="P",V47,0)</f>
        <v>90</v>
      </c>
      <c r="X70" s="53" t="s">
        <v>184</v>
      </c>
      <c r="Y70" s="53"/>
      <c r="Z70" s="53"/>
      <c r="AA70" s="53"/>
      <c r="AB70" s="53"/>
      <c r="AC70" s="22">
        <f>IF(AB9="P",AC5,0)+IF(AB16="P",AC12,0)+IF(AB23="P",AC19,0)+IF(AB30="P",AC26,0)+IF(AB37="P",AC33,0)+IF(AB44="P",AC40,0)+IF(AB51="P",AC47,0)</f>
        <v>270</v>
      </c>
      <c r="AE70" s="53" t="s">
        <v>184</v>
      </c>
      <c r="AF70" s="53"/>
      <c r="AG70" s="53"/>
      <c r="AH70" s="53"/>
      <c r="AI70" s="53"/>
      <c r="AJ70" s="22">
        <f>IF(AI9="P",AJ5,0)+IF(AI16="P",AJ12,0)+IF(AI23="P",AJ19,0)+IF(AI30="P",AJ26,0)+IF(AI37="P",AJ33,0)+IF(AI44="P",AJ40,0)+IF(AI51="P",AJ47,0)</f>
        <v>285</v>
      </c>
      <c r="AL70" s="53" t="s">
        <v>184</v>
      </c>
      <c r="AM70" s="53"/>
      <c r="AN70" s="53"/>
      <c r="AO70" s="53"/>
      <c r="AP70" s="53"/>
      <c r="AQ70" s="22">
        <f>IF(AP9="P",AQ5,0)+IF(AP16="P",AQ12,0)+IF(AP23="P",AQ19,0)+IF(AP30="P",AQ26,0)+IF(AP37="P",AQ33,0)+IF(AP44="P",AQ40,0)+IF(AP51="P",AQ47,0)</f>
        <v>225</v>
      </c>
      <c r="AS70" s="53" t="s">
        <v>184</v>
      </c>
      <c r="AT70" s="53"/>
      <c r="AU70" s="53"/>
      <c r="AV70" s="53"/>
      <c r="AW70" s="53"/>
      <c r="AX70" s="22">
        <f>IF(AW9="P",AX5,0)+IF(AW16="P",AX12,0)+IF(AW23="P",AX19,0)+IF(AW30="P",AX26,0)+IF(AW37="P",AX33,0)+IF(AW44="P",AX40,0)+IF(AW51="P",AX47,0)</f>
        <v>60</v>
      </c>
      <c r="AZ70" s="53" t="s">
        <v>184</v>
      </c>
      <c r="BA70" s="53"/>
      <c r="BB70" s="53"/>
      <c r="BC70" s="53"/>
      <c r="BD70" s="53"/>
      <c r="BE70" s="22">
        <f>IF(BD9="P",BE5,0)+IF(BD16="P",BE12,0)+IF(BD23="P",BE19,0)+IF(BD30="P",BE26,0)+IF(BD37="P",BE33,0)+IF(BD44="P",BE40,0)+IF(BD51="P",BE47,0)</f>
        <v>0</v>
      </c>
      <c r="BG70" s="53" t="s">
        <v>184</v>
      </c>
      <c r="BH70" s="53"/>
      <c r="BI70" s="53"/>
      <c r="BJ70" s="53"/>
      <c r="BK70" s="53"/>
      <c r="BL70" s="22">
        <f>IF(BK9="P",BL5,0)+IF(BK16="P",BL12,0)+IF(BK23="P",BL19,0)+IF(BK30="P",BL26,0)+IF(BK37="P",BL33,0)+IF(BK44="P",BL40,0)+IF(BK51="P",BL47,0)</f>
        <v>0</v>
      </c>
      <c r="BN70" s="53" t="s">
        <v>184</v>
      </c>
      <c r="BO70" s="53"/>
      <c r="BP70" s="53"/>
      <c r="BQ70" s="53"/>
      <c r="BR70" s="53"/>
      <c r="BS70" s="22">
        <f>IF(BR9="P",BS5,0)+IF(BR16="P",BS12,0)+IF(BR23="P",BS19,0)+IF(BR30="P",BS26,0)+IF(BR37="P",BS33,0)+IF(BR44="P",BS40,0)+IF(BR51="P",BS47,0)</f>
        <v>0</v>
      </c>
    </row>
    <row r="71" spans="2:71" x14ac:dyDescent="0.25">
      <c r="B71" s="110"/>
      <c r="C71" s="82" t="s">
        <v>185</v>
      </c>
      <c r="D71" s="53"/>
      <c r="E71" s="53"/>
      <c r="F71" s="53"/>
      <c r="G71" s="53"/>
      <c r="H71" s="22">
        <f>IF(G9="PE",H5,0)+IF(G16="PE",H12,0)+IF(G23="PE",H19,0)+IF(G30="PE",H26,0)+IF(G37="PE",H33,0)+IF(G44="PE",H40,0)</f>
        <v>0</v>
      </c>
      <c r="J71" s="80" t="s">
        <v>185</v>
      </c>
      <c r="K71" s="81"/>
      <c r="L71" s="81"/>
      <c r="M71" s="81"/>
      <c r="N71" s="82"/>
      <c r="O71" s="22">
        <f>IF(N9="PE",O5,0)+IF(N16="PE",O12,0)+IF(N23="PE",O19,0)+IF(N30="PE",O26,0)+IF(N37="PE",O33,0)+IF(N44="PE",O40,0)+IF(N51="PE",O47,0)</f>
        <v>0</v>
      </c>
      <c r="Q71" s="80" t="s">
        <v>185</v>
      </c>
      <c r="R71" s="81"/>
      <c r="S71" s="81"/>
      <c r="T71" s="81"/>
      <c r="U71" s="82"/>
      <c r="V71" s="22">
        <f>IF(U9="PE",V5,0)+IF(U16="PE",V12,0)+IF(U23="PE",V19,0)+IF(U30="PE",V26,0)+IF(U37="PE",V33,0)+IF(U44="PE",V40,0)+IF(U51="PE",V47,0)</f>
        <v>0</v>
      </c>
      <c r="X71" s="80" t="s">
        <v>185</v>
      </c>
      <c r="Y71" s="81"/>
      <c r="Z71" s="81"/>
      <c r="AA71" s="81"/>
      <c r="AB71" s="82"/>
      <c r="AC71" s="22">
        <f>IF(AB9="PE",AC5,0)+IF(AB16="PE",AC12,0)+IF(AB23="PE",AC19,0)+IF(AB30="PE",AC26,0)+IF(AB37="PE",AC33,0)+IF(AB44="PE",AC40,0)+IF(AB51="PE",AC47,0)</f>
        <v>0</v>
      </c>
      <c r="AE71" s="80" t="s">
        <v>185</v>
      </c>
      <c r="AF71" s="81"/>
      <c r="AG71" s="81"/>
      <c r="AH71" s="81"/>
      <c r="AI71" s="82"/>
      <c r="AJ71" s="22">
        <f>IF(AI9="PE",AJ5,0)+IF(AI16="PE",AJ12,0)+IF(AI23="PE",AJ19,0)+IF(AI30="PE",AJ26,0)+IF(AI37="PE",AJ33,0)+IF(AI44="PE",AJ40,0)+IF(AI51="PE",AJ47,0)</f>
        <v>0</v>
      </c>
      <c r="AL71" s="80" t="s">
        <v>185</v>
      </c>
      <c r="AM71" s="81"/>
      <c r="AN71" s="81"/>
      <c r="AO71" s="81"/>
      <c r="AP71" s="82"/>
      <c r="AQ71" s="22">
        <f>IF(AP9="PE",AQ5,0)+IF(AP16="PE",AQ12,0)+IF(AP23="PE",AQ19,0)+IF(AP30="PE",AQ26,0)+IF(AP37="PE",AQ33,0)+IF(AP44="PE",AQ40,0)+IF(AP51="PE",AQ47,0)</f>
        <v>120</v>
      </c>
      <c r="AS71" s="80" t="s">
        <v>185</v>
      </c>
      <c r="AT71" s="81"/>
      <c r="AU71" s="81"/>
      <c r="AV71" s="81"/>
      <c r="AW71" s="82"/>
      <c r="AX71" s="22">
        <f>IF(AW9="PE",AX5,0)+IF(AW16="PE",AX12,0)+IF(AW23="PE",AX19,0)+IF(AW30="PE",AX26,0)+IF(AW37="PE",AX33,0)+IF(AW44="PE",AX40,0)+IF(AW51="PE",AX47,0)</f>
        <v>345</v>
      </c>
      <c r="AZ71" s="80" t="s">
        <v>185</v>
      </c>
      <c r="BA71" s="81"/>
      <c r="BB71" s="81"/>
      <c r="BC71" s="81"/>
      <c r="BD71" s="82"/>
      <c r="BE71" s="22">
        <f>IF(BD9="PE",BE5,0)+IF(BD16="PE",BE12,0)+IF(BD23="PE",BE19,0)+IF(BD30="PE",BE26,0)+IF(BD37="PE",BE33,0)+IF(BD44="PE",BE40,0)+IF(BD51="PE",BE47,0)</f>
        <v>285</v>
      </c>
      <c r="BG71" s="80" t="s">
        <v>185</v>
      </c>
      <c r="BH71" s="81"/>
      <c r="BI71" s="81"/>
      <c r="BJ71" s="81"/>
      <c r="BK71" s="82"/>
      <c r="BL71" s="22">
        <f>IF(BK9="PE",BL5,0)+IF(BK16="PE",BL12,0)+IF(BK23="PE",BL19,0)+IF(BK30="PE",BL26,0)+IF(BK37="PE",BL33,0)+IF(BK44="PE",BL40,0)+IF(BK51="PE",BL47,0)</f>
        <v>120</v>
      </c>
      <c r="BN71" s="80" t="s">
        <v>185</v>
      </c>
      <c r="BO71" s="81"/>
      <c r="BP71" s="81"/>
      <c r="BQ71" s="81"/>
      <c r="BR71" s="82"/>
      <c r="BS71" s="22">
        <f>IF(BR9="PE",BS5,0)+IF(BR16="PE",BS12,0)+IF(BR23="PE",BS19,0)+IF(BR30="PE",BS26,0)+IF(BR37="PE",BS33,0)+IF(BR44="PE",BS40,0)+IF(BR51="PE",BS47,0)</f>
        <v>120</v>
      </c>
    </row>
    <row r="72" spans="2:71" x14ac:dyDescent="0.25">
      <c r="B72" s="23"/>
    </row>
    <row r="73" spans="2:71" x14ac:dyDescent="0.25">
      <c r="B73" s="23"/>
      <c r="C73" s="83" t="s">
        <v>186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5"/>
      <c r="AL73" s="86" t="s">
        <v>187</v>
      </c>
      <c r="AM73" s="87"/>
      <c r="AN73" s="87"/>
      <c r="AO73" s="87"/>
      <c r="AP73" s="87"/>
      <c r="AQ73" s="88"/>
      <c r="AS73" s="89" t="s">
        <v>285</v>
      </c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1"/>
    </row>
    <row r="74" spans="2:71" ht="15" customHeight="1" x14ac:dyDescent="0.25">
      <c r="B74" s="23"/>
    </row>
    <row r="75" spans="2:71" ht="15" customHeight="1" x14ac:dyDescent="0.25">
      <c r="B75" s="23"/>
      <c r="C75" s="92" t="s">
        <v>188</v>
      </c>
      <c r="D75" s="93"/>
      <c r="E75" s="93"/>
      <c r="F75" s="93"/>
      <c r="G75" s="93"/>
      <c r="H75" s="1" t="s">
        <v>189</v>
      </c>
      <c r="J75" s="96" t="s">
        <v>190</v>
      </c>
      <c r="K75" s="97"/>
      <c r="L75" s="97"/>
      <c r="M75" s="97"/>
      <c r="N75" s="97"/>
      <c r="O75" s="98"/>
      <c r="Q75" s="99" t="s">
        <v>191</v>
      </c>
      <c r="R75" s="100"/>
      <c r="S75" s="100"/>
      <c r="T75" s="100"/>
      <c r="U75" s="100"/>
      <c r="V75" s="101"/>
      <c r="X75" s="102" t="s">
        <v>192</v>
      </c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4"/>
      <c r="AL75" s="105"/>
      <c r="AM75" s="105"/>
      <c r="AN75" s="105"/>
      <c r="AO75" s="105"/>
      <c r="AP75" s="24" t="s">
        <v>193</v>
      </c>
      <c r="AQ75" s="50" t="s">
        <v>194</v>
      </c>
      <c r="AS75" s="64" t="s">
        <v>195</v>
      </c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58">
        <f>BS63+BL63+BE63+AX63+AQ63+AJ63+AC63+V63+O63+H63+BR54</f>
        <v>3480</v>
      </c>
      <c r="BE75" s="58"/>
      <c r="BG75" s="76" t="s">
        <v>282</v>
      </c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58">
        <f>BS65+BL65+BE65+AX65+AQ65+AJ65+AC65+V65+O65+H65+BR54/3</f>
        <v>303</v>
      </c>
      <c r="BS75" s="58"/>
    </row>
    <row r="76" spans="2:71" x14ac:dyDescent="0.25">
      <c r="C76" s="94"/>
      <c r="D76" s="95"/>
      <c r="E76" s="95"/>
      <c r="F76" s="95"/>
      <c r="G76" s="95"/>
      <c r="H76" s="3" t="s">
        <v>193</v>
      </c>
      <c r="J76" s="52" t="s">
        <v>196</v>
      </c>
      <c r="K76" s="53"/>
      <c r="L76" s="53"/>
      <c r="M76" s="53"/>
      <c r="N76" s="53"/>
      <c r="O76" s="54"/>
      <c r="AL76" s="58" t="s">
        <v>197</v>
      </c>
      <c r="AM76" s="58"/>
      <c r="AN76" s="58"/>
      <c r="AO76" s="75"/>
      <c r="AP76" s="22">
        <f>H33+H40+AJ40+BE33+BL33</f>
        <v>195</v>
      </c>
      <c r="AQ76" s="22">
        <f>H35+H42+AJ42+BE35+BL35</f>
        <v>78</v>
      </c>
      <c r="AS76" s="76" t="s">
        <v>281</v>
      </c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58">
        <f>BS64+BL64+BE64+AX64+AQ64+AJ64+AC64+V64+O64+H64+BR60+BD79</f>
        <v>1660</v>
      </c>
      <c r="BE76" s="58"/>
      <c r="BG76" s="76" t="s">
        <v>286</v>
      </c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58">
        <v>180</v>
      </c>
      <c r="BS76" s="58"/>
    </row>
    <row r="77" spans="2:71" x14ac:dyDescent="0.25">
      <c r="C77" s="94"/>
      <c r="D77" s="95"/>
      <c r="E77" s="95"/>
      <c r="F77" s="95"/>
      <c r="G77" s="95"/>
      <c r="H77" s="4" t="s">
        <v>198</v>
      </c>
      <c r="J77" s="52" t="s">
        <v>199</v>
      </c>
      <c r="K77" s="53"/>
      <c r="L77" s="53"/>
      <c r="M77" s="53"/>
      <c r="N77" s="53"/>
      <c r="O77" s="54"/>
      <c r="Q77" s="24" t="s">
        <v>34</v>
      </c>
      <c r="R77" s="58" t="s">
        <v>200</v>
      </c>
      <c r="S77" s="58"/>
      <c r="T77" s="58"/>
      <c r="U77" s="58"/>
      <c r="V77" s="58"/>
      <c r="X77" s="106"/>
      <c r="Y77" s="106"/>
      <c r="Z77" s="72" t="s">
        <v>201</v>
      </c>
      <c r="AA77" s="72"/>
      <c r="AB77" s="72"/>
      <c r="AC77" s="72"/>
      <c r="AE77" s="107"/>
      <c r="AF77" s="107"/>
      <c r="AG77" s="72" t="s">
        <v>202</v>
      </c>
      <c r="AH77" s="72"/>
      <c r="AI77" s="72"/>
      <c r="AJ77" s="72"/>
      <c r="AL77" s="58" t="s">
        <v>203</v>
      </c>
      <c r="AM77" s="58"/>
      <c r="AN77" s="58"/>
      <c r="AO77" s="75"/>
      <c r="AP77" s="22">
        <f>BR54</f>
        <v>225</v>
      </c>
      <c r="AQ77" s="51">
        <f>AP77/3</f>
        <v>75</v>
      </c>
      <c r="AS77" s="76" t="s">
        <v>280</v>
      </c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58">
        <f>BR80-BD76</f>
        <v>2225</v>
      </c>
      <c r="BE77" s="58"/>
      <c r="BG77" s="64" t="s">
        <v>219</v>
      </c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58">
        <f>H40+BE33+BL33+BR54+H33+AJ40</f>
        <v>420</v>
      </c>
      <c r="BS77" s="58"/>
    </row>
    <row r="78" spans="2:71" x14ac:dyDescent="0.25">
      <c r="C78" s="94"/>
      <c r="D78" s="95"/>
      <c r="E78" s="95"/>
      <c r="F78" s="95"/>
      <c r="G78" s="95"/>
      <c r="H78" s="25" t="s">
        <v>194</v>
      </c>
      <c r="J78" s="77" t="s">
        <v>204</v>
      </c>
      <c r="K78" s="78"/>
      <c r="L78" s="78"/>
      <c r="M78" s="78"/>
      <c r="N78" s="78"/>
      <c r="O78" s="79"/>
      <c r="Q78" s="24" t="s">
        <v>38</v>
      </c>
      <c r="R78" s="58" t="s">
        <v>205</v>
      </c>
      <c r="S78" s="58"/>
      <c r="T78" s="58"/>
      <c r="U78" s="58"/>
      <c r="V78" s="58"/>
      <c r="X78" s="106"/>
      <c r="Y78" s="106"/>
      <c r="Z78" s="72"/>
      <c r="AA78" s="72"/>
      <c r="AB78" s="72"/>
      <c r="AC78" s="72"/>
      <c r="AE78" s="107"/>
      <c r="AF78" s="107"/>
      <c r="AG78" s="72"/>
      <c r="AH78" s="72"/>
      <c r="AI78" s="72"/>
      <c r="AJ78" s="72"/>
      <c r="AS78" s="64" t="s">
        <v>206</v>
      </c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58">
        <f>BS66+BL66+BE66+AX66+AQ66+AJ66+AC66+V66+O66+H66</f>
        <v>345</v>
      </c>
      <c r="BE78" s="58"/>
      <c r="BG78" s="76" t="s">
        <v>287</v>
      </c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58">
        <f>BR54</f>
        <v>225</v>
      </c>
      <c r="BS78" s="58"/>
    </row>
    <row r="79" spans="2:71" x14ac:dyDescent="0.25">
      <c r="C79" s="69" t="s">
        <v>208</v>
      </c>
      <c r="D79" s="70"/>
      <c r="E79" s="70"/>
      <c r="F79" s="70"/>
      <c r="G79" s="70"/>
      <c r="H79" s="4" t="s">
        <v>209</v>
      </c>
      <c r="J79" s="52" t="s">
        <v>210</v>
      </c>
      <c r="K79" s="53"/>
      <c r="L79" s="53"/>
      <c r="M79" s="53"/>
      <c r="N79" s="53"/>
      <c r="O79" s="54"/>
      <c r="Q79" s="71" t="s">
        <v>39</v>
      </c>
      <c r="R79" s="72" t="s">
        <v>211</v>
      </c>
      <c r="S79" s="72"/>
      <c r="T79" s="72"/>
      <c r="U79" s="72"/>
      <c r="V79" s="72"/>
      <c r="X79" s="73"/>
      <c r="Y79" s="73"/>
      <c r="Z79" s="72" t="s">
        <v>212</v>
      </c>
      <c r="AA79" s="72"/>
      <c r="AB79" s="72"/>
      <c r="AC79" s="72"/>
      <c r="AE79" s="74"/>
      <c r="AF79" s="74"/>
      <c r="AG79" s="72" t="s">
        <v>213</v>
      </c>
      <c r="AH79" s="72"/>
      <c r="AI79" s="72"/>
      <c r="AJ79" s="72"/>
      <c r="AS79" s="64" t="s">
        <v>276</v>
      </c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58">
        <v>45</v>
      </c>
      <c r="BE79" s="58"/>
      <c r="BG79" s="59" t="s">
        <v>214</v>
      </c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60">
        <f>BR60</f>
        <v>360</v>
      </c>
      <c r="BS79" s="60"/>
    </row>
    <row r="80" spans="2:71" x14ac:dyDescent="0.25">
      <c r="C80" s="61" t="s">
        <v>215</v>
      </c>
      <c r="D80" s="62"/>
      <c r="E80" s="62"/>
      <c r="F80" s="63"/>
      <c r="G80" s="7" t="s">
        <v>216</v>
      </c>
      <c r="H80" s="8" t="s">
        <v>217</v>
      </c>
      <c r="J80" s="52" t="s">
        <v>218</v>
      </c>
      <c r="K80" s="53"/>
      <c r="L80" s="53"/>
      <c r="M80" s="53"/>
      <c r="N80" s="53"/>
      <c r="O80" s="54"/>
      <c r="Q80" s="71"/>
      <c r="R80" s="72"/>
      <c r="S80" s="72"/>
      <c r="T80" s="72"/>
      <c r="U80" s="72"/>
      <c r="V80" s="72"/>
      <c r="X80" s="73"/>
      <c r="Y80" s="73"/>
      <c r="Z80" s="72"/>
      <c r="AA80" s="72"/>
      <c r="AB80" s="72"/>
      <c r="AC80" s="72"/>
      <c r="AE80" s="74"/>
      <c r="AF80" s="74"/>
      <c r="AG80" s="72"/>
      <c r="AH80" s="72"/>
      <c r="AI80" s="72"/>
      <c r="AJ80" s="72"/>
      <c r="AS80" s="64" t="s">
        <v>207</v>
      </c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58">
        <f>BD78+BD79</f>
        <v>390</v>
      </c>
      <c r="BE80" s="58"/>
      <c r="BG80" s="65" t="s">
        <v>220</v>
      </c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7">
        <f>BD75+BD79+BR79</f>
        <v>3885</v>
      </c>
      <c r="BS80" s="68"/>
    </row>
    <row r="81" spans="10:57" x14ac:dyDescent="0.25">
      <c r="J81" s="52" t="s">
        <v>221</v>
      </c>
      <c r="K81" s="53"/>
      <c r="L81" s="53"/>
      <c r="M81" s="53"/>
      <c r="N81" s="53"/>
      <c r="O81" s="54"/>
    </row>
    <row r="82" spans="10:57" x14ac:dyDescent="0.25">
      <c r="J82" s="55" t="s">
        <v>222</v>
      </c>
      <c r="K82" s="56"/>
      <c r="L82" s="56"/>
      <c r="M82" s="56"/>
      <c r="N82" s="56"/>
      <c r="O82" s="57"/>
    </row>
    <row r="83" spans="10:57" x14ac:dyDescent="0.25">
      <c r="J83" s="26"/>
      <c r="K83" s="26"/>
      <c r="L83" s="26"/>
      <c r="M83" s="26"/>
      <c r="N83" s="26"/>
      <c r="O83" s="26"/>
    </row>
    <row r="84" spans="10:57" x14ac:dyDescent="0.25"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</row>
    <row r="85" spans="10:57" x14ac:dyDescent="0.25">
      <c r="AS85" s="49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</sheetData>
  <mergeCells count="272">
    <mergeCell ref="BN2:BS2"/>
    <mergeCell ref="C4:G7"/>
    <mergeCell ref="J4:N7"/>
    <mergeCell ref="Q4:U7"/>
    <mergeCell ref="X4:AB7"/>
    <mergeCell ref="AE4:AI7"/>
    <mergeCell ref="AL4:AP7"/>
    <mergeCell ref="AS4:AW7"/>
    <mergeCell ref="AZ4:BD7"/>
    <mergeCell ref="C2:H2"/>
    <mergeCell ref="J2:O2"/>
    <mergeCell ref="Q2:V2"/>
    <mergeCell ref="X2:AC2"/>
    <mergeCell ref="AE2:AJ2"/>
    <mergeCell ref="AL2:AQ2"/>
    <mergeCell ref="AS2:AX2"/>
    <mergeCell ref="AZ2:BE2"/>
    <mergeCell ref="BG2:BL2"/>
    <mergeCell ref="C8:G8"/>
    <mergeCell ref="J8:N8"/>
    <mergeCell ref="Q8:U8"/>
    <mergeCell ref="X8:AB8"/>
    <mergeCell ref="AE8:AI8"/>
    <mergeCell ref="AL8:AP8"/>
    <mergeCell ref="AS8:AW8"/>
    <mergeCell ref="AZ8:BD8"/>
    <mergeCell ref="C11:G14"/>
    <mergeCell ref="J11:N14"/>
    <mergeCell ref="Q11:U14"/>
    <mergeCell ref="X11:AB14"/>
    <mergeCell ref="AE11:AI14"/>
    <mergeCell ref="AL11:AP14"/>
    <mergeCell ref="AS11:AW14"/>
    <mergeCell ref="AZ11:BD14"/>
    <mergeCell ref="C15:G15"/>
    <mergeCell ref="J15:N15"/>
    <mergeCell ref="Q15:U15"/>
    <mergeCell ref="X15:AB15"/>
    <mergeCell ref="AE15:AI15"/>
    <mergeCell ref="AL15:AP15"/>
    <mergeCell ref="AS15:AW15"/>
    <mergeCell ref="AZ15:BD15"/>
    <mergeCell ref="C18:G21"/>
    <mergeCell ref="J18:N21"/>
    <mergeCell ref="Q18:U21"/>
    <mergeCell ref="X18:AB21"/>
    <mergeCell ref="AE18:AI21"/>
    <mergeCell ref="AL18:AP21"/>
    <mergeCell ref="AS18:AW21"/>
    <mergeCell ref="AZ18:BD21"/>
    <mergeCell ref="C22:G22"/>
    <mergeCell ref="J22:N22"/>
    <mergeCell ref="Q22:U22"/>
    <mergeCell ref="X22:AB22"/>
    <mergeCell ref="AE22:AI22"/>
    <mergeCell ref="AL22:AP22"/>
    <mergeCell ref="AS22:AW22"/>
    <mergeCell ref="AZ22:BD22"/>
    <mergeCell ref="C25:G28"/>
    <mergeCell ref="J25:N28"/>
    <mergeCell ref="Q25:U28"/>
    <mergeCell ref="X25:AB28"/>
    <mergeCell ref="AE25:AI28"/>
    <mergeCell ref="AL25:AP28"/>
    <mergeCell ref="AS25:AW28"/>
    <mergeCell ref="AZ25:BD28"/>
    <mergeCell ref="C29:G29"/>
    <mergeCell ref="J29:N29"/>
    <mergeCell ref="Q29:U29"/>
    <mergeCell ref="X29:AB29"/>
    <mergeCell ref="AE29:AI29"/>
    <mergeCell ref="AL29:AP29"/>
    <mergeCell ref="AS29:AW29"/>
    <mergeCell ref="AZ29:BD29"/>
    <mergeCell ref="C32:G35"/>
    <mergeCell ref="J32:N35"/>
    <mergeCell ref="Q32:U35"/>
    <mergeCell ref="X32:AB35"/>
    <mergeCell ref="AE32:AI35"/>
    <mergeCell ref="AL32:AP35"/>
    <mergeCell ref="AS32:AW35"/>
    <mergeCell ref="AZ32:BD35"/>
    <mergeCell ref="BG32:BK35"/>
    <mergeCell ref="BN32:BR35"/>
    <mergeCell ref="C36:G36"/>
    <mergeCell ref="J36:N36"/>
    <mergeCell ref="Q36:U36"/>
    <mergeCell ref="X36:AB36"/>
    <mergeCell ref="AE36:AI36"/>
    <mergeCell ref="AL36:AP36"/>
    <mergeCell ref="AS36:AW36"/>
    <mergeCell ref="AZ36:BD36"/>
    <mergeCell ref="BG36:BK36"/>
    <mergeCell ref="BN36:BR36"/>
    <mergeCell ref="C39:G42"/>
    <mergeCell ref="J39:N42"/>
    <mergeCell ref="Q39:U42"/>
    <mergeCell ref="X39:AB42"/>
    <mergeCell ref="AE39:AI42"/>
    <mergeCell ref="AZ39:BD42"/>
    <mergeCell ref="BG39:BK42"/>
    <mergeCell ref="BN39:BR42"/>
    <mergeCell ref="C43:G43"/>
    <mergeCell ref="J43:N43"/>
    <mergeCell ref="Q43:U43"/>
    <mergeCell ref="X43:AB43"/>
    <mergeCell ref="AE43:AI43"/>
    <mergeCell ref="AZ43:BD43"/>
    <mergeCell ref="BG43:BK43"/>
    <mergeCell ref="BN43:BR43"/>
    <mergeCell ref="J46:N49"/>
    <mergeCell ref="Q46:U49"/>
    <mergeCell ref="X46:AB49"/>
    <mergeCell ref="J50:N50"/>
    <mergeCell ref="Q50:U50"/>
    <mergeCell ref="X50:AB50"/>
    <mergeCell ref="X53:BQ54"/>
    <mergeCell ref="BR53:BS53"/>
    <mergeCell ref="BR54:BS54"/>
    <mergeCell ref="J56:BQ57"/>
    <mergeCell ref="BR56:BS56"/>
    <mergeCell ref="BR57:BS57"/>
    <mergeCell ref="AS59:BQ60"/>
    <mergeCell ref="BR59:BS59"/>
    <mergeCell ref="BR60:BS60"/>
    <mergeCell ref="C62:H62"/>
    <mergeCell ref="J62:O62"/>
    <mergeCell ref="Q62:V62"/>
    <mergeCell ref="X62:AC62"/>
    <mergeCell ref="AE62:AJ62"/>
    <mergeCell ref="AL62:AQ62"/>
    <mergeCell ref="AS62:AX62"/>
    <mergeCell ref="AZ62:BE62"/>
    <mergeCell ref="BG62:BL62"/>
    <mergeCell ref="BN62:BS62"/>
    <mergeCell ref="B63:B67"/>
    <mergeCell ref="C63:G63"/>
    <mergeCell ref="J63:N63"/>
    <mergeCell ref="Q63:U63"/>
    <mergeCell ref="X63:AB63"/>
    <mergeCell ref="AE63:AI63"/>
    <mergeCell ref="AL63:AP63"/>
    <mergeCell ref="AS63:AW63"/>
    <mergeCell ref="AZ63:BD63"/>
    <mergeCell ref="C65:G65"/>
    <mergeCell ref="J65:N65"/>
    <mergeCell ref="Q65:U65"/>
    <mergeCell ref="X65:AB65"/>
    <mergeCell ref="AE65:AI65"/>
    <mergeCell ref="AL65:AP65"/>
    <mergeCell ref="AS65:AW65"/>
    <mergeCell ref="AZ65:BD65"/>
    <mergeCell ref="C67:G67"/>
    <mergeCell ref="J67:N67"/>
    <mergeCell ref="Q67:U67"/>
    <mergeCell ref="X67:AB67"/>
    <mergeCell ref="AE67:AI67"/>
    <mergeCell ref="AL67:AP67"/>
    <mergeCell ref="AS67:AW67"/>
    <mergeCell ref="BG63:BK63"/>
    <mergeCell ref="BN63:BR63"/>
    <mergeCell ref="C64:G64"/>
    <mergeCell ref="J64:N64"/>
    <mergeCell ref="Q64:U64"/>
    <mergeCell ref="X64:AB64"/>
    <mergeCell ref="AE64:AI64"/>
    <mergeCell ref="AL64:AP64"/>
    <mergeCell ref="AS64:AW64"/>
    <mergeCell ref="AZ64:BD64"/>
    <mergeCell ref="BG64:BK64"/>
    <mergeCell ref="BN64:BR64"/>
    <mergeCell ref="BG65:BK65"/>
    <mergeCell ref="BN65:BR65"/>
    <mergeCell ref="C66:G66"/>
    <mergeCell ref="J66:N66"/>
    <mergeCell ref="Q66:U66"/>
    <mergeCell ref="X66:AB66"/>
    <mergeCell ref="AE66:AI66"/>
    <mergeCell ref="AL66:AP66"/>
    <mergeCell ref="AS66:AW66"/>
    <mergeCell ref="AZ66:BD66"/>
    <mergeCell ref="BG66:BK66"/>
    <mergeCell ref="BN66:BR66"/>
    <mergeCell ref="AZ67:BD67"/>
    <mergeCell ref="BG67:BK67"/>
    <mergeCell ref="BN67:BR67"/>
    <mergeCell ref="B69:B71"/>
    <mergeCell ref="C69:G69"/>
    <mergeCell ref="J69:N69"/>
    <mergeCell ref="Q69:U69"/>
    <mergeCell ref="X69:AB69"/>
    <mergeCell ref="AE69:AI69"/>
    <mergeCell ref="AL69:AP69"/>
    <mergeCell ref="AS69:AW69"/>
    <mergeCell ref="AZ69:BD69"/>
    <mergeCell ref="BG69:BK69"/>
    <mergeCell ref="BN69:BR69"/>
    <mergeCell ref="C70:G70"/>
    <mergeCell ref="J70:N70"/>
    <mergeCell ref="Q70:U70"/>
    <mergeCell ref="X70:AB70"/>
    <mergeCell ref="AE70:AI70"/>
    <mergeCell ref="AL70:AP70"/>
    <mergeCell ref="AS70:AW70"/>
    <mergeCell ref="AZ70:BD70"/>
    <mergeCell ref="BG70:BK70"/>
    <mergeCell ref="BN70:BR70"/>
    <mergeCell ref="C71:G71"/>
    <mergeCell ref="J71:N71"/>
    <mergeCell ref="Q71:U71"/>
    <mergeCell ref="X71:AB71"/>
    <mergeCell ref="AE71:AI71"/>
    <mergeCell ref="AL71:AP71"/>
    <mergeCell ref="AS71:AW71"/>
    <mergeCell ref="AZ71:BD71"/>
    <mergeCell ref="BG71:BK71"/>
    <mergeCell ref="BN71:BR71"/>
    <mergeCell ref="C73:AJ73"/>
    <mergeCell ref="AL73:AQ73"/>
    <mergeCell ref="AS73:BS73"/>
    <mergeCell ref="C75:G78"/>
    <mergeCell ref="J75:O75"/>
    <mergeCell ref="Q75:V75"/>
    <mergeCell ref="X75:AJ75"/>
    <mergeCell ref="AL75:AO75"/>
    <mergeCell ref="AS75:BC75"/>
    <mergeCell ref="BD75:BE75"/>
    <mergeCell ref="BG75:BQ75"/>
    <mergeCell ref="BR75:BS75"/>
    <mergeCell ref="J76:O76"/>
    <mergeCell ref="AL76:AO76"/>
    <mergeCell ref="AS76:BC76"/>
    <mergeCell ref="BD76:BE76"/>
    <mergeCell ref="BG76:BQ76"/>
    <mergeCell ref="BR76:BS76"/>
    <mergeCell ref="J77:O77"/>
    <mergeCell ref="R77:V77"/>
    <mergeCell ref="X77:Y78"/>
    <mergeCell ref="Z77:AC78"/>
    <mergeCell ref="AE77:AF78"/>
    <mergeCell ref="AG77:AJ78"/>
    <mergeCell ref="AL77:AO77"/>
    <mergeCell ref="AS77:BC77"/>
    <mergeCell ref="BD77:BE77"/>
    <mergeCell ref="BG77:BQ77"/>
    <mergeCell ref="BR77:BS77"/>
    <mergeCell ref="J78:O78"/>
    <mergeCell ref="R78:V78"/>
    <mergeCell ref="AS78:BC78"/>
    <mergeCell ref="BD78:BE78"/>
    <mergeCell ref="BG78:BQ78"/>
    <mergeCell ref="BR78:BS78"/>
    <mergeCell ref="J81:O81"/>
    <mergeCell ref="J82:O82"/>
    <mergeCell ref="BD79:BE79"/>
    <mergeCell ref="BG79:BQ79"/>
    <mergeCell ref="BR79:BS79"/>
    <mergeCell ref="C80:F80"/>
    <mergeCell ref="J80:O80"/>
    <mergeCell ref="AS80:BC80"/>
    <mergeCell ref="BD80:BE80"/>
    <mergeCell ref="BG80:BQ80"/>
    <mergeCell ref="BR80:BS80"/>
    <mergeCell ref="C79:G79"/>
    <mergeCell ref="J79:O79"/>
    <mergeCell ref="Q79:Q80"/>
    <mergeCell ref="R79:V80"/>
    <mergeCell ref="X79:Y80"/>
    <mergeCell ref="Z79:AC80"/>
    <mergeCell ref="AE79:AF80"/>
    <mergeCell ref="AG79:AJ80"/>
    <mergeCell ref="AS79:BC79"/>
  </mergeCells>
  <pageMargins left="0" right="0" top="0.39370078740157477" bottom="0" header="0" footer="0"/>
  <pageSetup paperSize="9" scale="43" firstPageNumber="21474836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opLeftCell="B1" workbookViewId="0">
      <selection activeCell="M27" sqref="M27"/>
    </sheetView>
  </sheetViews>
  <sheetFormatPr defaultColWidth="4.7109375" defaultRowHeight="15" x14ac:dyDescent="0.25"/>
  <sheetData>
    <row r="1" spans="1:22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2" x14ac:dyDescent="0.25">
      <c r="A2" s="27"/>
      <c r="B2" s="27"/>
      <c r="C2" s="184" t="s">
        <v>223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6"/>
    </row>
    <row r="3" spans="1:2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2" ht="15" customHeight="1" x14ac:dyDescent="0.25">
      <c r="A4" s="27"/>
      <c r="B4" s="27"/>
      <c r="C4" s="138" t="s">
        <v>145</v>
      </c>
      <c r="D4" s="139"/>
      <c r="E4" s="139"/>
      <c r="F4" s="139"/>
      <c r="G4" s="139"/>
      <c r="H4" s="1" t="s">
        <v>146</v>
      </c>
      <c r="I4" s="27"/>
      <c r="J4" s="138" t="s">
        <v>127</v>
      </c>
      <c r="K4" s="139"/>
      <c r="L4" s="139"/>
      <c r="M4" s="139"/>
      <c r="N4" s="139"/>
      <c r="O4" s="1" t="s">
        <v>128</v>
      </c>
      <c r="Q4" s="138" t="s">
        <v>130</v>
      </c>
      <c r="R4" s="139"/>
      <c r="S4" s="139"/>
      <c r="T4" s="139"/>
      <c r="U4" s="139"/>
      <c r="V4" s="1" t="s">
        <v>131</v>
      </c>
    </row>
    <row r="5" spans="1:22" ht="15" customHeight="1" x14ac:dyDescent="0.25">
      <c r="A5" s="27"/>
      <c r="B5" s="27"/>
      <c r="C5" s="140"/>
      <c r="D5" s="141"/>
      <c r="E5" s="141"/>
      <c r="F5" s="141"/>
      <c r="G5" s="141"/>
      <c r="H5" s="3">
        <v>30</v>
      </c>
      <c r="I5" s="27"/>
      <c r="J5" s="140"/>
      <c r="K5" s="141"/>
      <c r="L5" s="141"/>
      <c r="M5" s="141"/>
      <c r="N5" s="141"/>
      <c r="O5" s="3">
        <v>30</v>
      </c>
      <c r="Q5" s="140"/>
      <c r="R5" s="141"/>
      <c r="S5" s="141"/>
      <c r="T5" s="141"/>
      <c r="U5" s="141"/>
      <c r="V5" s="3">
        <v>60</v>
      </c>
    </row>
    <row r="6" spans="1:22" ht="15" customHeight="1" x14ac:dyDescent="0.25">
      <c r="A6" s="27"/>
      <c r="B6" s="27"/>
      <c r="C6" s="140"/>
      <c r="D6" s="141"/>
      <c r="E6" s="141"/>
      <c r="F6" s="141"/>
      <c r="G6" s="141"/>
      <c r="H6" s="4">
        <v>0</v>
      </c>
      <c r="I6" s="27"/>
      <c r="J6" s="140"/>
      <c r="K6" s="141"/>
      <c r="L6" s="141"/>
      <c r="M6" s="141"/>
      <c r="N6" s="141"/>
      <c r="O6" s="4">
        <v>0</v>
      </c>
      <c r="Q6" s="140"/>
      <c r="R6" s="141"/>
      <c r="S6" s="141"/>
      <c r="T6" s="141"/>
      <c r="U6" s="141"/>
      <c r="V6" s="4">
        <v>0</v>
      </c>
    </row>
    <row r="7" spans="1:22" ht="15" customHeight="1" x14ac:dyDescent="0.25">
      <c r="A7" s="27"/>
      <c r="B7" s="27"/>
      <c r="C7" s="140"/>
      <c r="D7" s="141"/>
      <c r="E7" s="141"/>
      <c r="F7" s="141"/>
      <c r="G7" s="141"/>
      <c r="H7" s="4">
        <v>23</v>
      </c>
      <c r="I7" s="27"/>
      <c r="J7" s="140"/>
      <c r="K7" s="141"/>
      <c r="L7" s="141"/>
      <c r="M7" s="141"/>
      <c r="N7" s="141"/>
      <c r="O7" s="4">
        <v>0</v>
      </c>
      <c r="Q7" s="140"/>
      <c r="R7" s="141"/>
      <c r="S7" s="141"/>
      <c r="T7" s="141"/>
      <c r="U7" s="141"/>
      <c r="V7" s="4">
        <v>25</v>
      </c>
    </row>
    <row r="8" spans="1:22" x14ac:dyDescent="0.25">
      <c r="A8" s="27"/>
      <c r="B8" s="27"/>
      <c r="C8" s="150" t="s">
        <v>158</v>
      </c>
      <c r="D8" s="151"/>
      <c r="E8" s="151"/>
      <c r="F8" s="151"/>
      <c r="G8" s="151"/>
      <c r="H8" s="4">
        <v>0</v>
      </c>
      <c r="I8" s="27"/>
      <c r="J8" s="150" t="s">
        <v>141</v>
      </c>
      <c r="K8" s="151"/>
      <c r="L8" s="151"/>
      <c r="M8" s="151"/>
      <c r="N8" s="151"/>
      <c r="O8" s="4">
        <v>0</v>
      </c>
      <c r="Q8" s="150" t="s">
        <v>142</v>
      </c>
      <c r="R8" s="151"/>
      <c r="S8" s="151"/>
      <c r="T8" s="151"/>
      <c r="U8" s="151"/>
      <c r="V8" s="4">
        <v>0</v>
      </c>
    </row>
    <row r="9" spans="1:22" x14ac:dyDescent="0.25">
      <c r="A9" s="27"/>
      <c r="B9" s="27"/>
      <c r="C9" s="5"/>
      <c r="D9" s="6"/>
      <c r="E9" s="6"/>
      <c r="F9" s="6"/>
      <c r="G9" s="7" t="s">
        <v>34</v>
      </c>
      <c r="H9" s="8">
        <v>2</v>
      </c>
      <c r="I9" s="27"/>
      <c r="J9" s="5"/>
      <c r="K9" s="6"/>
      <c r="L9" s="6"/>
      <c r="M9" s="6"/>
      <c r="N9" s="7" t="s">
        <v>34</v>
      </c>
      <c r="O9" s="8">
        <v>2</v>
      </c>
      <c r="Q9" s="5" t="s">
        <v>224</v>
      </c>
      <c r="R9" s="6" t="s">
        <v>128</v>
      </c>
      <c r="S9" s="6"/>
      <c r="T9" s="6"/>
      <c r="U9" s="7" t="s">
        <v>39</v>
      </c>
      <c r="V9" s="8">
        <v>2</v>
      </c>
    </row>
    <row r="10" spans="1:22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22" ht="15" customHeight="1" x14ac:dyDescent="0.25">
      <c r="A11" s="27"/>
      <c r="B11" s="27"/>
      <c r="C11" s="138" t="s">
        <v>115</v>
      </c>
      <c r="D11" s="139"/>
      <c r="E11" s="139"/>
      <c r="F11" s="139"/>
      <c r="G11" s="139"/>
      <c r="H11" s="1" t="s">
        <v>116</v>
      </c>
      <c r="J11" s="142" t="s">
        <v>150</v>
      </c>
      <c r="K11" s="143"/>
      <c r="L11" s="143"/>
      <c r="M11" s="143"/>
      <c r="N11" s="143"/>
      <c r="O11" s="1" t="s">
        <v>151</v>
      </c>
    </row>
    <row r="12" spans="1:22" ht="15" customHeight="1" x14ac:dyDescent="0.25">
      <c r="A12" s="27"/>
      <c r="B12" s="27"/>
      <c r="C12" s="140"/>
      <c r="D12" s="141"/>
      <c r="E12" s="141"/>
      <c r="F12" s="141"/>
      <c r="G12" s="141"/>
      <c r="H12" s="3">
        <v>45</v>
      </c>
      <c r="J12" s="144"/>
      <c r="K12" s="145"/>
      <c r="L12" s="145"/>
      <c r="M12" s="145"/>
      <c r="N12" s="145"/>
      <c r="O12" s="3">
        <v>30</v>
      </c>
    </row>
    <row r="13" spans="1:22" ht="15" customHeight="1" x14ac:dyDescent="0.25">
      <c r="A13" s="27"/>
      <c r="B13" s="27"/>
      <c r="C13" s="140"/>
      <c r="D13" s="141"/>
      <c r="E13" s="141"/>
      <c r="F13" s="141"/>
      <c r="G13" s="141"/>
      <c r="H13" s="4">
        <v>30</v>
      </c>
      <c r="J13" s="144"/>
      <c r="K13" s="145"/>
      <c r="L13" s="145"/>
      <c r="M13" s="145"/>
      <c r="N13" s="145"/>
      <c r="O13" s="4">
        <v>0</v>
      </c>
    </row>
    <row r="14" spans="1:22" ht="15" customHeight="1" x14ac:dyDescent="0.25">
      <c r="A14" s="27"/>
      <c r="B14" s="27"/>
      <c r="C14" s="140"/>
      <c r="D14" s="141"/>
      <c r="E14" s="141"/>
      <c r="F14" s="141"/>
      <c r="G14" s="141"/>
      <c r="H14" s="4">
        <v>0</v>
      </c>
      <c r="J14" s="144"/>
      <c r="K14" s="145"/>
      <c r="L14" s="145"/>
      <c r="M14" s="145"/>
      <c r="N14" s="145"/>
      <c r="O14" s="4">
        <v>0</v>
      </c>
    </row>
    <row r="15" spans="1:22" x14ac:dyDescent="0.25">
      <c r="A15" s="27"/>
      <c r="B15" s="27"/>
      <c r="C15" s="150" t="s">
        <v>134</v>
      </c>
      <c r="D15" s="151"/>
      <c r="E15" s="151"/>
      <c r="F15" s="151"/>
      <c r="G15" s="151"/>
      <c r="H15" s="4">
        <v>0</v>
      </c>
      <c r="J15" s="150" t="s">
        <v>162</v>
      </c>
      <c r="K15" s="151"/>
      <c r="L15" s="151"/>
      <c r="M15" s="151"/>
      <c r="N15" s="151"/>
      <c r="O15" s="4">
        <v>0</v>
      </c>
    </row>
    <row r="16" spans="1:22" x14ac:dyDescent="0.25">
      <c r="A16" s="27"/>
      <c r="B16" s="27"/>
      <c r="C16" s="5"/>
      <c r="D16" s="6"/>
      <c r="E16" s="6"/>
      <c r="F16" s="6"/>
      <c r="G16" s="7" t="s">
        <v>34</v>
      </c>
      <c r="H16" s="8">
        <v>3</v>
      </c>
      <c r="J16" s="5"/>
      <c r="K16" s="6"/>
      <c r="L16" s="6"/>
      <c r="M16" s="6"/>
      <c r="N16" s="7" t="s">
        <v>38</v>
      </c>
      <c r="O16" s="8">
        <v>2</v>
      </c>
    </row>
    <row r="17" spans="1:22" x14ac:dyDescent="0.25">
      <c r="A17" s="27"/>
      <c r="B17" s="27"/>
    </row>
    <row r="18" spans="1:22" x14ac:dyDescent="0.25">
      <c r="A18" s="27"/>
      <c r="B18" s="27"/>
    </row>
    <row r="19" spans="1:22" x14ac:dyDescent="0.25">
      <c r="A19" s="27"/>
      <c r="B19" s="27"/>
    </row>
    <row r="20" spans="1:22" x14ac:dyDescent="0.25">
      <c r="A20" s="27"/>
      <c r="B20" s="27"/>
      <c r="C20" s="86" t="s">
        <v>225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8"/>
    </row>
    <row r="21" spans="1:2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22" x14ac:dyDescent="0.25">
      <c r="A22" s="27"/>
      <c r="B22" s="27"/>
      <c r="C22" s="175" t="s">
        <v>226</v>
      </c>
      <c r="D22" s="176"/>
      <c r="E22" s="176"/>
      <c r="F22" s="176"/>
      <c r="G22" s="176"/>
      <c r="H22" s="176"/>
      <c r="I22" s="176"/>
      <c r="J22" s="177"/>
      <c r="K22" s="1" t="s">
        <v>227</v>
      </c>
      <c r="M22" s="175" t="s">
        <v>228</v>
      </c>
      <c r="N22" s="176"/>
      <c r="O22" s="176"/>
      <c r="P22" s="176"/>
      <c r="Q22" s="176"/>
      <c r="R22" s="176"/>
      <c r="S22" s="176"/>
      <c r="T22" s="176"/>
      <c r="U22" s="177"/>
      <c r="V22" s="1" t="s">
        <v>227</v>
      </c>
    </row>
    <row r="23" spans="1:22" x14ac:dyDescent="0.25">
      <c r="A23" s="27"/>
      <c r="B23" s="27"/>
      <c r="C23" s="178"/>
      <c r="D23" s="179"/>
      <c r="E23" s="179"/>
      <c r="F23" s="179"/>
      <c r="G23" s="179"/>
      <c r="H23" s="179"/>
      <c r="I23" s="179"/>
      <c r="J23" s="180"/>
      <c r="K23" s="3">
        <v>90</v>
      </c>
      <c r="M23" s="178"/>
      <c r="N23" s="179"/>
      <c r="O23" s="179"/>
      <c r="P23" s="179"/>
      <c r="Q23" s="179"/>
      <c r="R23" s="179"/>
      <c r="S23" s="179"/>
      <c r="T23" s="179"/>
      <c r="U23" s="180"/>
      <c r="V23" s="3">
        <v>135</v>
      </c>
    </row>
    <row r="24" spans="1:22" x14ac:dyDescent="0.25">
      <c r="A24" s="27"/>
      <c r="B24" s="27"/>
      <c r="C24" s="178"/>
      <c r="D24" s="179"/>
      <c r="E24" s="179"/>
      <c r="F24" s="179"/>
      <c r="G24" s="179"/>
      <c r="H24" s="179"/>
      <c r="I24" s="179"/>
      <c r="J24" s="180"/>
      <c r="K24" s="4" t="s">
        <v>227</v>
      </c>
      <c r="M24" s="178"/>
      <c r="N24" s="179"/>
      <c r="O24" s="179"/>
      <c r="P24" s="179"/>
      <c r="Q24" s="179"/>
      <c r="R24" s="179"/>
      <c r="S24" s="179"/>
      <c r="T24" s="179"/>
      <c r="U24" s="180"/>
      <c r="V24" s="4" t="s">
        <v>227</v>
      </c>
    </row>
    <row r="25" spans="1:22" x14ac:dyDescent="0.25">
      <c r="A25" s="27"/>
      <c r="B25" s="27"/>
      <c r="C25" s="178"/>
      <c r="D25" s="179"/>
      <c r="E25" s="179"/>
      <c r="F25" s="179"/>
      <c r="G25" s="179"/>
      <c r="H25" s="179"/>
      <c r="I25" s="179"/>
      <c r="J25" s="180"/>
      <c r="K25" s="4" t="s">
        <v>227</v>
      </c>
      <c r="M25" s="178"/>
      <c r="N25" s="179"/>
      <c r="O25" s="179"/>
      <c r="P25" s="179"/>
      <c r="Q25" s="179"/>
      <c r="R25" s="179"/>
      <c r="S25" s="179"/>
      <c r="T25" s="179"/>
      <c r="U25" s="180"/>
      <c r="V25" s="4" t="s">
        <v>227</v>
      </c>
    </row>
    <row r="26" spans="1:22" x14ac:dyDescent="0.25">
      <c r="A26" s="27"/>
      <c r="B26" s="27"/>
      <c r="C26" s="181"/>
      <c r="D26" s="182"/>
      <c r="E26" s="182"/>
      <c r="F26" s="182"/>
      <c r="G26" s="182"/>
      <c r="H26" s="182"/>
      <c r="I26" s="182"/>
      <c r="J26" s="183"/>
      <c r="K26" s="4" t="s">
        <v>227</v>
      </c>
      <c r="M26" s="181"/>
      <c r="N26" s="182"/>
      <c r="O26" s="182"/>
      <c r="P26" s="182"/>
      <c r="Q26" s="182"/>
      <c r="R26" s="182"/>
      <c r="S26" s="182"/>
      <c r="T26" s="182"/>
      <c r="U26" s="183"/>
      <c r="V26" s="4" t="s">
        <v>227</v>
      </c>
    </row>
    <row r="27" spans="1:22" x14ac:dyDescent="0.25">
      <c r="A27" s="27"/>
      <c r="B27" s="27"/>
      <c r="C27" s="5" t="s">
        <v>170</v>
      </c>
      <c r="D27" s="6"/>
      <c r="E27" s="6"/>
      <c r="F27" s="6"/>
      <c r="G27" s="7"/>
      <c r="H27" s="6"/>
      <c r="I27" s="6"/>
      <c r="J27" s="7" t="s">
        <v>34</v>
      </c>
      <c r="K27" s="4" t="s">
        <v>227</v>
      </c>
      <c r="M27" s="28" t="s">
        <v>229</v>
      </c>
      <c r="N27" s="6"/>
      <c r="O27" s="6"/>
      <c r="P27" s="6"/>
      <c r="Q27" s="7"/>
      <c r="R27" s="6"/>
      <c r="S27" s="6"/>
      <c r="T27" s="6"/>
      <c r="U27" s="7" t="s">
        <v>34</v>
      </c>
      <c r="V27" s="4" t="s">
        <v>227</v>
      </c>
    </row>
    <row r="28" spans="1:2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2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2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2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</sheetData>
  <mergeCells count="14">
    <mergeCell ref="C2:V2"/>
    <mergeCell ref="C4:G7"/>
    <mergeCell ref="J4:N7"/>
    <mergeCell ref="Q4:U7"/>
    <mergeCell ref="C8:G8"/>
    <mergeCell ref="J8:N8"/>
    <mergeCell ref="Q8:U8"/>
    <mergeCell ref="C22:J26"/>
    <mergeCell ref="M22:U26"/>
    <mergeCell ref="C11:G14"/>
    <mergeCell ref="J11:N14"/>
    <mergeCell ref="C15:G15"/>
    <mergeCell ref="J15:N15"/>
    <mergeCell ref="C20:V20"/>
  </mergeCells>
  <pageMargins left="0.511811024" right="0.511811024" top="0.78740157500000008" bottom="0.78740157500000008" header="0.31496062000000014" footer="0.31496062000000014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AC32"/>
  <sheetViews>
    <sheetView zoomScale="70" workbookViewId="0">
      <selection activeCell="C26" sqref="C26"/>
    </sheetView>
  </sheetViews>
  <sheetFormatPr defaultColWidth="4.85546875" defaultRowHeight="15" x14ac:dyDescent="0.25"/>
  <sheetData>
    <row r="4" spans="3:29" x14ac:dyDescent="0.25">
      <c r="C4" s="102" t="s">
        <v>230</v>
      </c>
      <c r="D4" s="103"/>
      <c r="E4" s="103"/>
      <c r="F4" s="103"/>
      <c r="G4" s="103"/>
      <c r="H4" s="104"/>
      <c r="J4" s="102" t="s">
        <v>231</v>
      </c>
      <c r="K4" s="103"/>
      <c r="L4" s="103"/>
      <c r="M4" s="103"/>
      <c r="N4" s="103"/>
      <c r="O4" s="104"/>
      <c r="Q4" s="102" t="s">
        <v>232</v>
      </c>
      <c r="R4" s="103"/>
      <c r="S4" s="103"/>
      <c r="T4" s="103"/>
      <c r="U4" s="103"/>
      <c r="V4" s="104"/>
      <c r="X4" s="102" t="s">
        <v>233</v>
      </c>
      <c r="Y4" s="103"/>
      <c r="Z4" s="103"/>
      <c r="AA4" s="103"/>
      <c r="AB4" s="103"/>
      <c r="AC4" s="104"/>
    </row>
    <row r="6" spans="3:29" x14ac:dyDescent="0.25">
      <c r="C6" s="92" t="s">
        <v>234</v>
      </c>
      <c r="D6" s="93"/>
      <c r="E6" s="93"/>
      <c r="F6" s="93"/>
      <c r="G6" s="93"/>
      <c r="H6" s="29" t="s">
        <v>235</v>
      </c>
      <c r="J6" s="92" t="s">
        <v>236</v>
      </c>
      <c r="K6" s="93"/>
      <c r="L6" s="93"/>
      <c r="M6" s="93"/>
      <c r="N6" s="93"/>
      <c r="O6" s="1" t="s">
        <v>237</v>
      </c>
      <c r="Q6" s="92" t="s">
        <v>238</v>
      </c>
      <c r="R6" s="93"/>
      <c r="S6" s="93"/>
      <c r="T6" s="93"/>
      <c r="U6" s="93"/>
      <c r="V6" s="1" t="s">
        <v>239</v>
      </c>
      <c r="X6" s="92" t="s">
        <v>240</v>
      </c>
      <c r="Y6" s="93"/>
      <c r="Z6" s="93"/>
      <c r="AA6" s="93"/>
      <c r="AB6" s="93"/>
      <c r="AC6" s="1" t="s">
        <v>241</v>
      </c>
    </row>
    <row r="7" spans="3:29" x14ac:dyDescent="0.25">
      <c r="C7" s="94"/>
      <c r="D7" s="95"/>
      <c r="E7" s="95"/>
      <c r="F7" s="95"/>
      <c r="G7" s="95"/>
      <c r="H7" s="3">
        <v>60</v>
      </c>
      <c r="J7" s="94"/>
      <c r="K7" s="95"/>
      <c r="L7" s="95"/>
      <c r="M7" s="95"/>
      <c r="N7" s="95"/>
      <c r="O7" s="3">
        <v>60</v>
      </c>
      <c r="Q7" s="94"/>
      <c r="R7" s="95"/>
      <c r="S7" s="95"/>
      <c r="T7" s="95"/>
      <c r="U7" s="95"/>
      <c r="V7" s="3">
        <v>60</v>
      </c>
      <c r="X7" s="94"/>
      <c r="Y7" s="95"/>
      <c r="Z7" s="95"/>
      <c r="AA7" s="95"/>
      <c r="AB7" s="95"/>
      <c r="AC7" s="3">
        <v>60</v>
      </c>
    </row>
    <row r="8" spans="3:29" x14ac:dyDescent="0.25">
      <c r="C8" s="94"/>
      <c r="D8" s="95"/>
      <c r="E8" s="95"/>
      <c r="F8" s="95"/>
      <c r="G8" s="95"/>
      <c r="H8" s="4">
        <v>30</v>
      </c>
      <c r="J8" s="94"/>
      <c r="K8" s="95"/>
      <c r="L8" s="95"/>
      <c r="M8" s="95"/>
      <c r="N8" s="95"/>
      <c r="O8" s="4">
        <v>30</v>
      </c>
      <c r="Q8" s="94"/>
      <c r="R8" s="95"/>
      <c r="S8" s="95"/>
      <c r="T8" s="95"/>
      <c r="U8" s="95"/>
      <c r="V8" s="4">
        <v>30</v>
      </c>
      <c r="X8" s="94"/>
      <c r="Y8" s="95"/>
      <c r="Z8" s="95"/>
      <c r="AA8" s="95"/>
      <c r="AB8" s="95"/>
      <c r="AC8" s="4">
        <v>30</v>
      </c>
    </row>
    <row r="9" spans="3:29" x14ac:dyDescent="0.25">
      <c r="C9" s="94"/>
      <c r="D9" s="95"/>
      <c r="E9" s="95"/>
      <c r="F9" s="95"/>
      <c r="G9" s="95"/>
      <c r="H9" s="4">
        <v>0</v>
      </c>
      <c r="J9" s="94"/>
      <c r="K9" s="95"/>
      <c r="L9" s="95"/>
      <c r="M9" s="95"/>
      <c r="N9" s="95"/>
      <c r="O9" s="4">
        <v>0</v>
      </c>
      <c r="Q9" s="94"/>
      <c r="R9" s="95"/>
      <c r="S9" s="95"/>
      <c r="T9" s="95"/>
      <c r="U9" s="95"/>
      <c r="V9" s="4">
        <v>0</v>
      </c>
      <c r="X9" s="94"/>
      <c r="Y9" s="95"/>
      <c r="Z9" s="95"/>
      <c r="AA9" s="95"/>
      <c r="AB9" s="95"/>
      <c r="AC9" s="4">
        <v>0</v>
      </c>
    </row>
    <row r="10" spans="3:29" x14ac:dyDescent="0.25">
      <c r="C10" s="69" t="s">
        <v>242</v>
      </c>
      <c r="D10" s="70"/>
      <c r="E10" s="70"/>
      <c r="F10" s="70"/>
      <c r="G10" s="70"/>
      <c r="H10" s="4">
        <v>0</v>
      </c>
      <c r="J10" s="69" t="s">
        <v>243</v>
      </c>
      <c r="K10" s="70"/>
      <c r="L10" s="70"/>
      <c r="M10" s="70"/>
      <c r="N10" s="70"/>
      <c r="O10" s="4">
        <v>0</v>
      </c>
      <c r="Q10" s="69" t="s">
        <v>244</v>
      </c>
      <c r="R10" s="70"/>
      <c r="S10" s="70"/>
      <c r="T10" s="70"/>
      <c r="U10" s="70"/>
      <c r="V10" s="4">
        <v>0</v>
      </c>
      <c r="X10" s="69" t="s">
        <v>245</v>
      </c>
      <c r="Y10" s="70"/>
      <c r="Z10" s="70"/>
      <c r="AA10" s="70"/>
      <c r="AB10" s="70"/>
      <c r="AC10" s="4">
        <v>0</v>
      </c>
    </row>
    <row r="11" spans="3:29" x14ac:dyDescent="0.25">
      <c r="C11" s="5" t="s">
        <v>52</v>
      </c>
      <c r="D11" s="6"/>
      <c r="E11" s="6"/>
      <c r="F11" s="6"/>
      <c r="G11" s="7" t="s">
        <v>39</v>
      </c>
      <c r="H11" s="8">
        <v>4</v>
      </c>
      <c r="J11" s="5" t="s">
        <v>97</v>
      </c>
      <c r="K11" s="6"/>
      <c r="L11" s="6"/>
      <c r="M11" s="6"/>
      <c r="N11" s="7" t="s">
        <v>39</v>
      </c>
      <c r="O11" s="8">
        <v>4</v>
      </c>
      <c r="Q11" s="5" t="s">
        <v>19</v>
      </c>
      <c r="R11" s="6"/>
      <c r="S11" s="6"/>
      <c r="T11" s="6"/>
      <c r="U11" s="7" t="s">
        <v>39</v>
      </c>
      <c r="V11" s="8">
        <v>4</v>
      </c>
      <c r="X11" s="5" t="s">
        <v>101</v>
      </c>
      <c r="Y11" s="6"/>
      <c r="Z11" s="6"/>
      <c r="AA11" s="6"/>
      <c r="AB11" s="7" t="s">
        <v>39</v>
      </c>
      <c r="AC11" s="8">
        <v>4</v>
      </c>
    </row>
    <row r="13" spans="3:29" ht="15" customHeight="1" x14ac:dyDescent="0.25">
      <c r="C13" s="189" t="s">
        <v>246</v>
      </c>
      <c r="D13" s="190"/>
      <c r="E13" s="190"/>
      <c r="F13" s="190"/>
      <c r="G13" s="190"/>
      <c r="H13" s="29" t="s">
        <v>247</v>
      </c>
      <c r="J13" s="92" t="s">
        <v>248</v>
      </c>
      <c r="K13" s="93"/>
      <c r="L13" s="93"/>
      <c r="M13" s="93"/>
      <c r="N13" s="93"/>
      <c r="O13" s="1" t="s">
        <v>249</v>
      </c>
      <c r="Q13" s="92" t="s">
        <v>250</v>
      </c>
      <c r="R13" s="93"/>
      <c r="S13" s="93"/>
      <c r="T13" s="93"/>
      <c r="U13" s="93"/>
      <c r="V13" s="1" t="s">
        <v>251</v>
      </c>
      <c r="X13" s="92" t="s">
        <v>252</v>
      </c>
      <c r="Y13" s="93"/>
      <c r="Z13" s="93"/>
      <c r="AA13" s="93"/>
      <c r="AB13" s="93"/>
      <c r="AC13" s="1" t="s">
        <v>253</v>
      </c>
    </row>
    <row r="14" spans="3:29" ht="15" customHeight="1" x14ac:dyDescent="0.25">
      <c r="C14" s="191"/>
      <c r="D14" s="192"/>
      <c r="E14" s="192"/>
      <c r="F14" s="192"/>
      <c r="G14" s="192"/>
      <c r="H14" s="3">
        <v>60</v>
      </c>
      <c r="J14" s="94"/>
      <c r="K14" s="95"/>
      <c r="L14" s="95"/>
      <c r="M14" s="95"/>
      <c r="N14" s="95"/>
      <c r="O14" s="3">
        <v>60</v>
      </c>
      <c r="Q14" s="94"/>
      <c r="R14" s="95"/>
      <c r="S14" s="95"/>
      <c r="T14" s="95"/>
      <c r="U14" s="95"/>
      <c r="V14" s="3">
        <v>60</v>
      </c>
      <c r="X14" s="94"/>
      <c r="Y14" s="95"/>
      <c r="Z14" s="95"/>
      <c r="AA14" s="95"/>
      <c r="AB14" s="95"/>
      <c r="AC14" s="3">
        <v>60</v>
      </c>
    </row>
    <row r="15" spans="3:29" ht="15" customHeight="1" x14ac:dyDescent="0.25">
      <c r="C15" s="191"/>
      <c r="D15" s="192"/>
      <c r="E15" s="192"/>
      <c r="F15" s="192"/>
      <c r="G15" s="192"/>
      <c r="H15" s="4">
        <v>30</v>
      </c>
      <c r="J15" s="94"/>
      <c r="K15" s="95"/>
      <c r="L15" s="95"/>
      <c r="M15" s="95"/>
      <c r="N15" s="95"/>
      <c r="O15" s="4">
        <v>30</v>
      </c>
      <c r="Q15" s="94"/>
      <c r="R15" s="95"/>
      <c r="S15" s="95"/>
      <c r="T15" s="95"/>
      <c r="U15" s="95"/>
      <c r="V15" s="4">
        <v>30</v>
      </c>
      <c r="X15" s="94"/>
      <c r="Y15" s="95"/>
      <c r="Z15" s="95"/>
      <c r="AA15" s="95"/>
      <c r="AB15" s="95"/>
      <c r="AC15" s="4">
        <v>30</v>
      </c>
    </row>
    <row r="16" spans="3:29" ht="15" customHeight="1" x14ac:dyDescent="0.25">
      <c r="C16" s="191"/>
      <c r="D16" s="192"/>
      <c r="E16" s="192"/>
      <c r="F16" s="192"/>
      <c r="G16" s="192"/>
      <c r="H16" s="4">
        <v>0</v>
      </c>
      <c r="J16" s="94"/>
      <c r="K16" s="95"/>
      <c r="L16" s="95"/>
      <c r="M16" s="95"/>
      <c r="N16" s="95"/>
      <c r="O16" s="4">
        <v>0</v>
      </c>
      <c r="Q16" s="94"/>
      <c r="R16" s="95"/>
      <c r="S16" s="95"/>
      <c r="T16" s="95"/>
      <c r="U16" s="95"/>
      <c r="V16" s="4">
        <v>0</v>
      </c>
      <c r="X16" s="94"/>
      <c r="Y16" s="95"/>
      <c r="Z16" s="95"/>
      <c r="AA16" s="95"/>
      <c r="AB16" s="95"/>
      <c r="AC16" s="4">
        <v>0</v>
      </c>
    </row>
    <row r="17" spans="3:29" x14ac:dyDescent="0.25">
      <c r="C17" s="69" t="s">
        <v>254</v>
      </c>
      <c r="D17" s="70"/>
      <c r="E17" s="70"/>
      <c r="F17" s="70"/>
      <c r="G17" s="70"/>
      <c r="H17" s="4">
        <v>0</v>
      </c>
      <c r="J17" s="69" t="s">
        <v>255</v>
      </c>
      <c r="K17" s="70"/>
      <c r="L17" s="70"/>
      <c r="M17" s="70"/>
      <c r="N17" s="70"/>
      <c r="O17" s="4">
        <v>0</v>
      </c>
      <c r="Q17" s="69" t="s">
        <v>256</v>
      </c>
      <c r="R17" s="70"/>
      <c r="S17" s="70"/>
      <c r="T17" s="70"/>
      <c r="U17" s="70"/>
      <c r="V17" s="4">
        <v>0</v>
      </c>
      <c r="X17" s="69" t="s">
        <v>257</v>
      </c>
      <c r="Y17" s="70"/>
      <c r="Z17" s="70"/>
      <c r="AA17" s="70"/>
      <c r="AB17" s="70"/>
      <c r="AC17" s="4">
        <v>0</v>
      </c>
    </row>
    <row r="18" spans="3:29" x14ac:dyDescent="0.25">
      <c r="C18" s="5"/>
      <c r="D18" s="6"/>
      <c r="E18" s="6"/>
      <c r="F18" s="6"/>
      <c r="G18" s="7" t="s">
        <v>39</v>
      </c>
      <c r="H18" s="8">
        <v>4</v>
      </c>
      <c r="J18" s="5" t="s">
        <v>97</v>
      </c>
      <c r="K18" s="6"/>
      <c r="L18" s="6"/>
      <c r="M18" s="6"/>
      <c r="N18" s="7" t="s">
        <v>39</v>
      </c>
      <c r="O18" s="8">
        <v>4</v>
      </c>
      <c r="Q18" s="5" t="s">
        <v>126</v>
      </c>
      <c r="R18" s="6"/>
      <c r="S18" s="6"/>
      <c r="T18" s="6"/>
      <c r="U18" s="7" t="s">
        <v>39</v>
      </c>
      <c r="V18" s="8">
        <v>4</v>
      </c>
      <c r="X18" s="5" t="s">
        <v>74</v>
      </c>
      <c r="Y18" s="6"/>
      <c r="Z18" s="6"/>
      <c r="AA18" s="6"/>
      <c r="AB18" s="7" t="s">
        <v>39</v>
      </c>
      <c r="AC18" s="8">
        <v>4</v>
      </c>
    </row>
    <row r="20" spans="3:29" x14ac:dyDescent="0.25">
      <c r="C20" s="189" t="s">
        <v>258</v>
      </c>
      <c r="D20" s="190"/>
      <c r="E20" s="190"/>
      <c r="F20" s="190"/>
      <c r="G20" s="190"/>
      <c r="H20" s="29" t="s">
        <v>259</v>
      </c>
      <c r="J20" s="92" t="s">
        <v>260</v>
      </c>
      <c r="K20" s="93"/>
      <c r="L20" s="93"/>
      <c r="M20" s="93"/>
      <c r="N20" s="93"/>
      <c r="O20" s="1" t="s">
        <v>261</v>
      </c>
      <c r="Q20" s="92" t="s">
        <v>262</v>
      </c>
      <c r="R20" s="93"/>
      <c r="S20" s="93"/>
      <c r="T20" s="93"/>
      <c r="U20" s="93"/>
      <c r="V20" s="1" t="s">
        <v>263</v>
      </c>
      <c r="X20" s="189" t="s">
        <v>264</v>
      </c>
      <c r="Y20" s="190"/>
      <c r="Z20" s="190"/>
      <c r="AA20" s="190"/>
      <c r="AB20" s="190"/>
      <c r="AC20" s="1" t="s">
        <v>265</v>
      </c>
    </row>
    <row r="21" spans="3:29" x14ac:dyDescent="0.25">
      <c r="C21" s="191"/>
      <c r="D21" s="192"/>
      <c r="E21" s="192"/>
      <c r="F21" s="192"/>
      <c r="G21" s="192"/>
      <c r="H21" s="3">
        <v>60</v>
      </c>
      <c r="J21" s="94"/>
      <c r="K21" s="95"/>
      <c r="L21" s="95"/>
      <c r="M21" s="95"/>
      <c r="N21" s="95"/>
      <c r="O21" s="3">
        <v>90</v>
      </c>
      <c r="Q21" s="94"/>
      <c r="R21" s="95"/>
      <c r="S21" s="95"/>
      <c r="T21" s="95"/>
      <c r="U21" s="95"/>
      <c r="V21" s="3">
        <v>60</v>
      </c>
      <c r="X21" s="191"/>
      <c r="Y21" s="192"/>
      <c r="Z21" s="192"/>
      <c r="AA21" s="192"/>
      <c r="AB21" s="192"/>
      <c r="AC21" s="3">
        <v>60</v>
      </c>
    </row>
    <row r="22" spans="3:29" x14ac:dyDescent="0.25">
      <c r="C22" s="191"/>
      <c r="D22" s="192"/>
      <c r="E22" s="192"/>
      <c r="F22" s="192"/>
      <c r="G22" s="192"/>
      <c r="H22" s="4">
        <v>30</v>
      </c>
      <c r="J22" s="94"/>
      <c r="K22" s="95"/>
      <c r="L22" s="95"/>
      <c r="M22" s="95"/>
      <c r="N22" s="95"/>
      <c r="O22" s="4">
        <v>45</v>
      </c>
      <c r="Q22" s="94"/>
      <c r="R22" s="95"/>
      <c r="S22" s="95"/>
      <c r="T22" s="95"/>
      <c r="U22" s="95"/>
      <c r="V22" s="4">
        <v>30</v>
      </c>
      <c r="X22" s="191"/>
      <c r="Y22" s="192"/>
      <c r="Z22" s="192"/>
      <c r="AA22" s="192"/>
      <c r="AB22" s="192"/>
      <c r="AC22" s="4">
        <v>30</v>
      </c>
    </row>
    <row r="23" spans="3:29" x14ac:dyDescent="0.25">
      <c r="C23" s="191"/>
      <c r="D23" s="192"/>
      <c r="E23" s="192"/>
      <c r="F23" s="192"/>
      <c r="G23" s="192"/>
      <c r="H23" s="4">
        <v>0</v>
      </c>
      <c r="J23" s="94"/>
      <c r="K23" s="95"/>
      <c r="L23" s="95"/>
      <c r="M23" s="95"/>
      <c r="N23" s="95"/>
      <c r="O23" s="4">
        <v>0</v>
      </c>
      <c r="Q23" s="94"/>
      <c r="R23" s="95"/>
      <c r="S23" s="95"/>
      <c r="T23" s="95"/>
      <c r="U23" s="95"/>
      <c r="V23" s="4">
        <v>0</v>
      </c>
      <c r="X23" s="191"/>
      <c r="Y23" s="192"/>
      <c r="Z23" s="192"/>
      <c r="AA23" s="192"/>
      <c r="AB23" s="192"/>
      <c r="AC23" s="4">
        <v>0</v>
      </c>
    </row>
    <row r="24" spans="3:29" x14ac:dyDescent="0.25">
      <c r="C24" s="69" t="s">
        <v>266</v>
      </c>
      <c r="D24" s="70"/>
      <c r="E24" s="70"/>
      <c r="F24" s="70"/>
      <c r="G24" s="70"/>
      <c r="H24" s="4">
        <v>0</v>
      </c>
      <c r="J24" s="69" t="s">
        <v>267</v>
      </c>
      <c r="K24" s="70"/>
      <c r="L24" s="70"/>
      <c r="M24" s="70"/>
      <c r="N24" s="70"/>
      <c r="O24" s="4">
        <v>0</v>
      </c>
      <c r="Q24" s="69" t="s">
        <v>268</v>
      </c>
      <c r="R24" s="70"/>
      <c r="S24" s="70"/>
      <c r="T24" s="70"/>
      <c r="U24" s="70"/>
      <c r="V24" s="4">
        <v>0</v>
      </c>
      <c r="X24" s="69" t="s">
        <v>269</v>
      </c>
      <c r="Y24" s="70"/>
      <c r="Z24" s="70"/>
      <c r="AA24" s="70"/>
      <c r="AB24" s="70"/>
      <c r="AC24" s="4">
        <v>0</v>
      </c>
    </row>
    <row r="25" spans="3:29" x14ac:dyDescent="0.25">
      <c r="C25" s="5" t="s">
        <v>52</v>
      </c>
      <c r="D25" s="6"/>
      <c r="E25" s="6"/>
      <c r="F25" s="6"/>
      <c r="G25" s="7" t="s">
        <v>39</v>
      </c>
      <c r="H25" s="8">
        <v>4</v>
      </c>
      <c r="J25" s="5" t="s">
        <v>21</v>
      </c>
      <c r="K25" s="6"/>
      <c r="L25" s="6"/>
      <c r="M25" s="6"/>
      <c r="N25" s="7" t="s">
        <v>39</v>
      </c>
      <c r="O25" s="8">
        <v>6</v>
      </c>
      <c r="Q25" s="5" t="s">
        <v>43</v>
      </c>
      <c r="R25" s="6" t="s">
        <v>124</v>
      </c>
      <c r="S25" s="6"/>
      <c r="T25" s="6"/>
      <c r="U25" s="7" t="s">
        <v>39</v>
      </c>
      <c r="V25" s="8">
        <v>4</v>
      </c>
      <c r="X25" s="5" t="s">
        <v>103</v>
      </c>
      <c r="Y25" s="6"/>
      <c r="Z25" s="6"/>
      <c r="AA25" s="6"/>
      <c r="AB25" s="7" t="s">
        <v>39</v>
      </c>
      <c r="AC25" s="8">
        <v>4</v>
      </c>
    </row>
    <row r="27" spans="3:29" x14ac:dyDescent="0.25">
      <c r="J27" s="189" t="s">
        <v>270</v>
      </c>
      <c r="K27" s="190"/>
      <c r="L27" s="190"/>
      <c r="M27" s="190"/>
      <c r="N27" s="190"/>
      <c r="O27" s="1" t="s">
        <v>271</v>
      </c>
      <c r="Q27" s="92" t="s">
        <v>272</v>
      </c>
      <c r="R27" s="93"/>
      <c r="S27" s="93"/>
      <c r="T27" s="93"/>
      <c r="U27" s="93"/>
      <c r="V27" s="1" t="s">
        <v>273</v>
      </c>
    </row>
    <row r="28" spans="3:29" ht="15.75" x14ac:dyDescent="0.25">
      <c r="J28" s="191"/>
      <c r="K28" s="192"/>
      <c r="L28" s="192"/>
      <c r="M28" s="192"/>
      <c r="N28" s="192"/>
      <c r="O28" s="30">
        <v>60</v>
      </c>
      <c r="Q28" s="94"/>
      <c r="R28" s="95"/>
      <c r="S28" s="95"/>
      <c r="T28" s="95"/>
      <c r="U28" s="95"/>
      <c r="V28" s="3">
        <v>60</v>
      </c>
    </row>
    <row r="29" spans="3:29" ht="15.75" x14ac:dyDescent="0.25">
      <c r="J29" s="191"/>
      <c r="K29" s="192"/>
      <c r="L29" s="192"/>
      <c r="M29" s="192"/>
      <c r="N29" s="192"/>
      <c r="O29" s="31">
        <v>30</v>
      </c>
      <c r="Q29" s="94"/>
      <c r="R29" s="95"/>
      <c r="S29" s="95"/>
      <c r="T29" s="95"/>
      <c r="U29" s="95"/>
      <c r="V29" s="4">
        <v>30</v>
      </c>
    </row>
    <row r="30" spans="3:29" ht="15.75" x14ac:dyDescent="0.25">
      <c r="J30" s="191"/>
      <c r="K30" s="192"/>
      <c r="L30" s="192"/>
      <c r="M30" s="192"/>
      <c r="N30" s="192"/>
      <c r="O30" s="31">
        <v>0</v>
      </c>
      <c r="Q30" s="94"/>
      <c r="R30" s="95"/>
      <c r="S30" s="95"/>
      <c r="T30" s="95"/>
      <c r="U30" s="95"/>
      <c r="V30" s="4">
        <v>0</v>
      </c>
    </row>
    <row r="31" spans="3:29" ht="15.75" x14ac:dyDescent="0.25">
      <c r="J31" s="187" t="s">
        <v>274</v>
      </c>
      <c r="K31" s="188"/>
      <c r="L31" s="188"/>
      <c r="M31" s="188"/>
      <c r="N31" s="188"/>
      <c r="O31" s="31">
        <v>0</v>
      </c>
      <c r="Q31" s="69" t="s">
        <v>275</v>
      </c>
      <c r="R31" s="70"/>
      <c r="S31" s="70"/>
      <c r="T31" s="70"/>
      <c r="U31" s="70"/>
      <c r="V31" s="4">
        <v>0</v>
      </c>
    </row>
    <row r="32" spans="3:29" ht="15.75" x14ac:dyDescent="0.25">
      <c r="J32" s="32" t="s">
        <v>97</v>
      </c>
      <c r="K32" s="33"/>
      <c r="L32" s="33"/>
      <c r="M32" s="33"/>
      <c r="N32" s="34" t="s">
        <v>39</v>
      </c>
      <c r="O32" s="35">
        <v>4</v>
      </c>
      <c r="Q32" s="5" t="s">
        <v>70</v>
      </c>
      <c r="R32" s="6" t="s">
        <v>48</v>
      </c>
      <c r="S32" s="6" t="s">
        <v>122</v>
      </c>
      <c r="T32" s="6"/>
      <c r="U32" s="7" t="s">
        <v>39</v>
      </c>
      <c r="V32" s="8">
        <v>4</v>
      </c>
    </row>
  </sheetData>
  <mergeCells count="32">
    <mergeCell ref="C4:H4"/>
    <mergeCell ref="J4:O4"/>
    <mergeCell ref="Q4:V4"/>
    <mergeCell ref="X4:AC4"/>
    <mergeCell ref="C6:G9"/>
    <mergeCell ref="J6:N9"/>
    <mergeCell ref="Q6:U9"/>
    <mergeCell ref="X6:AB9"/>
    <mergeCell ref="C10:G10"/>
    <mergeCell ref="J10:N10"/>
    <mergeCell ref="Q10:U10"/>
    <mergeCell ref="X10:AB10"/>
    <mergeCell ref="C13:G16"/>
    <mergeCell ref="J13:N16"/>
    <mergeCell ref="Q13:U16"/>
    <mergeCell ref="X13:AB16"/>
    <mergeCell ref="X24:AB24"/>
    <mergeCell ref="J27:N30"/>
    <mergeCell ref="Q27:U30"/>
    <mergeCell ref="C17:G17"/>
    <mergeCell ref="J17:N17"/>
    <mergeCell ref="Q17:U17"/>
    <mergeCell ref="X17:AB17"/>
    <mergeCell ref="C20:G23"/>
    <mergeCell ref="J20:N23"/>
    <mergeCell ref="Q20:U23"/>
    <mergeCell ref="X20:AB23"/>
    <mergeCell ref="J31:N31"/>
    <mergeCell ref="Q31:U31"/>
    <mergeCell ref="C24:G24"/>
    <mergeCell ref="J24:N24"/>
    <mergeCell ref="Q24:U24"/>
  </mergeCells>
  <pageMargins left="0.511811024" right="0.511811024" top="0.78740157500000008" bottom="0.78740157500000008" header="0.31496062000000014" footer="0.31496062000000014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E4E1-E378-41F8-843E-BD370858DD83}">
  <dimension ref="C4:Y32"/>
  <sheetViews>
    <sheetView zoomScale="70" workbookViewId="0">
      <selection activeCell="C10" sqref="C10:L10"/>
    </sheetView>
  </sheetViews>
  <sheetFormatPr defaultColWidth="4.85546875" defaultRowHeight="15" x14ac:dyDescent="0.25"/>
  <cols>
    <col min="1" max="16384" width="4.85546875" style="26"/>
  </cols>
  <sheetData>
    <row r="4" spans="3:25" x14ac:dyDescent="0.25">
      <c r="C4" s="36"/>
      <c r="D4" s="36"/>
      <c r="E4" s="36"/>
      <c r="F4" s="36"/>
      <c r="G4" s="36"/>
      <c r="H4" s="36"/>
      <c r="I4" s="37"/>
      <c r="J4" s="36"/>
      <c r="K4" s="36"/>
      <c r="L4" s="36"/>
      <c r="M4" s="36"/>
      <c r="N4" s="36"/>
      <c r="O4" s="36"/>
      <c r="P4" s="37"/>
      <c r="Q4" s="36"/>
      <c r="R4" s="36"/>
      <c r="S4" s="36"/>
      <c r="T4" s="37"/>
      <c r="U4" s="36"/>
      <c r="V4" s="36"/>
    </row>
    <row r="5" spans="3:25" x14ac:dyDescent="0.25"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3:25" ht="15" customHeight="1" x14ac:dyDescent="0.25">
      <c r="C6" s="197" t="s">
        <v>277</v>
      </c>
      <c r="D6" s="197"/>
      <c r="E6" s="197"/>
      <c r="F6" s="197"/>
      <c r="G6" s="197"/>
      <c r="H6" s="197"/>
      <c r="I6" s="197"/>
      <c r="J6" s="197"/>
      <c r="K6" s="197"/>
      <c r="L6" s="197" t="s">
        <v>214</v>
      </c>
      <c r="M6" s="197"/>
      <c r="N6" s="197"/>
      <c r="O6" s="197"/>
      <c r="P6" s="197"/>
      <c r="Q6" s="197"/>
      <c r="R6" s="198" t="s">
        <v>279</v>
      </c>
      <c r="S6" s="197"/>
      <c r="T6" s="197"/>
      <c r="U6" s="197"/>
      <c r="V6" s="197"/>
      <c r="W6" s="193" t="s">
        <v>278</v>
      </c>
      <c r="X6" s="193"/>
      <c r="Y6" s="193"/>
    </row>
    <row r="7" spans="3:25" ht="15" customHeight="1" x14ac:dyDescent="0.25">
      <c r="C7" s="197">
        <f>Matriz!BD75</f>
        <v>3480</v>
      </c>
      <c r="D7" s="197"/>
      <c r="E7" s="197"/>
      <c r="F7" s="197"/>
      <c r="G7" s="197"/>
      <c r="H7" s="197"/>
      <c r="I7" s="197"/>
      <c r="J7" s="197"/>
      <c r="K7" s="197"/>
      <c r="L7" s="197">
        <f>Matriz!BR79</f>
        <v>360</v>
      </c>
      <c r="M7" s="197"/>
      <c r="N7" s="197"/>
      <c r="O7" s="197"/>
      <c r="P7" s="197"/>
      <c r="Q7" s="197"/>
      <c r="R7" s="197">
        <f>Matriz!BD79</f>
        <v>45</v>
      </c>
      <c r="S7" s="197"/>
      <c r="T7" s="197"/>
      <c r="U7" s="197"/>
      <c r="V7" s="197"/>
      <c r="W7" s="58">
        <f>SUM(C7:V7)</f>
        <v>3885</v>
      </c>
      <c r="X7" s="58"/>
      <c r="Y7" s="58"/>
    </row>
    <row r="8" spans="3:25" ht="15" customHeight="1" x14ac:dyDescent="0.25">
      <c r="C8" s="38"/>
      <c r="D8" s="38"/>
      <c r="E8" s="38"/>
      <c r="F8" s="38"/>
      <c r="G8" s="38"/>
      <c r="H8" s="42"/>
      <c r="I8" s="37"/>
      <c r="J8" s="38"/>
      <c r="K8" s="38"/>
      <c r="L8" s="38"/>
      <c r="M8" s="38"/>
      <c r="N8" s="38"/>
      <c r="O8" s="42"/>
      <c r="P8" s="37"/>
      <c r="Q8" s="38"/>
      <c r="R8" s="38"/>
      <c r="S8" s="42"/>
      <c r="T8" s="37"/>
      <c r="U8" s="38"/>
      <c r="V8" s="38"/>
    </row>
    <row r="9" spans="3:25" ht="15" customHeight="1" x14ac:dyDescent="0.25">
      <c r="C9" s="194" t="s">
        <v>280</v>
      </c>
      <c r="D9" s="195"/>
      <c r="E9" s="195"/>
      <c r="F9" s="195"/>
      <c r="G9" s="195"/>
      <c r="H9" s="195"/>
      <c r="I9" s="195"/>
      <c r="J9" s="195"/>
      <c r="K9" s="195"/>
      <c r="L9" s="195"/>
      <c r="M9" s="194" t="s">
        <v>281</v>
      </c>
      <c r="N9" s="195"/>
      <c r="O9" s="195"/>
      <c r="P9" s="195"/>
      <c r="Q9" s="195"/>
      <c r="R9" s="195"/>
      <c r="S9" s="195"/>
      <c r="T9" s="195"/>
      <c r="U9" s="195"/>
      <c r="V9" s="195"/>
    </row>
    <row r="10" spans="3:25" x14ac:dyDescent="0.25"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>
        <f>Matriz!BD76</f>
        <v>1660</v>
      </c>
      <c r="N10" s="196"/>
      <c r="O10" s="196"/>
      <c r="P10" s="196"/>
      <c r="Q10" s="196"/>
      <c r="R10" s="196"/>
      <c r="S10" s="196"/>
      <c r="T10" s="196"/>
      <c r="U10" s="196"/>
      <c r="V10" s="196"/>
    </row>
    <row r="11" spans="3:25" x14ac:dyDescent="0.25">
      <c r="C11" s="42"/>
      <c r="D11" s="42"/>
      <c r="E11" s="42"/>
      <c r="F11" s="42"/>
      <c r="G11" s="41"/>
      <c r="H11" s="42"/>
      <c r="I11" s="37"/>
      <c r="J11" s="42"/>
      <c r="K11" s="42"/>
      <c r="L11" s="42"/>
      <c r="M11" s="42"/>
      <c r="N11" s="41"/>
      <c r="O11" s="42"/>
      <c r="P11" s="37"/>
      <c r="Q11" s="42"/>
      <c r="R11" s="41"/>
      <c r="S11" s="42"/>
      <c r="T11" s="37"/>
      <c r="U11" s="42"/>
      <c r="V11" s="42"/>
    </row>
    <row r="12" spans="3:25" x14ac:dyDescent="0.25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3:25" ht="15" customHeight="1" x14ac:dyDescent="0.25">
      <c r="C13" s="44"/>
      <c r="D13" s="44"/>
      <c r="E13" s="44"/>
      <c r="F13" s="44"/>
      <c r="G13" s="44"/>
      <c r="H13" s="39"/>
      <c r="I13" s="37"/>
      <c r="J13" s="38"/>
      <c r="K13" s="38"/>
      <c r="L13" s="38"/>
      <c r="M13" s="38"/>
      <c r="N13" s="38"/>
      <c r="O13" s="40"/>
      <c r="P13" s="37"/>
      <c r="Q13" s="38"/>
      <c r="R13" s="38"/>
      <c r="S13" s="40"/>
      <c r="T13" s="37"/>
      <c r="U13" s="38"/>
      <c r="V13" s="38"/>
    </row>
    <row r="14" spans="3:25" ht="15" customHeight="1" x14ac:dyDescent="0.25">
      <c r="C14" s="44"/>
      <c r="D14" s="44"/>
      <c r="E14" s="44"/>
      <c r="F14" s="44"/>
      <c r="G14" s="44"/>
      <c r="H14" s="41"/>
      <c r="I14" s="37"/>
      <c r="J14" s="38"/>
      <c r="K14" s="38"/>
      <c r="L14" s="38"/>
      <c r="M14" s="38"/>
      <c r="N14" s="38"/>
      <c r="O14" s="41"/>
      <c r="P14" s="37"/>
      <c r="Q14" s="38"/>
      <c r="R14" s="38"/>
      <c r="S14" s="41"/>
      <c r="T14" s="37"/>
      <c r="U14" s="38"/>
      <c r="V14" s="38"/>
    </row>
    <row r="15" spans="3:25" ht="15" customHeight="1" x14ac:dyDescent="0.25">
      <c r="C15" s="44"/>
      <c r="D15" s="44"/>
      <c r="E15" s="44"/>
      <c r="F15" s="44"/>
      <c r="G15" s="44"/>
      <c r="H15" s="42"/>
      <c r="I15" s="37"/>
      <c r="J15" s="38"/>
      <c r="K15" s="38"/>
      <c r="L15" s="38"/>
      <c r="M15" s="38"/>
      <c r="N15" s="38"/>
      <c r="O15" s="42"/>
      <c r="P15" s="37"/>
      <c r="Q15" s="38"/>
      <c r="R15" s="38"/>
      <c r="S15" s="42"/>
      <c r="T15" s="37"/>
      <c r="U15" s="38"/>
      <c r="V15" s="38"/>
    </row>
    <row r="16" spans="3:25" ht="15" customHeight="1" x14ac:dyDescent="0.25">
      <c r="C16" s="44"/>
      <c r="D16" s="44"/>
      <c r="E16" s="44"/>
      <c r="F16" s="44"/>
      <c r="G16" s="44"/>
      <c r="H16" s="42"/>
      <c r="I16" s="37"/>
      <c r="J16" s="38"/>
      <c r="K16" s="38"/>
      <c r="L16" s="38"/>
      <c r="M16" s="38"/>
      <c r="N16" s="38"/>
      <c r="O16" s="42"/>
      <c r="P16" s="37"/>
      <c r="Q16" s="38"/>
      <c r="R16" s="38"/>
      <c r="S16" s="42"/>
      <c r="T16" s="37"/>
      <c r="U16" s="38"/>
      <c r="V16" s="38"/>
    </row>
    <row r="17" spans="3:22" x14ac:dyDescent="0.25">
      <c r="C17" s="43"/>
      <c r="D17" s="43"/>
      <c r="E17" s="43"/>
      <c r="F17" s="43"/>
      <c r="G17" s="43"/>
      <c r="H17" s="42"/>
      <c r="I17" s="37"/>
      <c r="J17" s="43"/>
      <c r="K17" s="43"/>
      <c r="L17" s="43"/>
      <c r="M17" s="43"/>
      <c r="N17" s="43"/>
      <c r="O17" s="42"/>
      <c r="P17" s="37"/>
      <c r="Q17" s="43"/>
      <c r="R17" s="43"/>
      <c r="S17" s="42"/>
      <c r="T17" s="37"/>
      <c r="U17" s="43"/>
      <c r="V17" s="43"/>
    </row>
    <row r="18" spans="3:22" x14ac:dyDescent="0.25">
      <c r="C18" s="42"/>
      <c r="D18" s="42"/>
      <c r="E18" s="42"/>
      <c r="F18" s="42"/>
      <c r="G18" s="41"/>
      <c r="H18" s="42"/>
      <c r="I18" s="37"/>
      <c r="J18" s="42"/>
      <c r="K18" s="42"/>
      <c r="L18" s="42"/>
      <c r="M18" s="42"/>
      <c r="N18" s="41"/>
      <c r="O18" s="42"/>
      <c r="P18" s="37"/>
      <c r="Q18" s="42"/>
      <c r="R18" s="41"/>
      <c r="S18" s="42"/>
      <c r="T18" s="37"/>
      <c r="U18" s="42"/>
      <c r="V18" s="42"/>
    </row>
    <row r="19" spans="3:22" x14ac:dyDescent="0.25"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3:22" ht="15" customHeight="1" x14ac:dyDescent="0.25">
      <c r="C20" s="44"/>
      <c r="D20" s="44"/>
      <c r="E20" s="44"/>
      <c r="F20" s="44"/>
      <c r="G20" s="44"/>
      <c r="H20" s="39"/>
      <c r="I20" s="37"/>
      <c r="J20" s="38"/>
      <c r="K20" s="38"/>
      <c r="L20" s="38"/>
      <c r="M20" s="38"/>
      <c r="N20" s="38"/>
      <c r="O20" s="40"/>
      <c r="P20" s="37"/>
      <c r="Q20" s="38"/>
      <c r="R20" s="38"/>
      <c r="S20" s="40"/>
      <c r="T20" s="37"/>
      <c r="U20" s="44"/>
      <c r="V20" s="44"/>
    </row>
    <row r="21" spans="3:22" ht="15" customHeight="1" x14ac:dyDescent="0.25">
      <c r="C21" s="44"/>
      <c r="D21" s="44"/>
      <c r="E21" s="44"/>
      <c r="F21" s="44"/>
      <c r="G21" s="44"/>
      <c r="H21" s="41"/>
      <c r="I21" s="37"/>
      <c r="J21" s="38"/>
      <c r="K21" s="38"/>
      <c r="L21" s="38"/>
      <c r="M21" s="38"/>
      <c r="N21" s="38"/>
      <c r="O21" s="41"/>
      <c r="P21" s="37"/>
      <c r="Q21" s="38"/>
      <c r="R21" s="38"/>
      <c r="S21" s="41"/>
      <c r="T21" s="37"/>
      <c r="U21" s="44"/>
      <c r="V21" s="44"/>
    </row>
    <row r="22" spans="3:22" ht="15" customHeight="1" x14ac:dyDescent="0.25">
      <c r="C22" s="44"/>
      <c r="D22" s="44"/>
      <c r="E22" s="44"/>
      <c r="F22" s="44"/>
      <c r="G22" s="44"/>
      <c r="H22" s="42"/>
      <c r="I22" s="37"/>
      <c r="J22" s="38"/>
      <c r="K22" s="38"/>
      <c r="L22" s="38"/>
      <c r="M22" s="38"/>
      <c r="N22" s="38"/>
      <c r="O22" s="42"/>
      <c r="P22" s="37"/>
      <c r="Q22" s="38"/>
      <c r="R22" s="38"/>
      <c r="S22" s="42"/>
      <c r="T22" s="37"/>
      <c r="U22" s="44"/>
      <c r="V22" s="44"/>
    </row>
    <row r="23" spans="3:22" ht="15" customHeight="1" x14ac:dyDescent="0.25">
      <c r="C23" s="44"/>
      <c r="D23" s="44"/>
      <c r="E23" s="44"/>
      <c r="F23" s="44"/>
      <c r="G23" s="44"/>
      <c r="H23" s="42"/>
      <c r="I23" s="37"/>
      <c r="J23" s="38"/>
      <c r="K23" s="38"/>
      <c r="L23" s="38"/>
      <c r="M23" s="38"/>
      <c r="N23" s="38"/>
      <c r="O23" s="42"/>
      <c r="P23" s="37"/>
      <c r="Q23" s="38"/>
      <c r="R23" s="38"/>
      <c r="S23" s="42"/>
      <c r="T23" s="37"/>
      <c r="U23" s="44"/>
      <c r="V23" s="44"/>
    </row>
    <row r="24" spans="3:22" x14ac:dyDescent="0.25">
      <c r="C24" s="43"/>
      <c r="D24" s="43"/>
      <c r="E24" s="43"/>
      <c r="F24" s="43"/>
      <c r="G24" s="43"/>
      <c r="H24" s="42"/>
      <c r="I24" s="37"/>
      <c r="J24" s="43"/>
      <c r="K24" s="43"/>
      <c r="L24" s="43"/>
      <c r="M24" s="43"/>
      <c r="N24" s="43"/>
      <c r="O24" s="42"/>
      <c r="P24" s="37"/>
      <c r="Q24" s="43"/>
      <c r="R24" s="43"/>
      <c r="S24" s="42"/>
      <c r="T24" s="37"/>
      <c r="U24" s="43"/>
      <c r="V24" s="43"/>
    </row>
    <row r="25" spans="3:22" x14ac:dyDescent="0.25">
      <c r="C25" s="42"/>
      <c r="D25" s="42"/>
      <c r="E25" s="42"/>
      <c r="F25" s="42"/>
      <c r="G25" s="41"/>
      <c r="H25" s="42"/>
      <c r="I25" s="37"/>
      <c r="J25" s="42"/>
      <c r="K25" s="42"/>
      <c r="L25" s="42"/>
      <c r="M25" s="42"/>
      <c r="N25" s="41"/>
      <c r="O25" s="42"/>
      <c r="P25" s="37"/>
      <c r="Q25" s="42"/>
      <c r="R25" s="41"/>
      <c r="S25" s="42"/>
      <c r="T25" s="37"/>
      <c r="U25" s="42"/>
      <c r="V25" s="42"/>
    </row>
    <row r="26" spans="3:22" x14ac:dyDescent="0.25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3:22" ht="15" customHeight="1" x14ac:dyDescent="0.25">
      <c r="C27" s="37"/>
      <c r="D27" s="37"/>
      <c r="E27" s="37"/>
      <c r="F27" s="37"/>
      <c r="G27" s="37"/>
      <c r="H27" s="37"/>
      <c r="I27" s="37"/>
      <c r="J27" s="44"/>
      <c r="K27" s="44"/>
      <c r="L27" s="44"/>
      <c r="M27" s="44"/>
      <c r="N27" s="44"/>
      <c r="O27" s="40"/>
      <c r="P27" s="37"/>
      <c r="Q27" s="38"/>
      <c r="R27" s="38"/>
      <c r="S27" s="40"/>
      <c r="T27" s="37"/>
      <c r="U27" s="37"/>
      <c r="V27" s="37"/>
    </row>
    <row r="28" spans="3:22" ht="15.75" customHeight="1" x14ac:dyDescent="0.25">
      <c r="C28" s="37"/>
      <c r="D28" s="37"/>
      <c r="E28" s="37"/>
      <c r="F28" s="37"/>
      <c r="G28" s="37"/>
      <c r="H28" s="37"/>
      <c r="I28" s="37"/>
      <c r="J28" s="44"/>
      <c r="K28" s="44"/>
      <c r="L28" s="44"/>
      <c r="M28" s="44"/>
      <c r="N28" s="44"/>
      <c r="O28" s="45"/>
      <c r="P28" s="37"/>
      <c r="Q28" s="38"/>
      <c r="R28" s="38"/>
      <c r="S28" s="41"/>
      <c r="T28" s="37"/>
      <c r="U28" s="37"/>
      <c r="V28" s="37"/>
    </row>
    <row r="29" spans="3:22" ht="15.75" customHeight="1" x14ac:dyDescent="0.25">
      <c r="C29" s="37"/>
      <c r="D29" s="37"/>
      <c r="E29" s="37"/>
      <c r="F29" s="37"/>
      <c r="G29" s="37"/>
      <c r="H29" s="37"/>
      <c r="I29" s="37"/>
      <c r="J29" s="44"/>
      <c r="K29" s="44"/>
      <c r="L29" s="44"/>
      <c r="M29" s="44"/>
      <c r="N29" s="44"/>
      <c r="O29" s="46"/>
      <c r="P29" s="37"/>
      <c r="Q29" s="38"/>
      <c r="R29" s="38"/>
      <c r="S29" s="42"/>
      <c r="T29" s="37"/>
      <c r="U29" s="37"/>
      <c r="V29" s="37"/>
    </row>
    <row r="30" spans="3:22" ht="15.75" customHeight="1" x14ac:dyDescent="0.25">
      <c r="C30" s="37"/>
      <c r="D30" s="37"/>
      <c r="E30" s="37"/>
      <c r="F30" s="37"/>
      <c r="G30" s="37"/>
      <c r="H30" s="37"/>
      <c r="I30" s="37"/>
      <c r="J30" s="44"/>
      <c r="K30" s="44"/>
      <c r="L30" s="44"/>
      <c r="M30" s="44"/>
      <c r="N30" s="44"/>
      <c r="O30" s="46"/>
      <c r="P30" s="37"/>
      <c r="Q30" s="38"/>
      <c r="R30" s="38"/>
      <c r="S30" s="42"/>
      <c r="T30" s="37"/>
      <c r="U30" s="37"/>
      <c r="V30" s="37"/>
    </row>
    <row r="31" spans="3:22" ht="15.75" x14ac:dyDescent="0.25">
      <c r="C31" s="37"/>
      <c r="D31" s="37"/>
      <c r="E31" s="37"/>
      <c r="F31" s="37"/>
      <c r="G31" s="37"/>
      <c r="H31" s="37"/>
      <c r="I31" s="37"/>
      <c r="J31" s="47"/>
      <c r="K31" s="47"/>
      <c r="L31" s="47"/>
      <c r="M31" s="47"/>
      <c r="N31" s="47"/>
      <c r="O31" s="46"/>
      <c r="P31" s="37"/>
      <c r="Q31" s="43"/>
      <c r="R31" s="43"/>
      <c r="S31" s="42"/>
      <c r="T31" s="37"/>
      <c r="U31" s="37"/>
      <c r="V31" s="37"/>
    </row>
    <row r="32" spans="3:22" ht="15.75" x14ac:dyDescent="0.25">
      <c r="C32" s="37"/>
      <c r="D32" s="37"/>
      <c r="E32" s="37"/>
      <c r="F32" s="37"/>
      <c r="G32" s="37"/>
      <c r="H32" s="37"/>
      <c r="I32" s="37"/>
      <c r="J32" s="46"/>
      <c r="K32" s="46"/>
      <c r="L32" s="46"/>
      <c r="M32" s="46"/>
      <c r="N32" s="45"/>
      <c r="O32" s="46"/>
      <c r="P32" s="37"/>
      <c r="Q32" s="42"/>
      <c r="R32" s="41"/>
      <c r="S32" s="42"/>
      <c r="T32" s="37"/>
      <c r="U32" s="37"/>
      <c r="V32" s="37"/>
    </row>
  </sheetData>
  <mergeCells count="12">
    <mergeCell ref="W6:Y6"/>
    <mergeCell ref="W7:Y7"/>
    <mergeCell ref="C9:L9"/>
    <mergeCell ref="M9:V9"/>
    <mergeCell ref="C10:L10"/>
    <mergeCell ref="M10:V10"/>
    <mergeCell ref="C6:K6"/>
    <mergeCell ref="C7:K7"/>
    <mergeCell ref="L6:Q6"/>
    <mergeCell ref="R6:V6"/>
    <mergeCell ref="L7:Q7"/>
    <mergeCell ref="R7:V7"/>
  </mergeCells>
  <pageMargins left="0.511811024" right="0.511811024" top="0.78740157500000008" bottom="0.78740157500000008" header="0.31496062000000014" footer="0.31496062000000014"/>
  <pageSetup paperSize="9" firstPageNumber="214748364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8 c 8 f 7 1 - e e 2 e - 4 3 7 b - b 9 a a - 2 7 e e 3 f 7 4 4 d c d "   x m l n s = " h t t p : / / s c h e m a s . m i c r o s o f t . c o m / D a t a M a s h u p " > A A A A A J 8 E A A B Q S w M E F A A C A A g A 2 4 y 3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2 4 y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M t 1 T L O d P j m Q E A A G g D A A A T A B w A R m 9 y b X V s Y X M v U 2 V j d G l v b j E u b S C i G A A o o B Q A A A A A A A A A A A A A A A A A A A A A A A A A A A B 1 U s F q G z E Q v R v 8 D 2 J 7 s W F Z 7 N C G 0 L C H s G 5 I b y l 2 T 9 k e F O 0 4 K y p p V M 2 s a X D z P f 2 Q / l h n 7 U J a t N V F 4 r 2 n m f c 0 I j B s M a j t e V 9 f z 2 f z G f U 6 Q a e G Y D v d A T V D S t Y M T k B S t X L A 8 5 m S d Y u B Q Y C G D t U G z e A h 8 O L W O q i a k Q l M i 6 J 5 3 3 4 m S N T G f b I e U r s B + s o Y 2 x j N x e p i 3 W 5 0 h 9 R O t a o M H Y p l + b A B Z 7 1 l S H X x o y h V g 2 7 w g e r 1 V a k + B I O d D U / 1 5 b v V a l 2 q T w M y b P n Z Q f 1 6 r M T f l 2 V 5 9 v y m a P Q j / P q p X Y + k 7 h N 6 P F h x U E i O n X 4 U 9 Q l j u A P x k 2 h x C l m q h z / w j X N b o 8 U f 1 Z w G + K v u z k Z U N 0 5 8 S q L X c r u k A + 0 x + b P v 3 X M E W v z X R X k 8 F g n 2 k C A Y q y U t i 1 4 x f O e X U h 2 L g B 4 y c H y C J 8 x g j J x h E Z L F b t R + D H z 5 t h r d n A g W 8 5 l a h q D v B q + D p k l O p t y D s e P Y 8 8 v 9 e P E 8 1 L y d i H I w J o n 9 L S v k s d P u V C i j b G f R 5 6 9 k + h 2 g f C O d 9 z D 9 f d I 8 S e k Q p / S M r N 1 E g j H 1 v 6 1 f l v O Z D d P f 4 f o 3 U E s B A i 0 A F A A C A A g A 2 4 y 3 V O z p 9 O S k A A A A 9 g A A A B I A A A A A A A A A A A A A A A A A A A A A A E N v b m Z p Z y 9 Q Y W N r Y W d l L n h t b F B L A Q I t A B Q A A g A I A N u M t 1 Q P y u m r p A A A A O k A A A A T A A A A A A A A A A A A A A A A A P A A A A B b Q 2 9 u d G V u d F 9 U e X B l c 1 0 u e G 1 s U E s B A i 0 A F A A C A A g A 2 4 y 3 V M s 5 0 + O Z A Q A A a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Q A A A A A A A A 4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N j o z M T o z N i 4 x M z Q z N j g y W i I g L z 4 8 R W 5 0 c n k g V H l w Z T 0 i R m l s b E N v b H V t b l R 5 c G V z I i B W Y W x 1 Z T 0 i c 0 J n W U d C Z 1 l E Q m d Z R 0 F 3 T U d C Z 0 1 E Q X d N R y I g L z 4 8 R W 5 0 c n k g V H l w Z T 0 i R m l s b E N v b H V t b k 5 h b W V z I i B W Y W x 1 Z T 0 i c 1 s m c X V v d D t y Z W Z l c m V u Y 2 l h J n F 1 b 3 Q 7 L C Z x d W 9 0 O 2 5 v b W U m c X V v d D s s J n F 1 b 3 Q 7 Y 2 9 k a W d v J n F 1 b 3 Q 7 L C Z x d W 9 0 O 3 B y Z X J l c S Z x d W 9 0 O y w m c X V v d D t v c H Q m c X V v d D s s J n F 1 b 3 Q 7 c G V y a W 9 k b y Z x d W 9 0 O y w m c X V v d D t 0 a X B v J n F 1 b 3 Q 7 L C Z x d W 9 0 O 2 F y Z W F I d W 1 h b m F z J n F 1 b 3 Q 7 L C Z x d W 9 0 O 2 F y Z W F D b 2 5 o Z W N p b W V u d G 8 m c X V v d D s s J n F 1 b 3 Q 7 a H V t Y W 5 p Z G F k Z X M m c X V v d D s s J n F 1 b 3 Q 7 Z X h 0 J n F 1 b 3 Q 7 L C Z x d W 9 0 O 2 1 v Z G F s a W R h Z G U m c X V v d D s s J n F 1 b 3 Q 7 a W R p b 2 1 h J n F 1 b 3 Q 7 L C Z x d W 9 0 O 2 N o V G V v c m l j Y S Z x d W 9 0 O y w m c X V v d D t j a F B y Y X R p Y 2 E m c X V v d D s s J n F 1 b 3 Q 7 Y W 5 w J n F 1 b 3 Q 7 L C Z x d W 9 0 O 2 N o d G 9 0 Y W w m c X V v d D s s J n F 1 b 3 Q 7 Z W 1 l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G V z Q 3 V y c m l j d W x h c m V z L 0 F 1 d G 9 S Z W 1 v d m V k Q 2 9 s d W 1 u c z E u e 3 J l Z m V y Z W 5 j a W E s M H 0 m c X V v d D s s J n F 1 b 3 Q 7 U 2 V j d G l v b j E v d W 5 p Z G F k Z X N D d X J y a W N 1 b G F y Z X M v Q X V 0 b 1 J l b W 9 2 Z W R D b 2 x 1 b W 5 z M S 5 7 b m 9 t Z S w x f S Z x d W 9 0 O y w m c X V v d D t T Z W N 0 a W 9 u M S 9 1 b m l k Y W R l c 0 N 1 c n J p Y 3 V s Y X J l c y 9 B d X R v U m V t b 3 Z l Z E N v b H V t b n M x L n t j b 2 R p Z 2 8 s M n 0 m c X V v d D s s J n F 1 b 3 Q 7 U 2 V j d G l v b j E v d W 5 p Z G F k Z X N D d X J y a W N 1 b G F y Z X M v Q X V 0 b 1 J l b W 9 2 Z W R D b 2 x 1 b W 5 z M S 5 7 c H J l c m V x L D N 9 J n F 1 b 3 Q 7 L C Z x d W 9 0 O 1 N l Y 3 R p b 2 4 x L 3 V u a W R h Z G V z Q 3 V y c m l j d W x h c m V z L 0 F 1 d G 9 S Z W 1 v d m V k Q 2 9 s d W 1 u c z E u e 2 9 w d C w 0 f S Z x d W 9 0 O y w m c X V v d D t T Z W N 0 a W 9 u M S 9 1 b m l k Y W R l c 0 N 1 c n J p Y 3 V s Y X J l c y 9 B d X R v U m V t b 3 Z l Z E N v b H V t b n M x L n t w Z X J p b 2 R v L D V 9 J n F 1 b 3 Q 7 L C Z x d W 9 0 O 1 N l Y 3 R p b 2 4 x L 3 V u a W R h Z G V z Q 3 V y c m l j d W x h c m V z L 0 F 1 d G 9 S Z W 1 v d m V k Q 2 9 s d W 1 u c z E u e 3 R p c G 8 s N n 0 m c X V v d D s s J n F 1 b 3 Q 7 U 2 V j d G l v b j E v d W 5 p Z G F k Z X N D d X J y a W N 1 b G F y Z X M v Q X V 0 b 1 J l b W 9 2 Z W R D b 2 x 1 b W 5 z M S 5 7 Y X J l Y U h 1 b W F u Y X M s N 3 0 m c X V v d D s s J n F 1 b 3 Q 7 U 2 V j d G l v b j E v d W 5 p Z G F k Z X N D d X J y a W N 1 b G F y Z X M v Q X V 0 b 1 J l b W 9 2 Z W R D b 2 x 1 b W 5 z M S 5 7 Y X J l Y U N v b m h l Y 2 l t Z W 5 0 b y w 4 f S Z x d W 9 0 O y w m c X V v d D t T Z W N 0 a W 9 u M S 9 1 b m l k Y W R l c 0 N 1 c n J p Y 3 V s Y X J l c y 9 B d X R v U m V t b 3 Z l Z E N v b H V t b n M x L n t o d W 1 h b m l k Y W R l c y w 5 f S Z x d W 9 0 O y w m c X V v d D t T Z W N 0 a W 9 u M S 9 1 b m l k Y W R l c 0 N 1 c n J p Y 3 V s Y X J l c y 9 B d X R v U m V t b 3 Z l Z E N v b H V t b n M x L n t l e H Q s M T B 9 J n F 1 b 3 Q 7 L C Z x d W 9 0 O 1 N l Y 3 R p b 2 4 x L 3 V u a W R h Z G V z Q 3 V y c m l j d W x h c m V z L 0 F 1 d G 9 S Z W 1 v d m V k Q 2 9 s d W 1 u c z E u e 2 1 v Z G F s a W R h Z G U s M T F 9 J n F 1 b 3 Q 7 L C Z x d W 9 0 O 1 N l Y 3 R p b 2 4 x L 3 V u a W R h Z G V z Q 3 V y c m l j d W x h c m V z L 0 F 1 d G 9 S Z W 1 v d m V k Q 2 9 s d W 1 u c z E u e 2 l k a W 9 t Y S w x M n 0 m c X V v d D s s J n F 1 b 3 Q 7 U 2 V j d G l v b j E v d W 5 p Z G F k Z X N D d X J y a W N 1 b G F y Z X M v Q X V 0 b 1 J l b W 9 2 Z W R D b 2 x 1 b W 5 z M S 5 7 Y 2 h U Z W 9 y a W N h L D E z f S Z x d W 9 0 O y w m c X V v d D t T Z W N 0 a W 9 u M S 9 1 b m l k Y W R l c 0 N 1 c n J p Y 3 V s Y X J l c y 9 B d X R v U m V t b 3 Z l Z E N v b H V t b n M x L n t j a F B y Y X R p Y 2 E s M T R 9 J n F 1 b 3 Q 7 L C Z x d W 9 0 O 1 N l Y 3 R p b 2 4 x L 3 V u a W R h Z G V z Q 3 V y c m l j d W x h c m V z L 0 F 1 d G 9 S Z W 1 v d m V k Q 2 9 s d W 1 u c z E u e 2 F u c C w x N X 0 m c X V v d D s s J n F 1 b 3 Q 7 U 2 V j d G l v b j E v d W 5 p Z G F k Z X N D d X J y a W N 1 b G F y Z X M v Q X V 0 b 1 J l b W 9 2 Z W R D b 2 x 1 b W 5 z M S 5 7 Y 2 h 0 b 3 R h b C w x N n 0 m c X V v d D s s J n F 1 b 3 Q 7 U 2 V j d G l v b j E v d W 5 p Z G F k Z X N D d X J y a W N 1 b G F y Z X M v Q X V 0 b 1 J l b W 9 2 Z W R D b 2 x 1 b W 5 z M S 5 7 Z W 1 l b n R h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W 5 p Z G F k Z X N D d X J y a W N 1 b G F y Z X M v Q X V 0 b 1 J l b W 9 2 Z W R D b 2 x 1 b W 5 z M S 5 7 c m V m Z X J l b m N p Y S w w f S Z x d W 9 0 O y w m c X V v d D t T Z W N 0 a W 9 u M S 9 1 b m l k Y W R l c 0 N 1 c n J p Y 3 V s Y X J l c y 9 B d X R v U m V t b 3 Z l Z E N v b H V t b n M x L n t u b 2 1 l L D F 9 J n F 1 b 3 Q 7 L C Z x d W 9 0 O 1 N l Y 3 R p b 2 4 x L 3 V u a W R h Z G V z Q 3 V y c m l j d W x h c m V z L 0 F 1 d G 9 S Z W 1 v d m V k Q 2 9 s d W 1 u c z E u e 2 N v Z G l n b y w y f S Z x d W 9 0 O y w m c X V v d D t T Z W N 0 a W 9 u M S 9 1 b m l k Y W R l c 0 N 1 c n J p Y 3 V s Y X J l c y 9 B d X R v U m V t b 3 Z l Z E N v b H V t b n M x L n t w c m V y Z X E s M 3 0 m c X V v d D s s J n F 1 b 3 Q 7 U 2 V j d G l v b j E v d W 5 p Z G F k Z X N D d X J y a W N 1 b G F y Z X M v Q X V 0 b 1 J l b W 9 2 Z W R D b 2 x 1 b W 5 z M S 5 7 b 3 B 0 L D R 9 J n F 1 b 3 Q 7 L C Z x d W 9 0 O 1 N l Y 3 R p b 2 4 x L 3 V u a W R h Z G V z Q 3 V y c m l j d W x h c m V z L 0 F 1 d G 9 S Z W 1 v d m V k Q 2 9 s d W 1 u c z E u e 3 B l c m l v Z G 8 s N X 0 m c X V v d D s s J n F 1 b 3 Q 7 U 2 V j d G l v b j E v d W 5 p Z G F k Z X N D d X J y a W N 1 b G F y Z X M v Q X V 0 b 1 J l b W 9 2 Z W R D b 2 x 1 b W 5 z M S 5 7 d G l w b y w 2 f S Z x d W 9 0 O y w m c X V v d D t T Z W N 0 a W 9 u M S 9 1 b m l k Y W R l c 0 N 1 c n J p Y 3 V s Y X J l c y 9 B d X R v U m V t b 3 Z l Z E N v b H V t b n M x L n t h c m V h S H V t Y W 5 h c y w 3 f S Z x d W 9 0 O y w m c X V v d D t T Z W N 0 a W 9 u M S 9 1 b m l k Y W R l c 0 N 1 c n J p Y 3 V s Y X J l c y 9 B d X R v U m V t b 3 Z l Z E N v b H V t b n M x L n t h c m V h Q 2 9 u a G V j a W 1 l b n R v L D h 9 J n F 1 b 3 Q 7 L C Z x d W 9 0 O 1 N l Y 3 R p b 2 4 x L 3 V u a W R h Z G V z Q 3 V y c m l j d W x h c m V z L 0 F 1 d G 9 S Z W 1 v d m V k Q 2 9 s d W 1 u c z E u e 2 h 1 b W F u a W R h Z G V z L D l 9 J n F 1 b 3 Q 7 L C Z x d W 9 0 O 1 N l Y 3 R p b 2 4 x L 3 V u a W R h Z G V z Q 3 V y c m l j d W x h c m V z L 0 F 1 d G 9 S Z W 1 v d m V k Q 2 9 s d W 1 u c z E u e 2 V 4 d C w x M H 0 m c X V v d D s s J n F 1 b 3 Q 7 U 2 V j d G l v b j E v d W 5 p Z G F k Z X N D d X J y a W N 1 b G F y Z X M v Q X V 0 b 1 J l b W 9 2 Z W R D b 2 x 1 b W 5 z M S 5 7 b W 9 k Y W x p Z G F k Z S w x M X 0 m c X V v d D s s J n F 1 b 3 Q 7 U 2 V j d G l v b j E v d W 5 p Z G F k Z X N D d X J y a W N 1 b G F y Z X M v Q X V 0 b 1 J l b W 9 2 Z W R D b 2 x 1 b W 5 z M S 5 7 a W R p b 2 1 h L D E y f S Z x d W 9 0 O y w m c X V v d D t T Z W N 0 a W 9 u M S 9 1 b m l k Y W R l c 0 N 1 c n J p Y 3 V s Y X J l c y 9 B d X R v U m V t b 3 Z l Z E N v b H V t b n M x L n t j a F R l b 3 J p Y 2 E s M T N 9 J n F 1 b 3 Q 7 L C Z x d W 9 0 O 1 N l Y 3 R p b 2 4 x L 3 V u a W R h Z G V z Q 3 V y c m l j d W x h c m V z L 0 F 1 d G 9 S Z W 1 v d m V k Q 2 9 s d W 1 u c z E u e 2 N o U H J h d G l j Y S w x N H 0 m c X V v d D s s J n F 1 b 3 Q 7 U 2 V j d G l v b j E v d W 5 p Z G F k Z X N D d X J y a W N 1 b G F y Z X M v Q X V 0 b 1 J l b W 9 2 Z W R D b 2 x 1 b W 5 z M S 5 7 Y W 5 w L D E 1 f S Z x d W 9 0 O y w m c X V v d D t T Z W N 0 a W 9 u M S 9 1 b m l k Y W R l c 0 N 1 c n J p Y 3 V s Y X J l c y 9 B d X R v U m V t b 3 Z l Z E N v b H V t b n M x L n t j a H R v d G F s L D E 2 f S Z x d W 9 0 O y w m c X V v d D t T Z W N 0 a W 9 u M S 9 1 b m l k Y W R l c 0 N 1 c n J p Y 3 V s Y X J l c y 9 B d X R v U m V t b 3 Z l Z E N v b H V t b n M x L n t l b W V u d G E s M T d 9 J n F 1 b 3 Q 7 X S w m c X V v d D t S Z W x h d G l v b n N o a X B J b m Z v J n F 1 b 3 Q 7 O l t d f S I g L z 4 8 R W 5 0 c n k g V H l w Z T 0 i U X V l c n l J R C I g V m F s d W U 9 I n M z M z J m M T E 5 M y 0 0 N G M 5 L T Q 3 Z W M t O T U 5 Z S 0 1 M z N l N z J m O D l k M G Y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l c 0 N 1 c n J p Y 3 V s Y X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Z X N D d X J y a W N 1 b G F y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B R i f s z 4 h J t Q e W 7 + C Y 8 q s A A A A A A g A A A A A A E G Y A A A A B A A A g A A A A A x y B z N Z n c y y W h f 6 9 3 a W m G b x 0 + E A Q t O K n y 8 o g O d o x 7 i Q A A A A A D o A A A A A C A A A g A A A A Q z c B e r y O 3 1 s g e I Y l Q P k l t s i C d G s E A 6 8 n g H + l W z 4 + s i x Q A A A A V 2 G u I s B 8 y c y 3 N k j Q P 1 J Q o X g b 1 f J / 3 l b 0 3 I l e b 7 x O M N Q u 5 H 2 O W K 9 a S y k G B R j N D A i 3 z K / 2 G R R 3 b b z J p B b B y a k Y C m x q g 5 5 X B c o C D 7 3 4 C 9 4 m B 7 t A A A A A a P K o b m u L w q X e M 0 d 2 x u N Z p B P / e F T z 8 O z f N i R R 0 w U U 4 t W + / g V C w e q Y N Y f o U H F J 0 8 K + n v F w D a i F V y T C k t n V o e E t e w = = < / D a t a M a s h u p > 
</file>

<file path=customXml/itemProps1.xml><?xml version="1.0" encoding="utf-8"?>
<ds:datastoreItem xmlns:ds="http://schemas.openxmlformats.org/officeDocument/2006/customXml" ds:itemID="{D806AB9C-E90A-46C8-988E-1E0CCF40BE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Matriz</vt:lpstr>
      <vt:lpstr>Humanidades</vt:lpstr>
      <vt:lpstr>optativas</vt:lpstr>
      <vt:lpstr>Cargas horárias</vt:lpstr>
      <vt:lpstr>Matriz!Area_de_impressao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Walter Dafico Pfrimer</dc:creator>
  <cp:lastModifiedBy>Felipe Pfrimer</cp:lastModifiedBy>
  <cp:revision>3</cp:revision>
  <cp:lastPrinted>2022-05-24T19:40:28Z</cp:lastPrinted>
  <dcterms:created xsi:type="dcterms:W3CDTF">2015-06-05T18:19:34Z</dcterms:created>
  <dcterms:modified xsi:type="dcterms:W3CDTF">2022-05-24T23:05:07Z</dcterms:modified>
</cp:coreProperties>
</file>