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ppc2021\Caps\Figs\"/>
    </mc:Choice>
  </mc:AlternateContent>
  <xr:revisionPtr revIDLastSave="0" documentId="8_{395EF205-4AE6-46F8-8791-DE18BF8C7B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riz" sheetId="1" r:id="rId1"/>
    <sheet name="Núcleos" sheetId="4" r:id="rId2"/>
    <sheet name="Por período" sheetId="3" r:id="rId3"/>
    <sheet name="CorpoDocente" sheetId="5" r:id="rId4"/>
  </sheets>
  <definedNames>
    <definedName name="_xlnm.Print_Area" localSheetId="0">Matriz!$A$1:$BK$84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4" l="1"/>
  <c r="D115" i="4"/>
  <c r="D114" i="4"/>
  <c r="D91" i="4"/>
  <c r="D78" i="4"/>
  <c r="G107" i="3"/>
  <c r="C96" i="3"/>
  <c r="D96" i="3"/>
  <c r="E96" i="3"/>
  <c r="F96" i="3"/>
  <c r="G96" i="3"/>
  <c r="C77" i="3"/>
  <c r="D77" i="3"/>
  <c r="E77" i="3"/>
  <c r="F77" i="3"/>
  <c r="G77" i="3"/>
  <c r="C33" i="3"/>
  <c r="D33" i="3"/>
  <c r="E33" i="3"/>
  <c r="F33" i="3"/>
  <c r="G33" i="3"/>
  <c r="C89" i="3"/>
  <c r="D89" i="3"/>
  <c r="E89" i="3"/>
  <c r="F89" i="3"/>
  <c r="G89" i="3"/>
  <c r="C103" i="3"/>
  <c r="D103" i="3"/>
  <c r="E103" i="3"/>
  <c r="F103" i="3"/>
  <c r="G103" i="3"/>
  <c r="C67" i="3"/>
  <c r="D67" i="3"/>
  <c r="E67" i="3"/>
  <c r="F67" i="3"/>
  <c r="G67" i="3"/>
  <c r="C56" i="3"/>
  <c r="D56" i="3"/>
  <c r="E56" i="3"/>
  <c r="F56" i="3"/>
  <c r="G56" i="3"/>
  <c r="C45" i="3"/>
  <c r="D45" i="3"/>
  <c r="E45" i="3"/>
  <c r="F45" i="3"/>
  <c r="G45" i="3"/>
  <c r="G22" i="3"/>
  <c r="C22" i="3"/>
  <c r="D22" i="3"/>
  <c r="E22" i="3"/>
  <c r="F22" i="3"/>
  <c r="G11" i="3"/>
  <c r="E11" i="3"/>
  <c r="F11" i="3"/>
  <c r="D11" i="3"/>
  <c r="C11" i="3"/>
  <c r="E78" i="4"/>
  <c r="F78" i="4"/>
  <c r="G78" i="4"/>
  <c r="C80" i="4" s="1"/>
  <c r="D58" i="4"/>
  <c r="E58" i="4"/>
  <c r="F58" i="4"/>
  <c r="G58" i="4"/>
  <c r="D112" i="4" s="1"/>
  <c r="D36" i="4"/>
  <c r="E36" i="4"/>
  <c r="F36" i="4"/>
  <c r="G36" i="4"/>
  <c r="C38" i="4" s="1"/>
  <c r="D87" i="4" l="1"/>
  <c r="E87" i="4" s="1"/>
  <c r="F106" i="3"/>
  <c r="D86" i="4"/>
  <c r="E86" i="4" s="1"/>
  <c r="C106" i="3"/>
  <c r="D111" i="4"/>
  <c r="D113" i="4"/>
  <c r="E106" i="3"/>
  <c r="F109" i="3"/>
  <c r="G106" i="3"/>
  <c r="G109" i="3" s="1"/>
  <c r="D106" i="3"/>
  <c r="C60" i="4"/>
  <c r="N74" i="1"/>
  <c r="Z74" i="1"/>
  <c r="H74" i="1"/>
  <c r="T74" i="1"/>
  <c r="AF74" i="1"/>
  <c r="AL74" i="1"/>
  <c r="AR74" i="1"/>
  <c r="AX74" i="1"/>
  <c r="E92" i="4" l="1"/>
  <c r="C79" i="4" s="1"/>
  <c r="D117" i="4"/>
  <c r="D92" i="4"/>
  <c r="C59" i="4" l="1"/>
  <c r="C37" i="4"/>
  <c r="BD74" i="1"/>
  <c r="BJ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tc={159C3D31-7507-463C-B546-965771173FF0}</author>
    <author>tc={B4DC12E5-53B1-4FA6-A445-57BB940B6A9A}</author>
    <author>tc={47E6F134-150B-444E-A10F-D9876A0540E1}</author>
    <author>tc={5C8703BD-66BF-4ED4-A4F8-99E4E286BDE2}</author>
  </authors>
  <commentList>
    <comment ref="V15" authorId="0" shapeId="0" xr:uid="{159C3D31-7507-463C-B546-965771173F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Processo 23064.019221/2019-21</t>
      </text>
    </comment>
    <comment ref="D45" authorId="1" shapeId="0" xr:uid="{B4DC12E5-53B1-4FA6-A445-57BB940B6A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Processo SEI: 23064.041176/2018-18, documento: 0504891 (alteração: Construção de Algoritmos, Fundamentos de Programação)
e Processo 23064.019221/2019-21</t>
      </text>
    </comment>
    <comment ref="V45" authorId="2" shapeId="0" xr:uid="{47E6F134-150B-444E-A10F-D9876A0540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Processo 23064.005084/2018-66 Anexo 1</t>
      </text>
    </comment>
    <comment ref="P51" authorId="3" shapeId="0" xr:uid="{5C8703BD-66BF-4ED4-A4F8-99E4E286BD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Processo 23064.005084/2018-66 Anexo 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tc={BA1C76C1-D522-4F84-8ED5-9AE557FC6C60}</author>
    <author>tc={FED524FA-9CDB-4D36-BCAF-E18CDA3C98C2}</author>
  </authors>
  <commentList>
    <comment ref="C7" authorId="0" shapeId="0" xr:uid="{BA1C76C1-D522-4F84-8ED5-9AE557FC6C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Processo SEI: 23064.041176/2018-18, documento: 0504891 (alteração: Construção de Algoritmos, Fundamentos de Programação)
e Processo 23064.019221/2019-21</t>
      </text>
    </comment>
    <comment ref="B32" authorId="1" shapeId="0" xr:uid="{FED524FA-9CDB-4D36-BCAF-E18CDA3C9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está mais nas diretrizes</t>
      </text>
    </comment>
  </commentList>
</comments>
</file>

<file path=xl/sharedStrings.xml><?xml version="1.0" encoding="utf-8"?>
<sst xmlns="http://schemas.openxmlformats.org/spreadsheetml/2006/main" count="851" uniqueCount="350">
  <si>
    <t>MINISTÉRIO DA EDUCAÇÃO</t>
  </si>
  <si>
    <t>CURSO DE ENGENHARIA ELETRÔNICA</t>
  </si>
  <si>
    <t>MATRIZ CURRICULAR</t>
  </si>
  <si>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</si>
  <si>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</si>
  <si>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</si>
  <si>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</si>
  <si>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</si>
  <si>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</si>
  <si>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</si>
  <si>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</si>
  <si>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</si>
  <si>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10º Período</t>
  </si>
  <si>
    <t>DesenhoTécnico</t>
  </si>
  <si>
    <t>1.1</t>
  </si>
  <si>
    <t>Comunicação Oral e Escrita</t>
  </si>
  <si>
    <t>2.1</t>
  </si>
  <si>
    <t>Materiais e Equipamentos Elétricos</t>
  </si>
  <si>
    <t>4.1</t>
  </si>
  <si>
    <t>5.1</t>
  </si>
  <si>
    <t>Empreendedorismo</t>
  </si>
  <si>
    <t>7.1</t>
  </si>
  <si>
    <t>Optativa 1</t>
  </si>
  <si>
    <t>8.2</t>
  </si>
  <si>
    <t>Optativa 2</t>
  </si>
  <si>
    <t>1/2</t>
  </si>
  <si>
    <t>2/0</t>
  </si>
  <si>
    <t>2/2</t>
  </si>
  <si>
    <t>B</t>
  </si>
  <si>
    <t>45</t>
  </si>
  <si>
    <t>30</t>
  </si>
  <si>
    <t>2.3</t>
  </si>
  <si>
    <t>P</t>
  </si>
  <si>
    <t>60</t>
  </si>
  <si>
    <t>PE</t>
  </si>
  <si>
    <t>Cálculo Diferencial e Integral 1</t>
  </si>
  <si>
    <t>1.2</t>
  </si>
  <si>
    <t>Cálculo Diferencial e Integral 2</t>
  </si>
  <si>
    <t>2.2</t>
  </si>
  <si>
    <t>Cálculo Diferencial e Integral 3</t>
  </si>
  <si>
    <t>3.2</t>
  </si>
  <si>
    <t>4.2</t>
  </si>
  <si>
    <t>Sinais e Sistemas</t>
  </si>
  <si>
    <t>5.2</t>
  </si>
  <si>
    <t>Gestão de Projetos</t>
  </si>
  <si>
    <t>6.2</t>
  </si>
  <si>
    <t>Eletrônica de Potência</t>
  </si>
  <si>
    <t>7.2</t>
  </si>
  <si>
    <t>Lógica Reconfigurável</t>
  </si>
  <si>
    <t>Optativa 3</t>
  </si>
  <si>
    <t>4</t>
  </si>
  <si>
    <t>6/0</t>
  </si>
  <si>
    <t>4/0</t>
  </si>
  <si>
    <t>3/1</t>
  </si>
  <si>
    <t>3/3</t>
  </si>
  <si>
    <t>4.4</t>
  </si>
  <si>
    <t>4.3</t>
  </si>
  <si>
    <t>90</t>
  </si>
  <si>
    <t>7.3</t>
  </si>
  <si>
    <t>Geometria Analítica e Álgebra Linear</t>
  </si>
  <si>
    <t>1.3</t>
  </si>
  <si>
    <t>Química</t>
  </si>
  <si>
    <t>Equações Diferenciais Ordinárias</t>
  </si>
  <si>
    <t>3.3</t>
  </si>
  <si>
    <t>Eletrônica
Analógica 1</t>
  </si>
  <si>
    <t>Probabilidade e Estatistíca</t>
  </si>
  <si>
    <t>5.3</t>
  </si>
  <si>
    <t>Sistemas Digitais</t>
  </si>
  <si>
    <t>6.3</t>
  </si>
  <si>
    <t>Microcontroladores</t>
  </si>
  <si>
    <t>Sistemas Embarcados</t>
  </si>
  <si>
    <t>8.3</t>
  </si>
  <si>
    <t>Trabalho de Conclusão de Curso 1</t>
  </si>
  <si>
    <t>Trabalho de Conclusão de Curso 2</t>
  </si>
  <si>
    <t>4/2</t>
  </si>
  <si>
    <t>2/4</t>
  </si>
  <si>
    <t>1/3</t>
  </si>
  <si>
    <t>3.4</t>
  </si>
  <si>
    <t>P7</t>
  </si>
  <si>
    <t xml:space="preserve">SIC </t>
  </si>
  <si>
    <t>Introdução a Engenharia</t>
  </si>
  <si>
    <t>1.4</t>
  </si>
  <si>
    <t>Metodologia de Pesquisa</t>
  </si>
  <si>
    <t>2.4</t>
  </si>
  <si>
    <t>Circuitos Elétricos 1</t>
  </si>
  <si>
    <t>Circuitos Elétricos 2</t>
  </si>
  <si>
    <t xml:space="preserve">Eletrônica Analógica 2 </t>
  </si>
  <si>
    <t>5.4</t>
  </si>
  <si>
    <t>Controle de Sistemas Lineares 1</t>
  </si>
  <si>
    <t>6.4</t>
  </si>
  <si>
    <t>Controle de Sistemas Lineares 2</t>
  </si>
  <si>
    <t>7.4</t>
  </si>
  <si>
    <t>Controle Supervisório</t>
  </si>
  <si>
    <t>8.4</t>
  </si>
  <si>
    <t>2</t>
  </si>
  <si>
    <t>2.6</t>
  </si>
  <si>
    <t>Física 1</t>
  </si>
  <si>
    <t>1.5</t>
  </si>
  <si>
    <t>Física 2</t>
  </si>
  <si>
    <t>2.5</t>
  </si>
  <si>
    <t>Cálculo Numérico</t>
  </si>
  <si>
    <t>3.5</t>
  </si>
  <si>
    <t>Eletromagnetismo</t>
  </si>
  <si>
    <t>4.5</t>
  </si>
  <si>
    <t>5.5</t>
  </si>
  <si>
    <t>6.5</t>
  </si>
  <si>
    <t>7.5</t>
  </si>
  <si>
    <t>5</t>
  </si>
  <si>
    <t>3/2</t>
  </si>
  <si>
    <t>75</t>
  </si>
  <si>
    <t>2.7</t>
  </si>
  <si>
    <t>Construção de Algoritmos</t>
  </si>
  <si>
    <t>1.6</t>
  </si>
  <si>
    <t>Física 3</t>
  </si>
  <si>
    <t>Física 4</t>
  </si>
  <si>
    <t>3.6</t>
  </si>
  <si>
    <t>Fenômenos de Transporte 1</t>
  </si>
  <si>
    <t>4.6</t>
  </si>
  <si>
    <t>6.6</t>
  </si>
  <si>
    <t>Processamento
Digital de Sinais</t>
  </si>
  <si>
    <t>7.6</t>
  </si>
  <si>
    <t>8.6</t>
  </si>
  <si>
    <t>Economia</t>
  </si>
  <si>
    <t>Mecânica Geral 1</t>
  </si>
  <si>
    <t>2.8</t>
  </si>
  <si>
    <t>Princípios de Resistência dos Materiais</t>
  </si>
  <si>
    <t>Atividades Complementares</t>
  </si>
  <si>
    <t>SIC</t>
  </si>
  <si>
    <t>Aulas Semanais</t>
  </si>
  <si>
    <t>LEGENDA</t>
  </si>
  <si>
    <t>Nome da Disciplina</t>
  </si>
  <si>
    <t>R</t>
  </si>
  <si>
    <t>TIPO DE CONTEÚDO (TC)</t>
  </si>
  <si>
    <t>APS</t>
  </si>
  <si>
    <t>APS - ATIVIDADES PRÁTICAS SUPERVISIONADAS</t>
  </si>
  <si>
    <t>AT/P</t>
  </si>
  <si>
    <t>AT/P  - AULAS TEÓRICAS/PRÁTICAS (SEMANAIS)</t>
  </si>
  <si>
    <t>B - CONTEÚDOS BÁSICOS</t>
  </si>
  <si>
    <t xml:space="preserve">ATIVIDADES PRESENCIAIS            </t>
  </si>
  <si>
    <t>hs</t>
  </si>
  <si>
    <t>MATRIZ  EE1</t>
  </si>
  <si>
    <t>Código</t>
  </si>
  <si>
    <t>TA</t>
  </si>
  <si>
    <t>P - CONTEÚDOS PROFISSIONALIZANTES</t>
  </si>
  <si>
    <t>PR</t>
  </si>
  <si>
    <t>TC</t>
  </si>
  <si>
    <t>CHT</t>
  </si>
  <si>
    <t>CHT - CARGA HORÁRIA TOTAL SEMESTRAL</t>
  </si>
  <si>
    <t>PE - CONTEÚDOS PROFISIONALIZANTES ESPECÍFICOS</t>
  </si>
  <si>
    <t>580</t>
  </si>
  <si>
    <t>Engenharia Eletrônica - UTFPR - TD</t>
  </si>
  <si>
    <t>PR - PRÉ-REQUISITO</t>
  </si>
  <si>
    <t>SIC - ATIVIDADE DE SÍNTESE E INTEGRAÇÃO DE CONHECIMENTO</t>
  </si>
  <si>
    <t xml:space="preserve">CARGA HORÁRIA TOTAL               </t>
  </si>
  <si>
    <t>TC - TIPO DE CONTEÚDO</t>
  </si>
  <si>
    <t>180 h</t>
  </si>
  <si>
    <t>Conversão de Energia 1</t>
  </si>
  <si>
    <t>Medidas e Sensores</t>
  </si>
  <si>
    <t>TA - TOTAL DE AULAS(SEMANAIS)</t>
  </si>
  <si>
    <t>2/1</t>
  </si>
  <si>
    <t>5.6</t>
  </si>
  <si>
    <t>Fundamentos de Programação Orientada a Objetos</t>
  </si>
  <si>
    <t>Fundamentos de Sistemas de Comunicação</t>
  </si>
  <si>
    <t>Estágio Curricular Obrigatório</t>
  </si>
  <si>
    <t>Computação</t>
  </si>
  <si>
    <t>Eletrônica</t>
  </si>
  <si>
    <t>Elétrica</t>
  </si>
  <si>
    <t>Controle</t>
  </si>
  <si>
    <t>9.1</t>
  </si>
  <si>
    <t>10.1</t>
  </si>
  <si>
    <t>9.2</t>
  </si>
  <si>
    <t>10.2</t>
  </si>
  <si>
    <t>Máquinas e Acionamentos</t>
  </si>
  <si>
    <t>Introdução à Engenharia</t>
  </si>
  <si>
    <t>1º. Período</t>
  </si>
  <si>
    <t>AT</t>
  </si>
  <si>
    <t>AP</t>
  </si>
  <si>
    <t>Desenho Técnico</t>
  </si>
  <si>
    <t>2º. Período</t>
  </si>
  <si>
    <t>3º. Período</t>
  </si>
  <si>
    <t>Mecânica Geral 2</t>
  </si>
  <si>
    <t>4º. Período</t>
  </si>
  <si>
    <t>Ciências Humanas</t>
  </si>
  <si>
    <t>Variáveis Complexas A</t>
  </si>
  <si>
    <t>Eletrônica Analógica 1</t>
  </si>
  <si>
    <t>Estrutura de Dados</t>
  </si>
  <si>
    <t>5º. Período</t>
  </si>
  <si>
    <t>Probabilidade e Estatística</t>
  </si>
  <si>
    <t>Eletrônica Analógica 2</t>
  </si>
  <si>
    <t>Fundamentos de Engenharia de Segurança no Trabalho</t>
  </si>
  <si>
    <t>6º. Período</t>
  </si>
  <si>
    <t>7º. Período</t>
  </si>
  <si>
    <t>Processamento Digital de Sinais</t>
  </si>
  <si>
    <t>8º. Período</t>
  </si>
  <si>
    <t>Optativa1</t>
  </si>
  <si>
    <t>9º. Período</t>
  </si>
  <si>
    <t>10º. Período</t>
  </si>
  <si>
    <t>8.5</t>
  </si>
  <si>
    <t>8.7</t>
  </si>
  <si>
    <t>3.1</t>
  </si>
  <si>
    <t>Fundamentos de Engenharia de Segurança do Trabalho</t>
  </si>
  <si>
    <t xml:space="preserve">Fundamentos de Programação </t>
  </si>
  <si>
    <t>Ciências do Ambiente</t>
  </si>
  <si>
    <t>Conteúdos</t>
  </si>
  <si>
    <t>Disciplinas</t>
  </si>
  <si>
    <t>Quantidade de Aulas</t>
  </si>
  <si>
    <t>horas</t>
  </si>
  <si>
    <t>Metodologia Científica e Tecnológica</t>
  </si>
  <si>
    <t>Comunicação e Expressão</t>
  </si>
  <si>
    <t>Informática</t>
  </si>
  <si>
    <t>Fundamentos de Programação</t>
  </si>
  <si>
    <t>Expressão Gráfica</t>
  </si>
  <si>
    <t>Matemática</t>
  </si>
  <si>
    <t>Física</t>
  </si>
  <si>
    <t>Fenômenos de Transporte</t>
  </si>
  <si>
    <t>Mecânica dos Sólidos</t>
  </si>
  <si>
    <t>Administração</t>
  </si>
  <si>
    <t>Human., Ciências Soc. e Cidadania 1</t>
  </si>
  <si>
    <t>Human., Ciências Soc. e Cidadania 2</t>
  </si>
  <si>
    <t>Human., Ciências Soc. e Cidadania 3</t>
  </si>
  <si>
    <t>Total</t>
  </si>
  <si>
    <t>Percentual (carga horária total)</t>
  </si>
  <si>
    <t>Percentual (carga horária mínima 3600 h)</t>
  </si>
  <si>
    <t>Núcleo Básico</t>
  </si>
  <si>
    <t>Algoritmos e Estrut. de Dados</t>
  </si>
  <si>
    <t>Circuitos Elétricos</t>
  </si>
  <si>
    <t>Controle de Sistemas Dinâmicos</t>
  </si>
  <si>
    <t>Eletrônica Analógica e Digital</t>
  </si>
  <si>
    <t>Conversão de Energia</t>
  </si>
  <si>
    <t>Métodos Numéricos</t>
  </si>
  <si>
    <t>Cálculo Númerico</t>
  </si>
  <si>
    <t>Ergonomia e Segurança do Trabalho</t>
  </si>
  <si>
    <t>Instrumentação</t>
  </si>
  <si>
    <t>Paradigmas de Programação</t>
  </si>
  <si>
    <t>Telecomunicações</t>
  </si>
  <si>
    <t>Núcleo Profissionalizante</t>
  </si>
  <si>
    <t>Instalações Elétricas Prediais</t>
  </si>
  <si>
    <t>Fundam. de Sist. de Comunicação</t>
  </si>
  <si>
    <t>Algoritmos e Estrut. de Dados; Circ. Elétricos; Conv. de Energia; Controle de Sist. Dinâmicos; Telecomunicações.</t>
  </si>
  <si>
    <t>Núcleo de Conteúdos Específicos</t>
  </si>
  <si>
    <t>Quadro 4: Carga horária total</t>
  </si>
  <si>
    <t>Atividade</t>
  </si>
  <si>
    <t>Aulas</t>
  </si>
  <si>
    <t>Horas</t>
  </si>
  <si>
    <t>Atividades teóricas do curso</t>
  </si>
  <si>
    <t>Atividades práticas realizadas em sala de aula</t>
  </si>
  <si>
    <t>TCC</t>
  </si>
  <si>
    <t>Carga horária  presencial (aulas/semana)</t>
  </si>
  <si>
    <t xml:space="preserve">Total </t>
  </si>
  <si>
    <t xml:space="preserve">Fundamentos da Programação </t>
  </si>
  <si>
    <t>Subtotal (sem estágio, ativ. Compl.)</t>
  </si>
  <si>
    <r>
      <t xml:space="preserve">Carga Horária Semestral </t>
    </r>
    <r>
      <rPr>
        <b/>
        <sz val="10"/>
        <rFont val="Arial"/>
        <family val="2"/>
      </rPr>
      <t>(aulas)</t>
    </r>
  </si>
  <si>
    <t>Básico</t>
  </si>
  <si>
    <t>Profissionalizante</t>
  </si>
  <si>
    <t>Específico</t>
  </si>
  <si>
    <t>Núcleo/ Atividade</t>
  </si>
  <si>
    <t>C</t>
  </si>
  <si>
    <t>Quadro 8: Professores envolvidos do curso de Engenharia Eletrônica</t>
  </si>
  <si>
    <t>Graduação</t>
  </si>
  <si>
    <t>Titulação</t>
  </si>
  <si>
    <t>40 h</t>
  </si>
  <si>
    <t>Eng. Elétrica</t>
  </si>
  <si>
    <t>Doutor</t>
  </si>
  <si>
    <t>DE</t>
  </si>
  <si>
    <t>Mestre</t>
  </si>
  <si>
    <t>Eng. de Controle e Automação</t>
  </si>
  <si>
    <t>Ciências Econômicas</t>
  </si>
  <si>
    <t>Bel. Física</t>
  </si>
  <si>
    <t>Eng. Agrícola</t>
  </si>
  <si>
    <t>Arquitetura e Urbanismo</t>
  </si>
  <si>
    <t>Eng. Mecânica</t>
  </si>
  <si>
    <t>Bel. Informática</t>
  </si>
  <si>
    <t>História</t>
  </si>
  <si>
    <t>Ciências Contábeis</t>
  </si>
  <si>
    <t>Pedagogia</t>
  </si>
  <si>
    <t>Bel. Química</t>
  </si>
  <si>
    <t>Alberto Vinicius De Oliveira</t>
  </si>
  <si>
    <t>Alberto Yoshihiro Nakano</t>
  </si>
  <si>
    <t>Aline Keryn Pin</t>
  </si>
  <si>
    <t>Ariane Dos Santos</t>
  </si>
  <si>
    <t>Daniel Cavalcanti Jeronymo</t>
  </si>
  <si>
    <t>Diane Aparecida Ostroski</t>
  </si>
  <si>
    <t>Dione Ines Christ Milani</t>
  </si>
  <si>
    <t>Douglas Jose Coutinho</t>
  </si>
  <si>
    <t>Eduardo Vinicius Kuhn</t>
  </si>
  <si>
    <t>Ernesto Osvaldo Wrasse</t>
  </si>
  <si>
    <t>Evandro Marcos Kolling</t>
  </si>
  <si>
    <t>Fabio Rizental Coutinho</t>
  </si>
  <si>
    <t>Fagner Muruci De Paula</t>
  </si>
  <si>
    <t>Felipe Walter Dafico Pfrimer</t>
  </si>
  <si>
    <t>Fulvio Natercio Feiber</t>
  </si>
  <si>
    <t>Gerson Filippini</t>
  </si>
  <si>
    <t>Gustavo Henrique Dalposso</t>
  </si>
  <si>
    <t>Jacqueline Gabriela Cantu</t>
  </si>
  <si>
    <t>Jahina Fagundes De Assis Hattori</t>
  </si>
  <si>
    <t>Jaqueline Vargas</t>
  </si>
  <si>
    <t>Jefferson Gustavo Martins</t>
  </si>
  <si>
    <t>Jocelaine Cargnelutti</t>
  </si>
  <si>
    <t>Jorge Augusto Vasconcelos Alves</t>
  </si>
  <si>
    <t>Kelen Menezes Flores Rossi De Aguiar</t>
  </si>
  <si>
    <t>Luiz Adriano Goncalves Borges</t>
  </si>
  <si>
    <t>Marcelo Fernandes</t>
  </si>
  <si>
    <t>Marcelo Galindo Lahoud</t>
  </si>
  <si>
    <t>Marcos Roberto Bombacini</t>
  </si>
  <si>
    <t>Mariana Sbaraini Cordeiro</t>
  </si>
  <si>
    <t>Michelle Maria Detoni Zanette</t>
  </si>
  <si>
    <t>Odair Moreira De Souza</t>
  </si>
  <si>
    <t>Osni Hoss</t>
  </si>
  <si>
    <t>Regiane Slongo Fagundes</t>
  </si>
  <si>
    <t>Rodrigo Manoel Dias Andrade</t>
  </si>
  <si>
    <t>Vanderlei Galina</t>
  </si>
  <si>
    <t>Victor Alexandre Franco De Carvalho</t>
  </si>
  <si>
    <t>Wesley Klewerton Guez Assuncao</t>
  </si>
  <si>
    <t>Claudinei De Jesus Donato</t>
  </si>
  <si>
    <t>Willian Douglas Ferrari Mendonca</t>
  </si>
  <si>
    <t>Professor</t>
  </si>
  <si>
    <t>Regime de Trabalho</t>
  </si>
  <si>
    <t>Eng. Computação</t>
  </si>
  <si>
    <t>Letras</t>
  </si>
  <si>
    <t>Bel. Ciências da Computação</t>
  </si>
  <si>
    <t>Bel. Sistemas de Informação</t>
  </si>
  <si>
    <t>Química Básica Teórica</t>
  </si>
  <si>
    <t>Química Básica Experimental</t>
  </si>
  <si>
    <t>0/2</t>
  </si>
  <si>
    <t>Análise de Circuitos Elétricos 1</t>
  </si>
  <si>
    <t xml:space="preserve"> Laboratório de Circuitos Elétricos 1</t>
  </si>
  <si>
    <t>Instalações Elétricas</t>
  </si>
  <si>
    <t>UNIVERSIDADE TECNOLÓGICA FEDERAL DO PARANÁ - Câmpus Toledo</t>
  </si>
  <si>
    <t>Carga horária presencial no semestre</t>
  </si>
  <si>
    <t>Carga horária não presencial no semestre</t>
  </si>
  <si>
    <t>Ciclo de humanidades</t>
  </si>
  <si>
    <t>???</t>
  </si>
  <si>
    <t>Atualização:  ????</t>
  </si>
  <si>
    <t>6.1</t>
  </si>
  <si>
    <t>Administração e Economia</t>
  </si>
  <si>
    <t>Algoritmos e Programação</t>
  </si>
  <si>
    <t>Ciência dos Materiais</t>
  </si>
  <si>
    <t>Eletricidade</t>
  </si>
  <si>
    <t>Estatística</t>
  </si>
  <si>
    <r>
      <rPr>
        <strike/>
        <sz val="11"/>
        <color theme="1"/>
        <rFont val="Calibri"/>
        <family val="2"/>
        <scheme val="minor"/>
      </rPr>
      <t>Administração e Economia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Algoritmos e Programação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Ciência dos Materiais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Ciências do Ambiente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Eletricidade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Estatística</t>
    </r>
    <r>
      <rPr>
        <sz val="11"/>
        <color theme="1"/>
        <rFont val="Calibri"/>
        <family val="2"/>
        <scheme val="minor"/>
      </rPr>
      <t xml:space="preserve">. </t>
    </r>
    <r>
      <rPr>
        <strike/>
        <sz val="11"/>
        <color theme="1"/>
        <rFont val="Calibri"/>
        <family val="2"/>
        <scheme val="minor"/>
      </rPr>
      <t>Expressão Gráfica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Fenômenos de Transporte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Física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rgb="FFFF0000"/>
        <rFont val="Calibri"/>
        <family val="2"/>
        <scheme val="minor"/>
      </rPr>
      <t>Informática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Matemática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Mecânica dos Sólidos</t>
    </r>
    <r>
      <rPr>
        <sz val="11"/>
        <color theme="1"/>
        <rFont val="Calibri"/>
        <family val="2"/>
        <scheme val="minor"/>
      </rPr>
      <t xml:space="preserve">; </t>
    </r>
    <r>
      <rPr>
        <strike/>
        <sz val="11"/>
        <color theme="1"/>
        <rFont val="Calibri"/>
        <family val="2"/>
        <scheme val="minor"/>
      </rPr>
      <t>Metodologia Científica e Tecnológica</t>
    </r>
    <r>
      <rPr>
        <sz val="11"/>
        <color theme="1"/>
        <rFont val="Calibri"/>
        <family val="2"/>
        <scheme val="minor"/>
      </rPr>
      <t xml:space="preserve">; e </t>
    </r>
    <r>
      <rPr>
        <strike/>
        <sz val="11"/>
        <color theme="1"/>
        <rFont val="Calibri"/>
        <family val="2"/>
        <scheme val="minor"/>
      </rPr>
      <t>Química</t>
    </r>
    <r>
      <rPr>
        <sz val="11"/>
        <color theme="1"/>
        <rFont val="Calibri"/>
        <family val="2"/>
        <scheme val="minor"/>
      </rPr>
      <t>.</t>
    </r>
  </si>
  <si>
    <t>Computação 1</t>
  </si>
  <si>
    <t>Cálculo 4B</t>
  </si>
  <si>
    <t>Química Básica experimental</t>
  </si>
  <si>
    <t>Arquitetura e organização de computadores</t>
  </si>
  <si>
    <t>Sistemas operacionais</t>
  </si>
  <si>
    <t>Atividades Complementares / Extensão</t>
  </si>
  <si>
    <t>Humanidades</t>
  </si>
  <si>
    <t>Relação de disciplinas optativas e carga horária</t>
  </si>
  <si>
    <t>Relação de disciplinas do ciclo de humanidades</t>
  </si>
  <si>
    <t>R - REFERÊNCIA/IDENTIFICADOR NA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</si>
</sst>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0000"/>
    <numFmt numFmtId="166" formatCode="0;[Red]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rgb="FFFF33CC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.3000000000000007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1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0" fontId="8" fillId="0" borderId="0" xfId="0" applyFont="1" applyFill="1" applyAlignment="1">
      <alignment horizontal="center" vertical="center" textRotation="90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 shrinkToFit="1"/>
    </xf>
    <xf numFmtId="0" fontId="10" fillId="0" borderId="0" xfId="0" applyFont="1" applyFill="1"/>
    <xf numFmtId="0" fontId="9" fillId="0" borderId="0" xfId="0" applyFont="1" applyFill="1"/>
    <xf numFmtId="49" fontId="9" fillId="0" borderId="0" xfId="0" applyNumberFormat="1" applyFont="1" applyFill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/>
    <xf numFmtId="0" fontId="1" fillId="0" borderId="12" xfId="0" applyFont="1" applyBorder="1"/>
    <xf numFmtId="0" fontId="1" fillId="0" borderId="12" xfId="0" applyFont="1" applyFill="1" applyBorder="1" applyAlignment="1">
      <alignment horizontal="center" vertical="center" shrinkToFit="1"/>
    </xf>
    <xf numFmtId="49" fontId="1" fillId="0" borderId="12" xfId="0" applyNumberFormat="1" applyFont="1" applyFill="1" applyBorder="1" applyAlignment="1">
      <alignment horizontal="center" vertical="center" shrinkToFi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 shrinkToFit="1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Fill="1"/>
    <xf numFmtId="0" fontId="9" fillId="0" borderId="0" xfId="0" applyFon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0" borderId="0" xfId="0" applyFont="1"/>
    <xf numFmtId="0" fontId="11" fillId="0" borderId="0" xfId="0" applyFont="1"/>
    <xf numFmtId="49" fontId="4" fillId="0" borderId="0" xfId="0" applyNumberFormat="1" applyFont="1"/>
    <xf numFmtId="0" fontId="1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Fill="1"/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164" fontId="5" fillId="0" borderId="0" xfId="0" applyNumberFormat="1" applyFont="1" applyFill="1"/>
    <xf numFmtId="0" fontId="1" fillId="0" borderId="14" xfId="0" applyFont="1" applyFill="1" applyBorder="1" applyAlignment="1">
      <alignment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textRotation="90"/>
    </xf>
    <xf numFmtId="0" fontId="1" fillId="0" borderId="0" xfId="0" applyFont="1" applyFill="1"/>
    <xf numFmtId="1" fontId="1" fillId="0" borderId="12" xfId="0" applyNumberFormat="1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14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8" borderId="10" xfId="0" applyFont="1" applyFill="1" applyBorder="1"/>
    <xf numFmtId="0" fontId="1" fillId="8" borderId="12" xfId="0" applyFont="1" applyFill="1" applyBorder="1" applyAlignment="1">
      <alignment horizontal="center" vertical="center" wrapText="1"/>
    </xf>
    <xf numFmtId="0" fontId="13" fillId="10" borderId="10" xfId="0" applyFont="1" applyFill="1" applyBorder="1"/>
    <xf numFmtId="0" fontId="13" fillId="10" borderId="12" xfId="0" applyFont="1" applyFill="1" applyBorder="1"/>
    <xf numFmtId="0" fontId="13" fillId="9" borderId="10" xfId="0" applyFont="1" applyFill="1" applyBorder="1"/>
    <xf numFmtId="0" fontId="13" fillId="9" borderId="12" xfId="0" applyFont="1" applyFill="1" applyBorder="1"/>
    <xf numFmtId="0" fontId="13" fillId="11" borderId="10" xfId="0" applyFont="1" applyFill="1" applyBorder="1"/>
    <xf numFmtId="0" fontId="13" fillId="11" borderId="12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66" fontId="1" fillId="0" borderId="12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8" fillId="0" borderId="0" xfId="0" applyFont="1"/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8" fillId="0" borderId="1" xfId="0" applyFont="1" applyBorder="1"/>
    <xf numFmtId="0" fontId="0" fillId="0" borderId="1" xfId="0" applyBorder="1"/>
    <xf numFmtId="0" fontId="18" fillId="0" borderId="3" xfId="0" applyFont="1" applyBorder="1"/>
    <xf numFmtId="0" fontId="0" fillId="0" borderId="10" xfId="0" applyBorder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 vertical="center"/>
    </xf>
    <xf numFmtId="0" fontId="1" fillId="12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/>
    <xf numFmtId="0" fontId="1" fillId="0" borderId="0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/>
    <xf numFmtId="0" fontId="19" fillId="8" borderId="0" xfId="0" applyFont="1" applyFill="1"/>
    <xf numFmtId="0" fontId="18" fillId="8" borderId="0" xfId="0" applyFont="1" applyFill="1"/>
    <xf numFmtId="10" fontId="20" fillId="8" borderId="0" xfId="0" applyNumberFormat="1" applyFont="1" applyFill="1"/>
    <xf numFmtId="0" fontId="18" fillId="0" borderId="1" xfId="0" applyFont="1" applyBorder="1" applyAlignment="1"/>
    <xf numFmtId="0" fontId="19" fillId="0" borderId="1" xfId="0" applyFont="1" applyBorder="1"/>
    <xf numFmtId="0" fontId="24" fillId="8" borderId="1" xfId="0" applyFont="1" applyFill="1" applyBorder="1"/>
    <xf numFmtId="0" fontId="26" fillId="8" borderId="1" xfId="0" applyFont="1" applyFill="1" applyBorder="1"/>
    <xf numFmtId="0" fontId="20" fillId="0" borderId="1" xfId="0" applyFont="1" applyBorder="1"/>
    <xf numFmtId="0" fontId="19" fillId="8" borderId="1" xfId="0" applyFont="1" applyFill="1" applyBorder="1"/>
    <xf numFmtId="0" fontId="0" fillId="8" borderId="1" xfId="0" applyFill="1" applyBorder="1"/>
    <xf numFmtId="0" fontId="0" fillId="12" borderId="0" xfId="0" applyFill="1"/>
    <xf numFmtId="0" fontId="19" fillId="12" borderId="0" xfId="0" applyFont="1" applyFill="1"/>
    <xf numFmtId="10" fontId="18" fillId="8" borderId="0" xfId="0" applyNumberFormat="1" applyFont="1" applyFill="1"/>
    <xf numFmtId="0" fontId="18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 shrinkToFit="1"/>
    </xf>
    <xf numFmtId="0" fontId="1" fillId="3" borderId="4" xfId="0" applyFont="1" applyFill="1" applyBorder="1" applyAlignment="1">
      <alignment horizontal="center" vertical="center" wrapText="1" shrinkToFit="1"/>
    </xf>
    <xf numFmtId="0" fontId="1" fillId="3" borderId="0" xfId="0" applyFont="1" applyFill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 shrinkToFit="1"/>
    </xf>
    <xf numFmtId="0" fontId="1" fillId="3" borderId="2" xfId="0" applyFont="1" applyFill="1" applyBorder="1" applyAlignment="1">
      <alignment horizontal="center" vertical="center" wrapText="1" shrinkToFit="1"/>
    </xf>
    <xf numFmtId="49" fontId="1" fillId="0" borderId="1" xfId="0" applyNumberFormat="1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 shrinkToFit="1"/>
    </xf>
    <xf numFmtId="0" fontId="1" fillId="5" borderId="4" xfId="0" applyFont="1" applyFill="1" applyBorder="1" applyAlignment="1">
      <alignment horizontal="center" vertical="center" wrapText="1" shrinkToFit="1"/>
    </xf>
    <xf numFmtId="0" fontId="1" fillId="5" borderId="5" xfId="0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 wrapText="1" shrinkToFit="1"/>
    </xf>
    <xf numFmtId="0" fontId="1" fillId="5" borderId="0" xfId="0" applyFont="1" applyFill="1" applyBorder="1" applyAlignment="1">
      <alignment horizontal="center" vertical="center" wrapText="1" shrinkToFit="1"/>
    </xf>
    <xf numFmtId="0" fontId="1" fillId="5" borderId="6" xfId="0" applyFont="1" applyFill="1" applyBorder="1" applyAlignment="1">
      <alignment horizontal="center" vertical="center" wrapText="1" shrinkToFit="1"/>
    </xf>
    <xf numFmtId="0" fontId="1" fillId="5" borderId="7" xfId="0" applyFont="1" applyFill="1" applyBorder="1" applyAlignment="1">
      <alignment horizontal="center" vertical="center" wrapText="1" shrinkToFit="1"/>
    </xf>
    <xf numFmtId="0" fontId="1" fillId="5" borderId="8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 vertical="center" wrapText="1" shrinkToFit="1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0" fontId="1" fillId="4" borderId="3" xfId="0" applyFont="1" applyFill="1" applyBorder="1" applyAlignment="1">
      <alignment horizontal="center" vertical="center" wrapText="1" shrinkToFit="1"/>
    </xf>
    <xf numFmtId="0" fontId="1" fillId="4" borderId="4" xfId="0" applyFont="1" applyFill="1" applyBorder="1" applyAlignment="1">
      <alignment horizontal="center" vertical="center" wrapText="1" shrinkToFit="1"/>
    </xf>
    <xf numFmtId="0" fontId="1" fillId="4" borderId="5" xfId="0" applyFont="1" applyFill="1" applyBorder="1" applyAlignment="1">
      <alignment horizontal="center" vertical="center" wrapText="1" shrinkToFit="1"/>
    </xf>
    <xf numFmtId="0" fontId="1" fillId="4" borderId="2" xfId="0" applyFont="1" applyFill="1" applyBorder="1" applyAlignment="1">
      <alignment horizontal="center" vertical="center" wrapText="1" shrinkToFit="1"/>
    </xf>
    <xf numFmtId="0" fontId="1" fillId="4" borderId="0" xfId="0" applyFont="1" applyFill="1" applyBorder="1" applyAlignment="1">
      <alignment horizontal="center" vertical="center" wrapText="1" shrinkToFit="1"/>
    </xf>
    <xf numFmtId="0" fontId="1" fillId="4" borderId="6" xfId="0" applyFont="1" applyFill="1" applyBorder="1" applyAlignment="1">
      <alignment horizontal="center" vertical="center" wrapText="1" shrinkToFit="1"/>
    </xf>
    <xf numFmtId="0" fontId="1" fillId="4" borderId="7" xfId="0" applyFont="1" applyFill="1" applyBorder="1" applyAlignment="1">
      <alignment horizontal="center" vertical="center" wrapText="1" shrinkToFit="1"/>
    </xf>
    <xf numFmtId="0" fontId="1" fillId="4" borderId="8" xfId="0" applyFont="1" applyFill="1" applyBorder="1" applyAlignment="1">
      <alignment horizontal="center" vertical="center" wrapText="1" shrinkToFit="1"/>
    </xf>
    <xf numFmtId="0" fontId="1" fillId="4" borderId="9" xfId="0" applyFont="1" applyFill="1" applyBorder="1" applyAlignment="1">
      <alignment horizontal="center" vertical="center" wrapText="1" shrinkToFit="1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 shrinkToFit="1"/>
    </xf>
    <xf numFmtId="0" fontId="1" fillId="6" borderId="4" xfId="0" applyFont="1" applyFill="1" applyBorder="1" applyAlignment="1">
      <alignment horizontal="center" vertical="center" wrapText="1" shrinkToFit="1"/>
    </xf>
    <xf numFmtId="0" fontId="1" fillId="6" borderId="5" xfId="0" applyFont="1" applyFill="1" applyBorder="1" applyAlignment="1">
      <alignment horizontal="center" vertical="center" wrapText="1" shrinkToFit="1"/>
    </xf>
    <xf numFmtId="0" fontId="1" fillId="6" borderId="2" xfId="0" applyFont="1" applyFill="1" applyBorder="1" applyAlignment="1">
      <alignment horizontal="center" vertical="center" wrapText="1" shrinkToFit="1"/>
    </xf>
    <xf numFmtId="0" fontId="1" fillId="6" borderId="0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1" fillId="6" borderId="7" xfId="0" applyFont="1" applyFill="1" applyBorder="1" applyAlignment="1">
      <alignment horizontal="center" vertical="center" wrapText="1" shrinkToFit="1"/>
    </xf>
    <xf numFmtId="0" fontId="1" fillId="6" borderId="8" xfId="0" applyFont="1" applyFill="1" applyBorder="1" applyAlignment="1">
      <alignment horizontal="center" vertical="center" wrapText="1" shrinkToFit="1"/>
    </xf>
    <xf numFmtId="0" fontId="1" fillId="6" borderId="9" xfId="0" applyFont="1" applyFill="1" applyBorder="1" applyAlignment="1">
      <alignment horizontal="center" vertical="center" wrapText="1" shrinkToFit="1"/>
    </xf>
    <xf numFmtId="0" fontId="1" fillId="6" borderId="1" xfId="0" applyFont="1" applyFill="1" applyBorder="1" applyAlignment="1">
      <alignment horizontal="center" vertical="center" wrapText="1" shrinkToFit="1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 shrinkToFit="1"/>
    </xf>
    <xf numFmtId="49" fontId="1" fillId="0" borderId="0" xfId="0" applyNumberFormat="1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shrinkToFit="1"/>
    </xf>
    <xf numFmtId="49" fontId="17" fillId="2" borderId="1" xfId="0" applyNumberFormat="1" applyFont="1" applyFill="1" applyBorder="1" applyAlignment="1">
      <alignment horizontal="center" vertical="center" wrapText="1" shrinkToFit="1"/>
    </xf>
    <xf numFmtId="49" fontId="17" fillId="2" borderId="11" xfId="0" applyNumberFormat="1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 wrapText="1" shrinkToFit="1"/>
    </xf>
    <xf numFmtId="165" fontId="9" fillId="7" borderId="1" xfId="0" applyNumberFormat="1" applyFont="1" applyFill="1" applyBorder="1" applyAlignment="1">
      <alignment horizontal="center" vertical="center" wrapText="1" shrinkToFit="1"/>
    </xf>
    <xf numFmtId="0" fontId="1" fillId="0" borderId="3" xfId="0" applyFont="1" applyFill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horizontal="center" vertical="center" wrapText="1" shrinkToFit="1"/>
    </xf>
    <xf numFmtId="0" fontId="1" fillId="0" borderId="5" xfId="0" applyFont="1" applyFill="1" applyBorder="1" applyAlignment="1">
      <alignment horizontal="center" vertical="center" wrapText="1" shrinkToFit="1"/>
    </xf>
    <xf numFmtId="0" fontId="1" fillId="0" borderId="2" xfId="0" applyFont="1" applyFill="1" applyBorder="1" applyAlignment="1">
      <alignment horizontal="center" vertical="center" wrapText="1" shrinkToFit="1"/>
    </xf>
    <xf numFmtId="0" fontId="1" fillId="0" borderId="6" xfId="0" applyFont="1" applyFill="1" applyBorder="1" applyAlignment="1">
      <alignment horizontal="center" vertical="center" wrapText="1" shrinkToFit="1"/>
    </xf>
    <xf numFmtId="0" fontId="1" fillId="0" borderId="7" xfId="0" applyFont="1" applyFill="1" applyBorder="1" applyAlignment="1">
      <alignment horizontal="center" vertical="center" wrapText="1" shrinkToFit="1"/>
    </xf>
    <xf numFmtId="0" fontId="1" fillId="0" borderId="8" xfId="0" applyFont="1" applyFill="1" applyBorder="1" applyAlignment="1">
      <alignment horizontal="center" vertical="center" wrapText="1" shrinkToFit="1"/>
    </xf>
    <xf numFmtId="0" fontId="1" fillId="0" borderId="9" xfId="0" applyFont="1" applyFill="1" applyBorder="1" applyAlignment="1">
      <alignment horizontal="center" vertical="center" wrapText="1" shrinkToFi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 shrinkToFit="1"/>
    </xf>
    <xf numFmtId="0" fontId="1" fillId="0" borderId="10" xfId="0" applyFont="1" applyFill="1" applyBorder="1" applyAlignment="1">
      <alignment horizontal="left" vertical="center" shrinkToFit="1"/>
    </xf>
    <xf numFmtId="0" fontId="1" fillId="0" borderId="12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/>
    <xf numFmtId="0" fontId="4" fillId="0" borderId="0" xfId="0" applyFont="1" applyFill="1" applyAlignment="1">
      <alignment horizontal="right" vertical="justify"/>
    </xf>
    <xf numFmtId="0" fontId="4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right" vertical="justify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NumberFormat="1" applyFont="1" applyAlignment="1">
      <alignment horizont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28575</xdr:rowOff>
    </xdr:from>
    <xdr:to>
      <xdr:col>10</xdr:col>
      <xdr:colOff>104775</xdr:colOff>
      <xdr:row>4</xdr:row>
      <xdr:rowOff>9525</xdr:rowOff>
    </xdr:to>
    <xdr:pic>
      <xdr:nvPicPr>
        <xdr:cNvPr id="2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8575"/>
          <a:ext cx="94297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54</xdr:col>
      <xdr:colOff>9525</xdr:colOff>
      <xdr:row>0</xdr:row>
      <xdr:rowOff>95250</xdr:rowOff>
    </xdr:from>
    <xdr:to>
      <xdr:col>61</xdr:col>
      <xdr:colOff>257175</xdr:colOff>
      <xdr:row>3</xdr:row>
      <xdr:rowOff>190500</xdr:rowOff>
    </xdr:to>
    <xdr:pic>
      <xdr:nvPicPr>
        <xdr:cNvPr id="3" name="Picture 21" descr="logo_UTFPR_pb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97025" y="95250"/>
          <a:ext cx="21240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pe Pfrimer" id="{0705804D-59A4-497A-B3DA-89544E7DDC99}" userId="0b8eec0ce5f0414b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5" dT="2020-12-02T18:03:53.88" personId="{0705804D-59A4-497A-B3DA-89544E7DDC99}" id="{159C3D31-7507-463C-B546-965771173FF0}">
    <text>Processo 23064.019221/2019-21</text>
  </threadedComment>
  <threadedComment ref="D45" dT="2020-12-02T17:44:47.38" personId="{0705804D-59A4-497A-B3DA-89544E7DDC99}" id="{B4DC12E5-53B1-4FA6-A445-57BB940B6A9A}">
    <text>Processo SEI: 23064.041176/2018-18, documento: 0504891 (alteração: Construção de Algoritmos, Fundamentos de Programação)
e Processo 23064.019221/2019-21</text>
  </threadedComment>
  <threadedComment ref="V45" dT="2020-12-02T18:10:19.93" personId="{0705804D-59A4-497A-B3DA-89544E7DDC99}" id="{47E6F134-150B-444E-A10F-D9876A0540E1}">
    <text>Processo 23064.005084/2018-66 Anexo 1</text>
  </threadedComment>
  <threadedComment ref="P51" dT="2020-12-02T18:10:05.72" personId="{0705804D-59A4-497A-B3DA-89544E7DDC99}" id="{5C8703BD-66BF-4ED4-A4F8-99E4E286BDE2}">
    <text>Processo 23064.005084/2018-66 Anexo 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12-02T18:12:59.51" personId="{0705804D-59A4-497A-B3DA-89544E7DDC99}" id="{BA1C76C1-D522-4F84-8ED5-9AE557FC6C60}">
    <text>Processo SEI: 23064.041176/2018-18, documento: 0504891 (alteração: Construção de Algoritmos, Fundamentos de Programação)
e Processo 23064.019221/2019-21</text>
  </threadedComment>
  <threadedComment ref="B32" dT="2020-12-02T17:13:25.56" personId="{0705804D-59A4-497A-B3DA-89544E7DDC99}" id="{FED524FA-9CDB-4D36-BCAF-E18CDA3C98C2}">
    <text>Não está mais nas diretrizes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90"/>
  <sheetViews>
    <sheetView showGridLines="0" tabSelected="1" topLeftCell="P53" zoomScale="115" zoomScaleNormal="115" zoomScaleSheetLayoutView="40" workbookViewId="0">
      <selection activeCell="D1" sqref="D1:BJ84"/>
    </sheetView>
  </sheetViews>
  <sheetFormatPr defaultRowHeight="12.75" x14ac:dyDescent="0.2"/>
  <cols>
    <col min="1" max="6" width="4.42578125" style="1" customWidth="1"/>
    <col min="7" max="7" width="4.42578125" style="2" customWidth="1"/>
    <col min="8" max="8" width="4.42578125" style="3" customWidth="1"/>
    <col min="9" max="12" width="4.42578125" style="1" customWidth="1"/>
    <col min="13" max="13" width="4.42578125" style="2" customWidth="1"/>
    <col min="14" max="14" width="4.42578125" style="4" customWidth="1"/>
    <col min="15" max="18" width="4.42578125" style="1" customWidth="1"/>
    <col min="19" max="19" width="4.42578125" style="2" customWidth="1"/>
    <col min="20" max="20" width="4.42578125" style="4" customWidth="1"/>
    <col min="21" max="24" width="4.42578125" style="1" customWidth="1"/>
    <col min="25" max="25" width="5.28515625" style="6" customWidth="1"/>
    <col min="26" max="26" width="4.42578125" style="6" customWidth="1"/>
    <col min="27" max="30" width="4.42578125" style="1" customWidth="1"/>
    <col min="31" max="31" width="4.42578125" style="2" customWidth="1"/>
    <col min="32" max="32" width="4.42578125" style="6" customWidth="1"/>
    <col min="33" max="36" width="4.42578125" style="1" customWidth="1"/>
    <col min="37" max="37" width="4.42578125" style="2" customWidth="1"/>
    <col min="38" max="38" width="4.42578125" style="6" customWidth="1"/>
    <col min="39" max="42" width="4.42578125" style="1" customWidth="1"/>
    <col min="43" max="43" width="5.85546875" style="2" customWidth="1"/>
    <col min="44" max="44" width="4.42578125" style="6" customWidth="1"/>
    <col min="45" max="49" width="4.42578125" style="1" customWidth="1"/>
    <col min="50" max="50" width="4.42578125" style="4" customWidth="1"/>
    <col min="51" max="55" width="4.42578125" style="1" customWidth="1"/>
    <col min="56" max="56" width="4.42578125" style="4" customWidth="1"/>
    <col min="57" max="60" width="4.42578125" style="1" customWidth="1"/>
    <col min="61" max="61" width="4.42578125" style="2" customWidth="1"/>
    <col min="62" max="62" width="5.28515625" style="6" customWidth="1"/>
    <col min="63" max="77" width="4.42578125" style="1" customWidth="1"/>
    <col min="78" max="16384" width="9.140625" style="1"/>
  </cols>
  <sheetData>
    <row r="1" spans="4:62" ht="18" x14ac:dyDescent="0.25">
      <c r="S1" s="213" t="s">
        <v>0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</row>
    <row r="2" spans="4:62" ht="18.75" x14ac:dyDescent="0.3">
      <c r="S2" s="215" t="s">
        <v>327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</row>
    <row r="3" spans="4:62" ht="18.75" x14ac:dyDescent="0.3">
      <c r="S3" s="215" t="s">
        <v>1</v>
      </c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</row>
    <row r="4" spans="4:62" ht="18.75" x14ac:dyDescent="0.2">
      <c r="S4" s="216" t="s">
        <v>2</v>
      </c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</row>
    <row r="6" spans="4:62" s="7" customFormat="1" ht="15.75" x14ac:dyDescent="0.25">
      <c r="D6" s="201" t="s">
        <v>3</v>
      </c>
      <c r="E6" s="201"/>
      <c r="F6" s="201"/>
      <c r="G6" s="201"/>
      <c r="H6" s="201"/>
      <c r="I6" s="8"/>
      <c r="J6" s="201" t="s">
        <v>4</v>
      </c>
      <c r="K6" s="201"/>
      <c r="L6" s="201"/>
      <c r="M6" s="201"/>
      <c r="N6" s="201"/>
      <c r="O6" s="8"/>
      <c r="P6" s="201" t="s">
        <v>5</v>
      </c>
      <c r="Q6" s="201"/>
      <c r="R6" s="201"/>
      <c r="S6" s="201"/>
      <c r="T6" s="201"/>
      <c r="U6" s="8"/>
      <c r="V6" s="202" t="s">
        <v>6</v>
      </c>
      <c r="W6" s="202"/>
      <c r="X6" s="202"/>
      <c r="Y6" s="202"/>
      <c r="Z6" s="202"/>
      <c r="AA6" s="8"/>
      <c r="AB6" s="201" t="s">
        <v>7</v>
      </c>
      <c r="AC6" s="201"/>
      <c r="AD6" s="201"/>
      <c r="AE6" s="201"/>
      <c r="AF6" s="201"/>
      <c r="AG6" s="8"/>
      <c r="AH6" s="201" t="s">
        <v>8</v>
      </c>
      <c r="AI6" s="201"/>
      <c r="AJ6" s="201"/>
      <c r="AK6" s="201"/>
      <c r="AL6" s="201"/>
      <c r="AM6" s="8"/>
      <c r="AN6" s="201" t="s">
        <v>9</v>
      </c>
      <c r="AO6" s="201"/>
      <c r="AP6" s="201"/>
      <c r="AQ6" s="201"/>
      <c r="AR6" s="201"/>
      <c r="AS6" s="8"/>
      <c r="AT6" s="201" t="s">
        <v>10</v>
      </c>
      <c r="AU6" s="201"/>
      <c r="AV6" s="201"/>
      <c r="AW6" s="201"/>
      <c r="AX6" s="201"/>
      <c r="AY6" s="8"/>
      <c r="AZ6" s="201" t="s">
        <v>11</v>
      </c>
      <c r="BA6" s="201"/>
      <c r="BB6" s="201"/>
      <c r="BC6" s="201"/>
      <c r="BD6" s="201"/>
      <c r="BE6" s="8"/>
      <c r="BF6" s="201" t="s">
        <v>12</v>
      </c>
      <c r="BG6" s="201"/>
      <c r="BH6" s="201"/>
      <c r="BI6" s="201"/>
      <c r="BJ6" s="201"/>
    </row>
    <row r="7" spans="4:62" s="7" customFormat="1" ht="15.75" x14ac:dyDescent="0.25">
      <c r="D7" s="173"/>
      <c r="E7" s="173"/>
      <c r="F7" s="173"/>
      <c r="G7" s="173"/>
      <c r="H7" s="173"/>
      <c r="I7" s="8"/>
      <c r="J7" s="173"/>
      <c r="K7" s="173"/>
      <c r="L7" s="173"/>
      <c r="M7" s="173"/>
      <c r="N7" s="173"/>
      <c r="O7" s="8"/>
      <c r="P7" s="173"/>
      <c r="Q7" s="173"/>
      <c r="R7" s="173"/>
      <c r="S7" s="173"/>
      <c r="T7" s="173"/>
      <c r="U7" s="8"/>
      <c r="V7" s="174"/>
      <c r="W7" s="174"/>
      <c r="X7" s="174"/>
      <c r="Y7" s="174"/>
      <c r="Z7" s="174"/>
      <c r="AA7" s="8"/>
      <c r="AB7" s="173"/>
      <c r="AC7" s="173"/>
      <c r="AD7" s="173"/>
      <c r="AE7" s="173"/>
      <c r="AF7" s="173"/>
      <c r="AG7" s="8"/>
      <c r="AH7" s="173"/>
      <c r="AI7" s="173"/>
      <c r="AJ7" s="173"/>
      <c r="AK7" s="173"/>
      <c r="AL7" s="173"/>
      <c r="AM7" s="8"/>
      <c r="AN7" s="173"/>
      <c r="AO7" s="173"/>
      <c r="AP7" s="173"/>
      <c r="AQ7" s="173"/>
      <c r="AR7" s="173"/>
      <c r="AS7" s="8"/>
      <c r="AT7" s="173"/>
      <c r="AU7" s="173"/>
      <c r="AV7" s="173"/>
      <c r="AW7" s="173"/>
      <c r="AX7" s="173"/>
      <c r="AY7" s="8"/>
      <c r="AZ7" s="173"/>
      <c r="BA7" s="173"/>
      <c r="BB7" s="173"/>
      <c r="BC7" s="173"/>
      <c r="BD7" s="173"/>
      <c r="BE7" s="8"/>
      <c r="BF7" s="173"/>
      <c r="BG7" s="173"/>
      <c r="BH7" s="173"/>
      <c r="BI7" s="173"/>
      <c r="BJ7" s="173"/>
    </row>
    <row r="8" spans="4:62" s="7" customFormat="1" ht="15.75" x14ac:dyDescent="0.25">
      <c r="D8" s="203" t="s">
        <v>328</v>
      </c>
      <c r="E8" s="203"/>
      <c r="F8" s="203"/>
      <c r="G8" s="201"/>
      <c r="H8" s="201"/>
      <c r="I8" s="8"/>
      <c r="J8" s="203" t="s">
        <v>328</v>
      </c>
      <c r="K8" s="203"/>
      <c r="L8" s="203"/>
      <c r="M8" s="201"/>
      <c r="N8" s="201"/>
      <c r="O8" s="8"/>
      <c r="P8" s="203" t="s">
        <v>328</v>
      </c>
      <c r="Q8" s="203"/>
      <c r="R8" s="203"/>
      <c r="S8" s="201"/>
      <c r="T8" s="201"/>
      <c r="U8" s="8"/>
      <c r="V8" s="203" t="s">
        <v>328</v>
      </c>
      <c r="W8" s="203"/>
      <c r="X8" s="203"/>
      <c r="Y8" s="201"/>
      <c r="Z8" s="201"/>
      <c r="AA8" s="8"/>
      <c r="AB8" s="203" t="s">
        <v>328</v>
      </c>
      <c r="AC8" s="203"/>
      <c r="AD8" s="203"/>
      <c r="AE8" s="201"/>
      <c r="AF8" s="201"/>
      <c r="AG8" s="8"/>
      <c r="AH8" s="203" t="s">
        <v>328</v>
      </c>
      <c r="AI8" s="203"/>
      <c r="AJ8" s="203"/>
      <c r="AK8" s="201"/>
      <c r="AL8" s="201"/>
      <c r="AM8" s="8"/>
      <c r="AN8" s="203" t="s">
        <v>328</v>
      </c>
      <c r="AO8" s="203"/>
      <c r="AP8" s="203"/>
      <c r="AQ8" s="201"/>
      <c r="AR8" s="201"/>
      <c r="AS8" s="8"/>
      <c r="AT8" s="203" t="s">
        <v>328</v>
      </c>
      <c r="AU8" s="203"/>
      <c r="AV8" s="203"/>
      <c r="AW8" s="201"/>
      <c r="AX8" s="201"/>
      <c r="AY8" s="8"/>
      <c r="AZ8" s="203" t="s">
        <v>328</v>
      </c>
      <c r="BA8" s="203"/>
      <c r="BB8" s="203"/>
      <c r="BC8" s="201"/>
      <c r="BD8" s="201"/>
      <c r="BE8" s="8"/>
      <c r="BF8" s="203" t="s">
        <v>328</v>
      </c>
      <c r="BG8" s="203"/>
      <c r="BH8" s="203"/>
      <c r="BI8" s="201"/>
      <c r="BJ8" s="201"/>
    </row>
    <row r="9" spans="4:62" s="7" customFormat="1" ht="15.75" x14ac:dyDescent="0.25">
      <c r="D9" s="203"/>
      <c r="E9" s="203"/>
      <c r="F9" s="203"/>
      <c r="G9" s="201"/>
      <c r="H9" s="201"/>
      <c r="I9" s="8"/>
      <c r="J9" s="203"/>
      <c r="K9" s="203"/>
      <c r="L9" s="203"/>
      <c r="M9" s="201"/>
      <c r="N9" s="201"/>
      <c r="O9" s="8"/>
      <c r="P9" s="203"/>
      <c r="Q9" s="203"/>
      <c r="R9" s="203"/>
      <c r="S9" s="201"/>
      <c r="T9" s="201"/>
      <c r="U9" s="8"/>
      <c r="V9" s="203"/>
      <c r="W9" s="203"/>
      <c r="X9" s="203"/>
      <c r="Y9" s="201"/>
      <c r="Z9" s="201"/>
      <c r="AA9" s="8"/>
      <c r="AB9" s="203"/>
      <c r="AC9" s="203"/>
      <c r="AD9" s="203"/>
      <c r="AE9" s="201"/>
      <c r="AF9" s="201"/>
      <c r="AG9" s="8"/>
      <c r="AH9" s="203"/>
      <c r="AI9" s="203"/>
      <c r="AJ9" s="203"/>
      <c r="AK9" s="201"/>
      <c r="AL9" s="201"/>
      <c r="AM9" s="8"/>
      <c r="AN9" s="203"/>
      <c r="AO9" s="203"/>
      <c r="AP9" s="203"/>
      <c r="AQ9" s="201"/>
      <c r="AR9" s="201"/>
      <c r="AS9" s="8"/>
      <c r="AT9" s="203"/>
      <c r="AU9" s="203"/>
      <c r="AV9" s="203"/>
      <c r="AW9" s="201"/>
      <c r="AX9" s="201"/>
      <c r="AY9" s="8"/>
      <c r="AZ9" s="203"/>
      <c r="BA9" s="203"/>
      <c r="BB9" s="203"/>
      <c r="BC9" s="201"/>
      <c r="BD9" s="201"/>
      <c r="BE9" s="8"/>
      <c r="BF9" s="203"/>
      <c r="BG9" s="203"/>
      <c r="BH9" s="203"/>
      <c r="BI9" s="201"/>
      <c r="BJ9" s="201"/>
    </row>
    <row r="10" spans="4:62" s="7" customFormat="1" ht="15.75" x14ac:dyDescent="0.25">
      <c r="D10" s="203"/>
      <c r="E10" s="203"/>
      <c r="F10" s="203"/>
      <c r="G10" s="201"/>
      <c r="H10" s="201"/>
      <c r="I10" s="8"/>
      <c r="J10" s="203"/>
      <c r="K10" s="203"/>
      <c r="L10" s="203"/>
      <c r="M10" s="201"/>
      <c r="N10" s="201"/>
      <c r="O10" s="8"/>
      <c r="P10" s="203"/>
      <c r="Q10" s="203"/>
      <c r="R10" s="203"/>
      <c r="S10" s="201"/>
      <c r="T10" s="201"/>
      <c r="U10" s="8"/>
      <c r="V10" s="203"/>
      <c r="W10" s="203"/>
      <c r="X10" s="203"/>
      <c r="Y10" s="201"/>
      <c r="Z10" s="201"/>
      <c r="AA10" s="8"/>
      <c r="AB10" s="203"/>
      <c r="AC10" s="203"/>
      <c r="AD10" s="203"/>
      <c r="AE10" s="201"/>
      <c r="AF10" s="201"/>
      <c r="AG10" s="8"/>
      <c r="AH10" s="203"/>
      <c r="AI10" s="203"/>
      <c r="AJ10" s="203"/>
      <c r="AK10" s="201"/>
      <c r="AL10" s="201"/>
      <c r="AM10" s="8"/>
      <c r="AN10" s="203"/>
      <c r="AO10" s="203"/>
      <c r="AP10" s="203"/>
      <c r="AQ10" s="201"/>
      <c r="AR10" s="201"/>
      <c r="AS10" s="8"/>
      <c r="AT10" s="203"/>
      <c r="AU10" s="203"/>
      <c r="AV10" s="203"/>
      <c r="AW10" s="201"/>
      <c r="AX10" s="201"/>
      <c r="AY10" s="8"/>
      <c r="AZ10" s="203"/>
      <c r="BA10" s="203"/>
      <c r="BB10" s="203"/>
      <c r="BC10" s="201"/>
      <c r="BD10" s="201"/>
      <c r="BE10" s="8"/>
      <c r="BF10" s="203"/>
      <c r="BG10" s="203"/>
      <c r="BH10" s="203"/>
      <c r="BI10" s="201"/>
      <c r="BJ10" s="201"/>
    </row>
    <row r="11" spans="4:62" s="7" customFormat="1" ht="15.75" x14ac:dyDescent="0.25">
      <c r="D11" s="203" t="s">
        <v>329</v>
      </c>
      <c r="E11" s="203"/>
      <c r="F11" s="203"/>
      <c r="G11" s="201"/>
      <c r="H11" s="201"/>
      <c r="I11" s="8"/>
      <c r="J11" s="203" t="s">
        <v>329</v>
      </c>
      <c r="K11" s="203"/>
      <c r="L11" s="203"/>
      <c r="M11" s="201"/>
      <c r="N11" s="201"/>
      <c r="O11" s="8"/>
      <c r="P11" s="203" t="s">
        <v>329</v>
      </c>
      <c r="Q11" s="203"/>
      <c r="R11" s="203"/>
      <c r="S11" s="201"/>
      <c r="T11" s="201"/>
      <c r="U11" s="8"/>
      <c r="V11" s="203" t="s">
        <v>329</v>
      </c>
      <c r="W11" s="203"/>
      <c r="X11" s="203"/>
      <c r="Y11" s="201"/>
      <c r="Z11" s="201"/>
      <c r="AA11" s="8"/>
      <c r="AB11" s="203" t="s">
        <v>329</v>
      </c>
      <c r="AC11" s="203"/>
      <c r="AD11" s="203"/>
      <c r="AE11" s="201"/>
      <c r="AF11" s="201"/>
      <c r="AG11" s="8"/>
      <c r="AH11" s="203" t="s">
        <v>329</v>
      </c>
      <c r="AI11" s="203"/>
      <c r="AJ11" s="203"/>
      <c r="AK11" s="201"/>
      <c r="AL11" s="201"/>
      <c r="AM11" s="8"/>
      <c r="AN11" s="203" t="s">
        <v>329</v>
      </c>
      <c r="AO11" s="203"/>
      <c r="AP11" s="203"/>
      <c r="AQ11" s="201"/>
      <c r="AR11" s="201"/>
      <c r="AS11" s="8"/>
      <c r="AT11" s="203" t="s">
        <v>329</v>
      </c>
      <c r="AU11" s="203"/>
      <c r="AV11" s="203"/>
      <c r="AW11" s="201"/>
      <c r="AX11" s="201"/>
      <c r="AY11" s="8"/>
      <c r="AZ11" s="203" t="s">
        <v>329</v>
      </c>
      <c r="BA11" s="203"/>
      <c r="BB11" s="203"/>
      <c r="BC11" s="201"/>
      <c r="BD11" s="201"/>
      <c r="BE11" s="8"/>
      <c r="BF11" s="203" t="s">
        <v>329</v>
      </c>
      <c r="BG11" s="203"/>
      <c r="BH11" s="203"/>
      <c r="BI11" s="201"/>
      <c r="BJ11" s="201"/>
    </row>
    <row r="12" spans="4:62" s="7" customFormat="1" ht="15.75" x14ac:dyDescent="0.25">
      <c r="D12" s="203"/>
      <c r="E12" s="203"/>
      <c r="F12" s="203"/>
      <c r="G12" s="201"/>
      <c r="H12" s="201"/>
      <c r="I12" s="8"/>
      <c r="J12" s="203"/>
      <c r="K12" s="203"/>
      <c r="L12" s="203"/>
      <c r="M12" s="201"/>
      <c r="N12" s="201"/>
      <c r="O12" s="8"/>
      <c r="P12" s="203"/>
      <c r="Q12" s="203"/>
      <c r="R12" s="203"/>
      <c r="S12" s="201"/>
      <c r="T12" s="201"/>
      <c r="U12" s="8"/>
      <c r="V12" s="203"/>
      <c r="W12" s="203"/>
      <c r="X12" s="203"/>
      <c r="Y12" s="201"/>
      <c r="Z12" s="201"/>
      <c r="AA12" s="8"/>
      <c r="AB12" s="203"/>
      <c r="AC12" s="203"/>
      <c r="AD12" s="203"/>
      <c r="AE12" s="201"/>
      <c r="AF12" s="201"/>
      <c r="AG12" s="8"/>
      <c r="AH12" s="203"/>
      <c r="AI12" s="203"/>
      <c r="AJ12" s="203"/>
      <c r="AK12" s="201"/>
      <c r="AL12" s="201"/>
      <c r="AM12" s="8"/>
      <c r="AN12" s="203"/>
      <c r="AO12" s="203"/>
      <c r="AP12" s="203"/>
      <c r="AQ12" s="201"/>
      <c r="AR12" s="201"/>
      <c r="AS12" s="8"/>
      <c r="AT12" s="203"/>
      <c r="AU12" s="203"/>
      <c r="AV12" s="203"/>
      <c r="AW12" s="201"/>
      <c r="AX12" s="201"/>
      <c r="AY12" s="8"/>
      <c r="AZ12" s="203"/>
      <c r="BA12" s="203"/>
      <c r="BB12" s="203"/>
      <c r="BC12" s="201"/>
      <c r="BD12" s="201"/>
      <c r="BE12" s="8"/>
      <c r="BF12" s="203"/>
      <c r="BG12" s="203"/>
      <c r="BH12" s="203"/>
      <c r="BI12" s="201"/>
      <c r="BJ12" s="201"/>
    </row>
    <row r="13" spans="4:62" s="7" customFormat="1" ht="15.75" x14ac:dyDescent="0.25">
      <c r="D13" s="203"/>
      <c r="E13" s="203"/>
      <c r="F13" s="203"/>
      <c r="G13" s="201"/>
      <c r="H13" s="201"/>
      <c r="I13" s="8"/>
      <c r="J13" s="203"/>
      <c r="K13" s="203"/>
      <c r="L13" s="203"/>
      <c r="M13" s="201"/>
      <c r="N13" s="201"/>
      <c r="O13" s="8"/>
      <c r="P13" s="203"/>
      <c r="Q13" s="203"/>
      <c r="R13" s="203"/>
      <c r="S13" s="201"/>
      <c r="T13" s="201"/>
      <c r="U13" s="8"/>
      <c r="V13" s="203"/>
      <c r="W13" s="203"/>
      <c r="X13" s="203"/>
      <c r="Y13" s="201"/>
      <c r="Z13" s="201"/>
      <c r="AA13" s="8"/>
      <c r="AB13" s="203"/>
      <c r="AC13" s="203"/>
      <c r="AD13" s="203"/>
      <c r="AE13" s="201"/>
      <c r="AF13" s="201"/>
      <c r="AG13" s="8"/>
      <c r="AH13" s="203"/>
      <c r="AI13" s="203"/>
      <c r="AJ13" s="203"/>
      <c r="AK13" s="201"/>
      <c r="AL13" s="201"/>
      <c r="AM13" s="8"/>
      <c r="AN13" s="203"/>
      <c r="AO13" s="203"/>
      <c r="AP13" s="203"/>
      <c r="AQ13" s="201"/>
      <c r="AR13" s="201"/>
      <c r="AS13" s="8"/>
      <c r="AT13" s="203"/>
      <c r="AU13" s="203"/>
      <c r="AV13" s="203"/>
      <c r="AW13" s="201"/>
      <c r="AX13" s="201"/>
      <c r="AY13" s="8"/>
      <c r="AZ13" s="203"/>
      <c r="BA13" s="203"/>
      <c r="BB13" s="203"/>
      <c r="BC13" s="201"/>
      <c r="BD13" s="201"/>
      <c r="BE13" s="8"/>
      <c r="BF13" s="203"/>
      <c r="BG13" s="203"/>
      <c r="BH13" s="203"/>
      <c r="BI13" s="201"/>
      <c r="BJ13" s="201"/>
    </row>
    <row r="14" spans="4:62" ht="15" x14ac:dyDescent="0.2">
      <c r="D14" s="9"/>
      <c r="E14" s="9"/>
      <c r="F14" s="9"/>
      <c r="G14" s="10"/>
      <c r="H14" s="11"/>
      <c r="I14" s="9"/>
      <c r="J14" s="9"/>
      <c r="K14" s="9"/>
      <c r="L14" s="9"/>
      <c r="M14" s="10"/>
      <c r="N14" s="12"/>
      <c r="O14" s="9"/>
      <c r="P14" s="9"/>
      <c r="Q14" s="9"/>
      <c r="R14" s="9"/>
      <c r="S14" s="10"/>
      <c r="T14" s="12"/>
      <c r="U14" s="9"/>
      <c r="V14" s="9"/>
      <c r="W14" s="9"/>
      <c r="X14" s="9"/>
      <c r="Y14" s="13"/>
      <c r="Z14" s="13"/>
      <c r="AA14" s="9"/>
      <c r="AB14" s="9"/>
      <c r="AC14" s="9"/>
      <c r="AD14" s="9"/>
      <c r="AE14" s="10"/>
      <c r="AF14" s="13"/>
      <c r="AG14" s="9"/>
      <c r="AH14" s="9"/>
      <c r="AI14" s="9"/>
      <c r="AJ14" s="9"/>
      <c r="AK14" s="10"/>
      <c r="AL14" s="13"/>
      <c r="AM14" s="9"/>
      <c r="AN14" s="9"/>
      <c r="AO14" s="9"/>
      <c r="AP14" s="9"/>
      <c r="AQ14" s="10"/>
      <c r="AR14" s="13"/>
      <c r="AS14" s="9"/>
      <c r="AT14" s="9"/>
      <c r="AU14" s="9"/>
      <c r="AV14" s="9"/>
      <c r="AW14" s="9"/>
      <c r="AX14" s="12"/>
      <c r="AY14" s="9"/>
      <c r="AZ14" s="9"/>
      <c r="BA14" s="9"/>
      <c r="BB14" s="9"/>
      <c r="BC14" s="9"/>
      <c r="BD14" s="12"/>
      <c r="BE14" s="9"/>
      <c r="BF14" s="9"/>
      <c r="BG14" s="9"/>
      <c r="BH14" s="9"/>
      <c r="BI14" s="10"/>
      <c r="BJ14" s="13"/>
    </row>
    <row r="15" spans="4:62" ht="15" customHeight="1" x14ac:dyDescent="0.2">
      <c r="D15" s="204" t="s">
        <v>13</v>
      </c>
      <c r="E15" s="204"/>
      <c r="F15" s="204"/>
      <c r="G15" s="204"/>
      <c r="H15" s="14" t="s">
        <v>14</v>
      </c>
      <c r="J15" s="204" t="s">
        <v>15</v>
      </c>
      <c r="K15" s="204"/>
      <c r="L15" s="204"/>
      <c r="M15" s="204"/>
      <c r="N15" s="14" t="s">
        <v>16</v>
      </c>
      <c r="O15" s="15"/>
      <c r="P15" s="204" t="s">
        <v>39</v>
      </c>
      <c r="Q15" s="204"/>
      <c r="R15" s="204"/>
      <c r="S15" s="204"/>
      <c r="T15" s="14" t="s">
        <v>199</v>
      </c>
      <c r="U15" s="20"/>
      <c r="V15" s="219" t="s">
        <v>341</v>
      </c>
      <c r="W15" s="219"/>
      <c r="X15" s="219"/>
      <c r="Y15" s="219"/>
      <c r="Z15" s="14" t="s">
        <v>18</v>
      </c>
      <c r="AA15" s="40"/>
      <c r="AB15" s="207" t="s">
        <v>42</v>
      </c>
      <c r="AC15" s="207"/>
      <c r="AD15" s="207"/>
      <c r="AE15" s="207"/>
      <c r="AF15" s="41" t="s">
        <v>19</v>
      </c>
      <c r="AG15" s="38"/>
      <c r="AH15" s="204" t="s">
        <v>44</v>
      </c>
      <c r="AI15" s="204"/>
      <c r="AJ15" s="204"/>
      <c r="AK15" s="204"/>
      <c r="AL15" s="14" t="s">
        <v>333</v>
      </c>
      <c r="AN15" s="204" t="s">
        <v>20</v>
      </c>
      <c r="AO15" s="204"/>
      <c r="AP15" s="204"/>
      <c r="AQ15" s="204"/>
      <c r="AR15" s="14" t="s">
        <v>21</v>
      </c>
      <c r="AT15" s="217" t="s">
        <v>22</v>
      </c>
      <c r="AU15" s="205"/>
      <c r="AV15" s="205"/>
      <c r="AW15" s="205"/>
      <c r="AX15" s="17" t="s">
        <v>23</v>
      </c>
      <c r="AY15" s="17" t="s">
        <v>23</v>
      </c>
      <c r="AZ15" s="205" t="s">
        <v>24</v>
      </c>
      <c r="BA15" s="205"/>
      <c r="BB15" s="205"/>
      <c r="BC15" s="205"/>
      <c r="BD15" s="17" t="s">
        <v>168</v>
      </c>
      <c r="BE15" s="17" t="s">
        <v>23</v>
      </c>
      <c r="BF15" s="205" t="s">
        <v>49</v>
      </c>
      <c r="BG15" s="205"/>
      <c r="BH15" s="205"/>
      <c r="BI15" s="205"/>
      <c r="BJ15" s="18" t="s">
        <v>169</v>
      </c>
    </row>
    <row r="16" spans="4:62" x14ac:dyDescent="0.2">
      <c r="D16" s="204"/>
      <c r="E16" s="204"/>
      <c r="F16" s="204"/>
      <c r="G16" s="204"/>
      <c r="H16" s="19">
        <v>3</v>
      </c>
      <c r="J16" s="204"/>
      <c r="K16" s="204"/>
      <c r="L16" s="204"/>
      <c r="M16" s="204"/>
      <c r="N16" s="14">
        <v>2</v>
      </c>
      <c r="O16" s="20"/>
      <c r="P16" s="204"/>
      <c r="Q16" s="204"/>
      <c r="R16" s="204"/>
      <c r="S16" s="204"/>
      <c r="T16" s="14">
        <v>4</v>
      </c>
      <c r="U16" s="20"/>
      <c r="V16" s="219"/>
      <c r="W16" s="219"/>
      <c r="X16" s="219"/>
      <c r="Y16" s="219"/>
      <c r="Z16" s="14">
        <v>4</v>
      </c>
      <c r="AA16" s="40"/>
      <c r="AB16" s="207"/>
      <c r="AC16" s="207"/>
      <c r="AD16" s="207"/>
      <c r="AE16" s="207"/>
      <c r="AF16" s="41">
        <v>4</v>
      </c>
      <c r="AG16" s="38"/>
      <c r="AH16" s="204"/>
      <c r="AI16" s="204"/>
      <c r="AJ16" s="204"/>
      <c r="AK16" s="204"/>
      <c r="AL16" s="14">
        <v>2</v>
      </c>
      <c r="AN16" s="204"/>
      <c r="AO16" s="204"/>
      <c r="AP16" s="204"/>
      <c r="AQ16" s="204"/>
      <c r="AR16" s="14">
        <v>2</v>
      </c>
      <c r="AT16" s="218"/>
      <c r="AU16" s="206"/>
      <c r="AV16" s="206"/>
      <c r="AW16" s="206"/>
      <c r="AX16" s="21">
        <v>4</v>
      </c>
      <c r="AY16" s="21">
        <v>4</v>
      </c>
      <c r="AZ16" s="206"/>
      <c r="BA16" s="206"/>
      <c r="BB16" s="206"/>
      <c r="BC16" s="206"/>
      <c r="BD16" s="21">
        <v>4</v>
      </c>
      <c r="BE16" s="21">
        <v>4</v>
      </c>
      <c r="BF16" s="206"/>
      <c r="BG16" s="206"/>
      <c r="BH16" s="206"/>
      <c r="BI16" s="206"/>
      <c r="BJ16" s="22">
        <v>4</v>
      </c>
    </row>
    <row r="17" spans="2:62" x14ac:dyDescent="0.2">
      <c r="B17" s="23"/>
      <c r="D17" s="204"/>
      <c r="E17" s="204"/>
      <c r="F17" s="204"/>
      <c r="G17" s="204"/>
      <c r="H17" s="14" t="s">
        <v>25</v>
      </c>
      <c r="J17" s="204"/>
      <c r="K17" s="204"/>
      <c r="L17" s="204"/>
      <c r="M17" s="204"/>
      <c r="N17" s="14" t="s">
        <v>26</v>
      </c>
      <c r="O17" s="20"/>
      <c r="P17" s="204"/>
      <c r="Q17" s="204"/>
      <c r="R17" s="204"/>
      <c r="S17" s="204"/>
      <c r="T17" s="14" t="s">
        <v>52</v>
      </c>
      <c r="U17" s="20"/>
      <c r="V17" s="219"/>
      <c r="W17" s="219"/>
      <c r="X17" s="219"/>
      <c r="Y17" s="219"/>
      <c r="Z17" s="14" t="s">
        <v>52</v>
      </c>
      <c r="AA17" s="40"/>
      <c r="AB17" s="207"/>
      <c r="AC17" s="207"/>
      <c r="AD17" s="207"/>
      <c r="AE17" s="207"/>
      <c r="AF17" s="41" t="s">
        <v>53</v>
      </c>
      <c r="AG17" s="38"/>
      <c r="AH17" s="204"/>
      <c r="AI17" s="204"/>
      <c r="AJ17" s="204"/>
      <c r="AK17" s="204"/>
      <c r="AL17" s="14" t="s">
        <v>26</v>
      </c>
      <c r="AN17" s="204"/>
      <c r="AO17" s="204"/>
      <c r="AP17" s="204"/>
      <c r="AQ17" s="204"/>
      <c r="AR17" s="14" t="s">
        <v>26</v>
      </c>
      <c r="AT17" s="218"/>
      <c r="AU17" s="206"/>
      <c r="AV17" s="206"/>
      <c r="AW17" s="206"/>
      <c r="AX17" s="24" t="s">
        <v>27</v>
      </c>
      <c r="AY17" s="24" t="s">
        <v>27</v>
      </c>
      <c r="AZ17" s="206"/>
      <c r="BA17" s="206"/>
      <c r="BB17" s="206"/>
      <c r="BC17" s="206"/>
      <c r="BD17" s="24" t="s">
        <v>27</v>
      </c>
      <c r="BE17" s="24" t="s">
        <v>27</v>
      </c>
      <c r="BF17" s="206"/>
      <c r="BG17" s="206"/>
      <c r="BH17" s="206"/>
      <c r="BI17" s="206"/>
      <c r="BJ17" s="25" t="s">
        <v>27</v>
      </c>
    </row>
    <row r="18" spans="2:62" s="26" customFormat="1" x14ac:dyDescent="0.25">
      <c r="B18" s="27"/>
      <c r="D18" s="208"/>
      <c r="E18" s="208"/>
      <c r="F18" s="208"/>
      <c r="G18" s="208"/>
      <c r="H18" s="19">
        <v>3</v>
      </c>
      <c r="J18" s="208"/>
      <c r="K18" s="208"/>
      <c r="L18" s="208"/>
      <c r="M18" s="208"/>
      <c r="N18" s="19">
        <v>2</v>
      </c>
      <c r="O18" s="15"/>
      <c r="P18" s="208"/>
      <c r="Q18" s="208"/>
      <c r="R18" s="208"/>
      <c r="S18" s="208"/>
      <c r="T18" s="19">
        <v>4</v>
      </c>
      <c r="U18" s="40"/>
      <c r="V18" s="221"/>
      <c r="W18" s="221"/>
      <c r="X18" s="221"/>
      <c r="Y18" s="221"/>
      <c r="Z18" s="19">
        <v>4</v>
      </c>
      <c r="AA18" s="40"/>
      <c r="AB18" s="222"/>
      <c r="AC18" s="222"/>
      <c r="AD18" s="222"/>
      <c r="AE18" s="222"/>
      <c r="AF18" s="43">
        <v>4</v>
      </c>
      <c r="AG18" s="38"/>
      <c r="AH18" s="208"/>
      <c r="AI18" s="208"/>
      <c r="AJ18" s="208"/>
      <c r="AK18" s="208"/>
      <c r="AL18" s="19">
        <v>2</v>
      </c>
      <c r="AN18" s="220"/>
      <c r="AO18" s="220"/>
      <c r="AP18" s="220"/>
      <c r="AQ18" s="220"/>
      <c r="AR18" s="19">
        <v>2</v>
      </c>
      <c r="AS18" s="109"/>
      <c r="AT18" s="223"/>
      <c r="AU18" s="223"/>
      <c r="AV18" s="223"/>
      <c r="AW18" s="223"/>
      <c r="AX18" s="21">
        <v>4</v>
      </c>
      <c r="AY18" s="21">
        <v>4</v>
      </c>
      <c r="AZ18" s="223" t="s">
        <v>155</v>
      </c>
      <c r="BA18" s="223"/>
      <c r="BB18" s="223"/>
      <c r="BC18" s="223"/>
      <c r="BD18" s="21">
        <v>4</v>
      </c>
      <c r="BE18" s="21">
        <v>4</v>
      </c>
      <c r="BF18" s="223"/>
      <c r="BG18" s="223"/>
      <c r="BH18" s="223"/>
      <c r="BI18" s="223"/>
      <c r="BJ18" s="22">
        <v>4</v>
      </c>
    </row>
    <row r="19" spans="2:62" s="2" customFormat="1" x14ac:dyDescent="0.25">
      <c r="B19" s="20"/>
      <c r="D19" s="29"/>
      <c r="E19" s="29"/>
      <c r="F19" s="29"/>
      <c r="G19" s="29" t="s">
        <v>28</v>
      </c>
      <c r="H19" s="14" t="s">
        <v>29</v>
      </c>
      <c r="J19" s="29"/>
      <c r="K19" s="29"/>
      <c r="L19" s="29"/>
      <c r="M19" s="29" t="s">
        <v>28</v>
      </c>
      <c r="N19" s="14" t="s">
        <v>30</v>
      </c>
      <c r="O19" s="15"/>
      <c r="P19" s="29" t="s">
        <v>38</v>
      </c>
      <c r="Q19" s="29"/>
      <c r="R19" s="29"/>
      <c r="S19" s="29" t="s">
        <v>28</v>
      </c>
      <c r="T19" s="19">
        <v>60</v>
      </c>
      <c r="U19" s="20"/>
      <c r="V19" s="29" t="s">
        <v>38</v>
      </c>
      <c r="W19" s="29"/>
      <c r="X19" s="29"/>
      <c r="Y19" s="44" t="s">
        <v>28</v>
      </c>
      <c r="Z19" s="14" t="s">
        <v>33</v>
      </c>
      <c r="AA19" s="40"/>
      <c r="AB19" s="45" t="s">
        <v>18</v>
      </c>
      <c r="AC19" s="45" t="s">
        <v>56</v>
      </c>
      <c r="AD19" s="45"/>
      <c r="AE19" s="45" t="s">
        <v>32</v>
      </c>
      <c r="AF19" s="41" t="s">
        <v>33</v>
      </c>
      <c r="AG19" s="38"/>
      <c r="AH19" s="29"/>
      <c r="AI19" s="29"/>
      <c r="AJ19" s="29"/>
      <c r="AK19" s="29" t="s">
        <v>28</v>
      </c>
      <c r="AL19" s="14" t="s">
        <v>30</v>
      </c>
      <c r="AN19" s="29"/>
      <c r="AO19" s="29"/>
      <c r="AP19" s="29"/>
      <c r="AQ19" s="29" t="s">
        <v>28</v>
      </c>
      <c r="AR19" s="14" t="s">
        <v>30</v>
      </c>
      <c r="AT19" s="31"/>
      <c r="AU19" s="32"/>
      <c r="AV19" s="32"/>
      <c r="AW19" s="35" t="s">
        <v>34</v>
      </c>
      <c r="AX19" s="33">
        <v>60</v>
      </c>
      <c r="AY19" s="33">
        <v>60</v>
      </c>
      <c r="AZ19" s="71"/>
      <c r="BA19" s="71"/>
      <c r="BB19" s="71"/>
      <c r="BC19" s="35" t="s">
        <v>34</v>
      </c>
      <c r="BD19" s="33">
        <v>60</v>
      </c>
      <c r="BE19" s="33">
        <v>60</v>
      </c>
      <c r="BF19" s="71"/>
      <c r="BG19" s="71"/>
      <c r="BH19" s="71"/>
      <c r="BI19" s="35" t="s">
        <v>34</v>
      </c>
      <c r="BJ19" s="34">
        <v>60</v>
      </c>
    </row>
    <row r="20" spans="2:62" x14ac:dyDescent="0.2">
      <c r="H20" s="36"/>
      <c r="N20" s="37"/>
      <c r="T20" s="37"/>
      <c r="Y20" s="1"/>
      <c r="Z20" s="37"/>
      <c r="AE20" s="1"/>
      <c r="AF20" s="39"/>
      <c r="AL20" s="39"/>
      <c r="AR20" s="39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2:62" ht="15" customHeight="1" x14ac:dyDescent="0.25">
      <c r="D21" s="204" t="s">
        <v>35</v>
      </c>
      <c r="E21" s="204"/>
      <c r="F21" s="204"/>
      <c r="G21" s="204"/>
      <c r="H21" s="14" t="s">
        <v>36</v>
      </c>
      <c r="J21" s="204" t="s">
        <v>37</v>
      </c>
      <c r="K21" s="204"/>
      <c r="L21" s="204"/>
      <c r="M21" s="204"/>
      <c r="N21" s="14" t="s">
        <v>38</v>
      </c>
      <c r="P21" s="204" t="s">
        <v>62</v>
      </c>
      <c r="Q21" s="204"/>
      <c r="R21" s="204"/>
      <c r="S21" s="204"/>
      <c r="T21" s="14" t="s">
        <v>40</v>
      </c>
      <c r="U21" s="40"/>
      <c r="V21" s="207" t="s">
        <v>64</v>
      </c>
      <c r="W21" s="207"/>
      <c r="X21" s="207"/>
      <c r="Y21" s="207"/>
      <c r="Z21" s="41" t="s">
        <v>41</v>
      </c>
      <c r="AB21" s="209" t="s">
        <v>114</v>
      </c>
      <c r="AC21" s="209"/>
      <c r="AD21" s="209"/>
      <c r="AE21" s="209"/>
      <c r="AF21" s="14" t="s">
        <v>43</v>
      </c>
      <c r="AH21" s="210" t="s">
        <v>67</v>
      </c>
      <c r="AI21" s="207"/>
      <c r="AJ21" s="207"/>
      <c r="AK21" s="207"/>
      <c r="AL21" s="41" t="s">
        <v>45</v>
      </c>
      <c r="AN21" s="207" t="s">
        <v>46</v>
      </c>
      <c r="AO21" s="207"/>
      <c r="AP21" s="207"/>
      <c r="AQ21" s="207"/>
      <c r="AR21" s="41" t="s">
        <v>47</v>
      </c>
      <c r="AT21" s="207" t="s">
        <v>48</v>
      </c>
      <c r="AU21" s="207"/>
      <c r="AV21" s="207"/>
      <c r="AW21" s="207"/>
      <c r="AX21" s="42" t="s">
        <v>23</v>
      </c>
      <c r="AY21"/>
      <c r="AZ21" s="204" t="s">
        <v>72</v>
      </c>
      <c r="BA21" s="204"/>
      <c r="BB21" s="204"/>
      <c r="BC21" s="204"/>
      <c r="BD21" s="44" t="s">
        <v>170</v>
      </c>
      <c r="BE21" s="5"/>
      <c r="BF21" s="204" t="s">
        <v>73</v>
      </c>
      <c r="BG21" s="204"/>
      <c r="BH21" s="204"/>
      <c r="BI21" s="204"/>
      <c r="BJ21" s="44" t="s">
        <v>171</v>
      </c>
    </row>
    <row r="22" spans="2:62" ht="15" x14ac:dyDescent="0.25">
      <c r="D22" s="204"/>
      <c r="E22" s="204"/>
      <c r="F22" s="204"/>
      <c r="G22" s="204"/>
      <c r="H22" s="19">
        <v>6</v>
      </c>
      <c r="J22" s="204"/>
      <c r="K22" s="204"/>
      <c r="L22" s="204"/>
      <c r="M22" s="204"/>
      <c r="N22" s="14">
        <v>4</v>
      </c>
      <c r="P22" s="204"/>
      <c r="Q22" s="204"/>
      <c r="R22" s="204"/>
      <c r="S22" s="204"/>
      <c r="T22" s="14">
        <v>4</v>
      </c>
      <c r="U22" s="40"/>
      <c r="V22" s="207"/>
      <c r="W22" s="207"/>
      <c r="X22" s="207"/>
      <c r="Y22" s="207"/>
      <c r="Z22" s="41">
        <v>6</v>
      </c>
      <c r="AB22" s="209"/>
      <c r="AC22" s="209"/>
      <c r="AD22" s="209"/>
      <c r="AE22" s="209"/>
      <c r="AF22" s="14">
        <v>4</v>
      </c>
      <c r="AH22" s="210"/>
      <c r="AI22" s="207"/>
      <c r="AJ22" s="207"/>
      <c r="AK22" s="207"/>
      <c r="AL22" s="41">
        <v>6</v>
      </c>
      <c r="AN22" s="207"/>
      <c r="AO22" s="207"/>
      <c r="AP22" s="207"/>
      <c r="AQ22" s="207"/>
      <c r="AR22" s="41">
        <v>6</v>
      </c>
      <c r="AT22" s="207"/>
      <c r="AU22" s="207"/>
      <c r="AV22" s="207"/>
      <c r="AW22" s="207"/>
      <c r="AX22" s="42" t="s">
        <v>50</v>
      </c>
      <c r="AY22"/>
      <c r="AZ22" s="204"/>
      <c r="BA22" s="204"/>
      <c r="BB22" s="204"/>
      <c r="BC22" s="204"/>
      <c r="BD22" s="19">
        <v>38</v>
      </c>
      <c r="BE22" s="5"/>
      <c r="BF22" s="204"/>
      <c r="BG22" s="204"/>
      <c r="BH22" s="204"/>
      <c r="BI22" s="204"/>
      <c r="BJ22" s="19">
        <v>38</v>
      </c>
    </row>
    <row r="23" spans="2:62" ht="15" x14ac:dyDescent="0.25">
      <c r="D23" s="204"/>
      <c r="E23" s="204"/>
      <c r="F23" s="204"/>
      <c r="G23" s="204"/>
      <c r="H23" s="14" t="s">
        <v>51</v>
      </c>
      <c r="J23" s="204"/>
      <c r="K23" s="204"/>
      <c r="L23" s="204"/>
      <c r="M23" s="204"/>
      <c r="N23" s="14" t="s">
        <v>52</v>
      </c>
      <c r="P23" s="204"/>
      <c r="Q23" s="204"/>
      <c r="R23" s="204"/>
      <c r="S23" s="204"/>
      <c r="T23" s="14" t="s">
        <v>52</v>
      </c>
      <c r="U23" s="40"/>
      <c r="V23" s="207"/>
      <c r="W23" s="207"/>
      <c r="X23" s="207"/>
      <c r="Y23" s="207"/>
      <c r="Z23" s="41" t="s">
        <v>74</v>
      </c>
      <c r="AB23" s="209"/>
      <c r="AC23" s="209"/>
      <c r="AD23" s="209"/>
      <c r="AE23" s="209"/>
      <c r="AF23" s="14" t="s">
        <v>52</v>
      </c>
      <c r="AH23" s="207"/>
      <c r="AI23" s="207"/>
      <c r="AJ23" s="207"/>
      <c r="AK23" s="207"/>
      <c r="AL23" s="42" t="s">
        <v>54</v>
      </c>
      <c r="AN23" s="207"/>
      <c r="AO23" s="207"/>
      <c r="AP23" s="207"/>
      <c r="AQ23" s="207"/>
      <c r="AR23" s="42" t="s">
        <v>54</v>
      </c>
      <c r="AT23" s="207"/>
      <c r="AU23" s="207"/>
      <c r="AV23" s="207"/>
      <c r="AW23" s="207"/>
      <c r="AX23" s="42" t="s">
        <v>27</v>
      </c>
      <c r="AY23"/>
      <c r="AZ23" s="204"/>
      <c r="BA23" s="204"/>
      <c r="BB23" s="204"/>
      <c r="BC23" s="204"/>
      <c r="BD23" s="44" t="s">
        <v>76</v>
      </c>
      <c r="BE23" s="93"/>
      <c r="BF23" s="204"/>
      <c r="BG23" s="204"/>
      <c r="BH23" s="204"/>
      <c r="BI23" s="204"/>
      <c r="BJ23" s="44"/>
    </row>
    <row r="24" spans="2:62" s="26" customFormat="1" ht="15" x14ac:dyDescent="0.25">
      <c r="D24" s="208"/>
      <c r="E24" s="208"/>
      <c r="F24" s="208"/>
      <c r="G24" s="208"/>
      <c r="H24" s="19">
        <v>6</v>
      </c>
      <c r="J24" s="208"/>
      <c r="K24" s="208"/>
      <c r="L24" s="208"/>
      <c r="M24" s="208"/>
      <c r="N24" s="19">
        <v>4</v>
      </c>
      <c r="P24" s="208"/>
      <c r="Q24" s="208"/>
      <c r="R24" s="208"/>
      <c r="S24" s="208"/>
      <c r="T24" s="19">
        <v>4</v>
      </c>
      <c r="U24" s="40"/>
      <c r="V24" s="222"/>
      <c r="W24" s="222"/>
      <c r="X24" s="222"/>
      <c r="Y24" s="222"/>
      <c r="Z24" s="41">
        <v>6</v>
      </c>
      <c r="AB24" s="257"/>
      <c r="AC24" s="257"/>
      <c r="AD24" s="257"/>
      <c r="AE24" s="257"/>
      <c r="AF24" s="19">
        <v>4</v>
      </c>
      <c r="AH24" s="222"/>
      <c r="AI24" s="222"/>
      <c r="AJ24" s="222"/>
      <c r="AK24" s="222"/>
      <c r="AL24" s="43">
        <v>6</v>
      </c>
      <c r="AN24" s="212"/>
      <c r="AO24" s="212"/>
      <c r="AP24" s="212"/>
      <c r="AQ24" s="212"/>
      <c r="AR24" s="43">
        <v>6</v>
      </c>
      <c r="AS24" s="1"/>
      <c r="AT24" s="212"/>
      <c r="AU24" s="212"/>
      <c r="AV24" s="212"/>
      <c r="AW24" s="212"/>
      <c r="AX24" s="43">
        <v>4</v>
      </c>
      <c r="AY24"/>
      <c r="AZ24" s="220"/>
      <c r="BA24" s="220"/>
      <c r="BB24" s="220"/>
      <c r="BC24" s="220"/>
      <c r="BD24" s="44"/>
      <c r="BE24" s="93"/>
      <c r="BF24" s="220"/>
      <c r="BG24" s="220"/>
      <c r="BH24" s="220"/>
      <c r="BI24" s="220"/>
      <c r="BJ24" s="44"/>
    </row>
    <row r="25" spans="2:62" s="2" customFormat="1" ht="15" x14ac:dyDescent="0.25">
      <c r="D25" s="29"/>
      <c r="E25" s="29"/>
      <c r="F25" s="29"/>
      <c r="G25" s="29" t="s">
        <v>28</v>
      </c>
      <c r="H25" s="19">
        <v>90</v>
      </c>
      <c r="J25" s="29" t="s">
        <v>36</v>
      </c>
      <c r="K25" s="29"/>
      <c r="L25" s="29"/>
      <c r="M25" s="29" t="s">
        <v>28</v>
      </c>
      <c r="N25" s="14" t="s">
        <v>33</v>
      </c>
      <c r="P25" s="29" t="s">
        <v>60</v>
      </c>
      <c r="Q25" s="29" t="s">
        <v>38</v>
      </c>
      <c r="R25" s="29"/>
      <c r="S25" s="29" t="s">
        <v>28</v>
      </c>
      <c r="T25" s="19">
        <v>60</v>
      </c>
      <c r="U25" s="40"/>
      <c r="V25" s="179" t="s">
        <v>63</v>
      </c>
      <c r="W25" s="179"/>
      <c r="X25" s="179"/>
      <c r="Y25" s="42" t="s">
        <v>32</v>
      </c>
      <c r="Z25" s="41" t="s">
        <v>57</v>
      </c>
      <c r="AB25" s="14" t="s">
        <v>101</v>
      </c>
      <c r="AC25" s="111"/>
      <c r="AD25" s="111"/>
      <c r="AE25" s="112" t="s">
        <v>28</v>
      </c>
      <c r="AF25" s="19">
        <v>60</v>
      </c>
      <c r="AH25" s="45" t="s">
        <v>41</v>
      </c>
      <c r="AI25" s="45"/>
      <c r="AJ25" s="45"/>
      <c r="AK25" s="45" t="s">
        <v>34</v>
      </c>
      <c r="AL25" s="43">
        <v>90</v>
      </c>
      <c r="AN25" s="45" t="s">
        <v>41</v>
      </c>
      <c r="AO25" s="45"/>
      <c r="AP25" s="45"/>
      <c r="AQ25" s="45" t="s">
        <v>34</v>
      </c>
      <c r="AR25" s="41" t="s">
        <v>57</v>
      </c>
      <c r="AS25" s="1"/>
      <c r="AT25" s="45" t="s">
        <v>58</v>
      </c>
      <c r="AU25" s="45"/>
      <c r="AV25" s="45"/>
      <c r="AW25" s="45" t="s">
        <v>34</v>
      </c>
      <c r="AX25" s="43">
        <v>60</v>
      </c>
      <c r="AY25" s="46"/>
      <c r="AZ25" s="29" t="s">
        <v>78</v>
      </c>
      <c r="BA25" s="29" t="s">
        <v>198</v>
      </c>
      <c r="BB25" s="29"/>
      <c r="BC25" s="29" t="s">
        <v>79</v>
      </c>
      <c r="BD25" s="44" t="s">
        <v>33</v>
      </c>
      <c r="BE25" s="5"/>
      <c r="BF25" s="149" t="s">
        <v>170</v>
      </c>
      <c r="BG25" s="29"/>
      <c r="BH25" s="29"/>
      <c r="BI25" s="29" t="s">
        <v>79</v>
      </c>
      <c r="BJ25" s="44" t="s">
        <v>33</v>
      </c>
    </row>
    <row r="26" spans="2:62" ht="15" x14ac:dyDescent="0.25">
      <c r="H26" s="36"/>
      <c r="N26" s="37"/>
      <c r="T26" s="37"/>
      <c r="Y26" s="1"/>
      <c r="Z26" s="37"/>
      <c r="AF26" s="39"/>
      <c r="AL26" s="39"/>
      <c r="AQ26" s="1"/>
      <c r="AR26" s="37"/>
      <c r="AX26" s="1"/>
      <c r="AY26" s="47"/>
      <c r="AZ26" s="46"/>
      <c r="BA26"/>
      <c r="BB26"/>
      <c r="BC26"/>
      <c r="BD26"/>
      <c r="BE26" s="5"/>
      <c r="BF26"/>
      <c r="BG26"/>
      <c r="BH26"/>
      <c r="BI26"/>
      <c r="BJ26"/>
    </row>
    <row r="27" spans="2:62" ht="12.75" customHeight="1" x14ac:dyDescent="0.2">
      <c r="D27" s="204" t="s">
        <v>59</v>
      </c>
      <c r="E27" s="204"/>
      <c r="F27" s="204"/>
      <c r="G27" s="204"/>
      <c r="H27" s="14" t="s">
        <v>60</v>
      </c>
      <c r="J27" s="204" t="s">
        <v>321</v>
      </c>
      <c r="K27" s="204"/>
      <c r="L27" s="204"/>
      <c r="M27" s="204"/>
      <c r="N27" s="14" t="s">
        <v>31</v>
      </c>
      <c r="P27" s="207" t="s">
        <v>324</v>
      </c>
      <c r="Q27" s="207"/>
      <c r="R27" s="207"/>
      <c r="S27" s="207"/>
      <c r="T27" s="41" t="s">
        <v>63</v>
      </c>
      <c r="U27" s="144"/>
      <c r="V27" s="246" t="s">
        <v>85</v>
      </c>
      <c r="W27" s="247"/>
      <c r="X27" s="247"/>
      <c r="Y27" s="247"/>
      <c r="Z27" s="16" t="s">
        <v>56</v>
      </c>
      <c r="AB27" s="248" t="s">
        <v>86</v>
      </c>
      <c r="AC27" s="249"/>
      <c r="AD27" s="249"/>
      <c r="AE27" s="250"/>
      <c r="AF27" s="41" t="s">
        <v>66</v>
      </c>
      <c r="AG27" s="110"/>
      <c r="AH27" s="225" t="s">
        <v>88</v>
      </c>
      <c r="AI27" s="226"/>
      <c r="AJ27" s="226"/>
      <c r="AK27" s="227"/>
      <c r="AL27" s="51" t="s">
        <v>68</v>
      </c>
      <c r="AN27" s="211" t="s">
        <v>69</v>
      </c>
      <c r="AO27" s="211"/>
      <c r="AP27" s="211"/>
      <c r="AQ27" s="211"/>
      <c r="AR27" s="41" t="s">
        <v>58</v>
      </c>
      <c r="AT27" s="207" t="s">
        <v>70</v>
      </c>
      <c r="AU27" s="207"/>
      <c r="AV27" s="207"/>
      <c r="AW27" s="207"/>
      <c r="AX27" s="42" t="s">
        <v>71</v>
      </c>
      <c r="AY27" s="47"/>
      <c r="AZ27" s="132"/>
      <c r="BA27" s="132"/>
      <c r="BB27" s="132"/>
      <c r="BC27" s="132"/>
      <c r="BD27" s="132"/>
      <c r="BE27" s="93"/>
      <c r="BF27" s="5"/>
      <c r="BG27" s="5"/>
      <c r="BH27" s="5"/>
      <c r="BI27" s="5"/>
      <c r="BJ27" s="5"/>
    </row>
    <row r="28" spans="2:62" ht="12.75" customHeight="1" x14ac:dyDescent="0.2">
      <c r="D28" s="204"/>
      <c r="E28" s="204"/>
      <c r="F28" s="204"/>
      <c r="G28" s="204"/>
      <c r="H28" s="19">
        <v>6</v>
      </c>
      <c r="J28" s="204"/>
      <c r="K28" s="204"/>
      <c r="L28" s="204"/>
      <c r="M28" s="204"/>
      <c r="N28" s="14">
        <v>4</v>
      </c>
      <c r="P28" s="207"/>
      <c r="Q28" s="207"/>
      <c r="R28" s="207"/>
      <c r="S28" s="207"/>
      <c r="T28" s="41">
        <v>4</v>
      </c>
      <c r="U28" s="144"/>
      <c r="V28" s="246"/>
      <c r="W28" s="247"/>
      <c r="X28" s="247"/>
      <c r="Y28" s="247"/>
      <c r="Z28" s="16">
        <v>6</v>
      </c>
      <c r="AB28" s="251"/>
      <c r="AC28" s="252"/>
      <c r="AD28" s="252"/>
      <c r="AE28" s="253"/>
      <c r="AF28" s="41">
        <v>6</v>
      </c>
      <c r="AG28" s="110"/>
      <c r="AH28" s="228"/>
      <c r="AI28" s="229"/>
      <c r="AJ28" s="229"/>
      <c r="AK28" s="230"/>
      <c r="AL28" s="51">
        <v>4</v>
      </c>
      <c r="AN28" s="211"/>
      <c r="AO28" s="211"/>
      <c r="AP28" s="211"/>
      <c r="AQ28" s="211"/>
      <c r="AR28" s="41">
        <v>6</v>
      </c>
      <c r="AT28" s="207"/>
      <c r="AU28" s="207"/>
      <c r="AV28" s="207"/>
      <c r="AW28" s="207"/>
      <c r="AX28" s="42" t="s">
        <v>50</v>
      </c>
      <c r="AY28" s="47"/>
      <c r="AZ28" s="132"/>
      <c r="BA28" s="132"/>
      <c r="BB28" s="132"/>
      <c r="BC28" s="132"/>
      <c r="BD28" s="132"/>
      <c r="BF28" s="5"/>
      <c r="BG28" s="5"/>
      <c r="BH28" s="5"/>
      <c r="BI28" s="5"/>
      <c r="BJ28" s="5"/>
    </row>
    <row r="29" spans="2:62" x14ac:dyDescent="0.2">
      <c r="D29" s="204"/>
      <c r="E29" s="204"/>
      <c r="F29" s="204"/>
      <c r="G29" s="204"/>
      <c r="H29" s="14" t="s">
        <v>51</v>
      </c>
      <c r="J29" s="204"/>
      <c r="K29" s="204"/>
      <c r="L29" s="204"/>
      <c r="M29" s="204"/>
      <c r="N29" s="14" t="s">
        <v>52</v>
      </c>
      <c r="P29" s="207"/>
      <c r="Q29" s="207"/>
      <c r="R29" s="207"/>
      <c r="S29" s="207"/>
      <c r="T29" s="41" t="s">
        <v>52</v>
      </c>
      <c r="U29" s="144"/>
      <c r="V29" s="246"/>
      <c r="W29" s="247"/>
      <c r="X29" s="247"/>
      <c r="Y29" s="247"/>
      <c r="Z29" s="16" t="s">
        <v>74</v>
      </c>
      <c r="AB29" s="254"/>
      <c r="AC29" s="255"/>
      <c r="AD29" s="255"/>
      <c r="AE29" s="256"/>
      <c r="AF29" s="41" t="s">
        <v>54</v>
      </c>
      <c r="AG29" s="110"/>
      <c r="AH29" s="231"/>
      <c r="AI29" s="232"/>
      <c r="AJ29" s="232"/>
      <c r="AK29" s="233"/>
      <c r="AL29" s="51" t="s">
        <v>53</v>
      </c>
      <c r="AN29" s="211"/>
      <c r="AO29" s="211"/>
      <c r="AP29" s="211"/>
      <c r="AQ29" s="211"/>
      <c r="AR29" s="41" t="s">
        <v>75</v>
      </c>
      <c r="AT29" s="207"/>
      <c r="AU29" s="207"/>
      <c r="AV29" s="207"/>
      <c r="AW29" s="207"/>
      <c r="AX29" s="42" t="s">
        <v>76</v>
      </c>
      <c r="AY29" s="47"/>
      <c r="AZ29" s="132"/>
      <c r="BA29" s="132"/>
      <c r="BB29" s="132"/>
      <c r="BC29" s="132"/>
      <c r="BD29" s="132"/>
      <c r="BF29" s="5"/>
      <c r="BG29" s="5"/>
      <c r="BH29" s="5"/>
      <c r="BI29" s="5"/>
      <c r="BJ29" s="5"/>
    </row>
    <row r="30" spans="2:62" s="26" customFormat="1" ht="12.75" customHeight="1" x14ac:dyDescent="0.2">
      <c r="D30" s="208"/>
      <c r="E30" s="208"/>
      <c r="F30" s="208"/>
      <c r="G30" s="208"/>
      <c r="H30" s="19">
        <v>6</v>
      </c>
      <c r="J30" s="220"/>
      <c r="K30" s="220"/>
      <c r="L30" s="220"/>
      <c r="M30" s="220"/>
      <c r="N30" s="19">
        <v>6</v>
      </c>
      <c r="P30" s="222"/>
      <c r="Q30" s="222"/>
      <c r="R30" s="222"/>
      <c r="S30" s="222"/>
      <c r="T30" s="41">
        <v>4</v>
      </c>
      <c r="U30" s="145"/>
      <c r="V30" s="234"/>
      <c r="W30" s="235"/>
      <c r="X30" s="235"/>
      <c r="Y30" s="235"/>
      <c r="Z30" s="28">
        <v>6</v>
      </c>
      <c r="AA30" s="1"/>
      <c r="AB30" s="236"/>
      <c r="AC30" s="237"/>
      <c r="AD30" s="237"/>
      <c r="AE30" s="238"/>
      <c r="AF30" s="43">
        <v>6</v>
      </c>
      <c r="AG30" s="114"/>
      <c r="AH30" s="239"/>
      <c r="AI30" s="240"/>
      <c r="AJ30" s="240"/>
      <c r="AK30" s="241"/>
      <c r="AL30" s="53">
        <v>4</v>
      </c>
      <c r="AN30" s="224"/>
      <c r="AO30" s="224"/>
      <c r="AP30" s="224"/>
      <c r="AQ30" s="224"/>
      <c r="AR30" s="43">
        <v>6</v>
      </c>
      <c r="AS30" s="1"/>
      <c r="AT30" s="212"/>
      <c r="AU30" s="212"/>
      <c r="AV30" s="212"/>
      <c r="AW30" s="212"/>
      <c r="AX30" s="43">
        <v>4</v>
      </c>
      <c r="AY30" s="1"/>
      <c r="AZ30" s="133"/>
      <c r="BA30" s="133"/>
      <c r="BB30" s="133"/>
      <c r="BC30" s="133"/>
      <c r="BD30" s="133"/>
      <c r="BE30" s="1"/>
      <c r="BF30" s="93"/>
      <c r="BG30" s="93"/>
      <c r="BH30" s="93"/>
      <c r="BI30" s="93"/>
      <c r="BJ30" s="93"/>
    </row>
    <row r="31" spans="2:62" s="2" customFormat="1" x14ac:dyDescent="0.2">
      <c r="D31" s="29"/>
      <c r="E31" s="29"/>
      <c r="F31" s="29"/>
      <c r="G31" s="29" t="s">
        <v>28</v>
      </c>
      <c r="H31" s="14" t="s">
        <v>57</v>
      </c>
      <c r="J31" s="29"/>
      <c r="K31" s="29"/>
      <c r="L31" s="29"/>
      <c r="M31" s="29" t="s">
        <v>28</v>
      </c>
      <c r="N31" s="14">
        <v>60</v>
      </c>
      <c r="P31" s="45" t="s">
        <v>36</v>
      </c>
      <c r="Q31" s="45"/>
      <c r="R31" s="45"/>
      <c r="S31" s="45" t="s">
        <v>32</v>
      </c>
      <c r="T31" s="43">
        <v>60</v>
      </c>
      <c r="U31" s="146"/>
      <c r="V31" s="54" t="s">
        <v>199</v>
      </c>
      <c r="W31" s="30" t="s">
        <v>63</v>
      </c>
      <c r="X31" s="30"/>
      <c r="Y31" s="55" t="s">
        <v>32</v>
      </c>
      <c r="Z31" s="28">
        <v>90</v>
      </c>
      <c r="AA31" s="1"/>
      <c r="AB31" s="45" t="s">
        <v>41</v>
      </c>
      <c r="AC31" s="45"/>
      <c r="AD31" s="45"/>
      <c r="AE31" s="45" t="s">
        <v>34</v>
      </c>
      <c r="AF31" s="43">
        <v>90</v>
      </c>
      <c r="AG31" s="115"/>
      <c r="AH31" s="56" t="s">
        <v>56</v>
      </c>
      <c r="AI31" s="56" t="s">
        <v>19</v>
      </c>
      <c r="AJ31" s="56"/>
      <c r="AK31" s="56" t="s">
        <v>32</v>
      </c>
      <c r="AL31" s="53">
        <v>60</v>
      </c>
      <c r="AN31" s="45" t="s">
        <v>45</v>
      </c>
      <c r="AO31" s="45"/>
      <c r="AP31" s="45"/>
      <c r="AQ31" s="45" t="s">
        <v>34</v>
      </c>
      <c r="AR31" s="43">
        <v>90</v>
      </c>
      <c r="AS31" s="1"/>
      <c r="AT31" s="131" t="s">
        <v>58</v>
      </c>
      <c r="AU31" s="131"/>
      <c r="AV31" s="131"/>
      <c r="AW31" s="131" t="s">
        <v>34</v>
      </c>
      <c r="AX31" s="43">
        <v>60</v>
      </c>
      <c r="AY31" s="1"/>
      <c r="AZ31" s="134"/>
      <c r="BA31" s="134"/>
      <c r="BB31" s="134"/>
      <c r="BC31" s="134"/>
      <c r="BD31" s="134"/>
      <c r="BE31" s="1"/>
      <c r="BF31" s="101"/>
      <c r="BG31" s="101"/>
      <c r="BH31" s="101"/>
      <c r="BI31" s="101"/>
      <c r="BJ31" s="101"/>
    </row>
    <row r="32" spans="2:62" x14ac:dyDescent="0.2">
      <c r="H32" s="48"/>
      <c r="N32" s="37"/>
      <c r="T32" s="37"/>
      <c r="U32" s="117"/>
      <c r="Z32" s="39"/>
      <c r="AE32" s="1"/>
      <c r="AF32" s="37"/>
      <c r="AG32" s="110"/>
      <c r="AK32" s="1"/>
      <c r="AL32" s="37"/>
      <c r="AQ32" s="1"/>
      <c r="AR32" s="37"/>
      <c r="AX32" s="1"/>
      <c r="AZ32" s="47"/>
      <c r="BA32" s="47"/>
      <c r="BB32" s="47"/>
      <c r="BC32" s="47"/>
      <c r="BD32" s="49"/>
      <c r="BE32" s="47"/>
      <c r="BF32" s="47"/>
      <c r="BG32" s="47"/>
      <c r="BH32" s="47"/>
      <c r="BI32" s="20"/>
      <c r="BJ32" s="50"/>
    </row>
    <row r="33" spans="1:62" ht="12.75" customHeight="1" x14ac:dyDescent="0.2">
      <c r="D33" s="204" t="s">
        <v>80</v>
      </c>
      <c r="E33" s="204"/>
      <c r="F33" s="204"/>
      <c r="G33" s="204"/>
      <c r="H33" s="14" t="s">
        <v>81</v>
      </c>
      <c r="J33" s="204" t="s">
        <v>322</v>
      </c>
      <c r="K33" s="204"/>
      <c r="L33" s="204"/>
      <c r="M33" s="204"/>
      <c r="N33" s="14" t="s">
        <v>83</v>
      </c>
      <c r="P33" s="207" t="s">
        <v>325</v>
      </c>
      <c r="Q33" s="207"/>
      <c r="R33" s="207"/>
      <c r="S33" s="207"/>
      <c r="T33" s="41" t="s">
        <v>63</v>
      </c>
      <c r="U33" s="119"/>
      <c r="V33" s="246" t="s">
        <v>102</v>
      </c>
      <c r="W33" s="297"/>
      <c r="X33" s="297"/>
      <c r="Y33" s="297"/>
      <c r="Z33" s="16" t="s">
        <v>55</v>
      </c>
      <c r="AB33" s="299" t="s">
        <v>157</v>
      </c>
      <c r="AC33" s="300"/>
      <c r="AD33" s="300"/>
      <c r="AE33" s="301"/>
      <c r="AF33" s="16" t="s">
        <v>87</v>
      </c>
      <c r="AG33" s="110"/>
      <c r="AH33" s="299" t="s">
        <v>156</v>
      </c>
      <c r="AI33" s="300"/>
      <c r="AJ33" s="300"/>
      <c r="AK33" s="301"/>
      <c r="AL33" s="16" t="s">
        <v>89</v>
      </c>
      <c r="AN33" s="225" t="s">
        <v>90</v>
      </c>
      <c r="AO33" s="226"/>
      <c r="AP33" s="226"/>
      <c r="AQ33" s="227"/>
      <c r="AR33" s="51" t="s">
        <v>91</v>
      </c>
      <c r="AT33" s="320" t="s">
        <v>92</v>
      </c>
      <c r="AU33" s="320"/>
      <c r="AV33" s="320"/>
      <c r="AW33" s="320"/>
      <c r="AX33" s="52" t="s">
        <v>93</v>
      </c>
      <c r="BD33" s="1"/>
      <c r="BI33" s="1"/>
      <c r="BJ33" s="1"/>
    </row>
    <row r="34" spans="1:62" ht="12.75" customHeight="1" x14ac:dyDescent="0.2">
      <c r="D34" s="204"/>
      <c r="E34" s="204"/>
      <c r="F34" s="204"/>
      <c r="G34" s="204"/>
      <c r="H34" s="14" t="s">
        <v>94</v>
      </c>
      <c r="J34" s="204"/>
      <c r="K34" s="204"/>
      <c r="L34" s="204"/>
      <c r="M34" s="204"/>
      <c r="N34" s="14">
        <v>2</v>
      </c>
      <c r="P34" s="207"/>
      <c r="Q34" s="207"/>
      <c r="R34" s="207"/>
      <c r="S34" s="207"/>
      <c r="T34" s="41">
        <v>2</v>
      </c>
      <c r="U34" s="119"/>
      <c r="V34" s="298"/>
      <c r="W34" s="297"/>
      <c r="X34" s="297"/>
      <c r="Y34" s="297"/>
      <c r="Z34" s="16">
        <v>4</v>
      </c>
      <c r="AB34" s="302"/>
      <c r="AC34" s="303"/>
      <c r="AD34" s="303"/>
      <c r="AE34" s="304"/>
      <c r="AF34" s="16">
        <v>3</v>
      </c>
      <c r="AG34" s="110"/>
      <c r="AH34" s="302"/>
      <c r="AI34" s="303"/>
      <c r="AJ34" s="303"/>
      <c r="AK34" s="304"/>
      <c r="AL34" s="16">
        <v>4</v>
      </c>
      <c r="AN34" s="228"/>
      <c r="AO34" s="229"/>
      <c r="AP34" s="229"/>
      <c r="AQ34" s="230"/>
      <c r="AR34" s="51">
        <v>4</v>
      </c>
      <c r="AT34" s="320"/>
      <c r="AU34" s="320"/>
      <c r="AV34" s="320"/>
      <c r="AW34" s="320"/>
      <c r="AX34" s="52" t="s">
        <v>50</v>
      </c>
      <c r="BD34" s="1"/>
      <c r="BI34" s="1"/>
      <c r="BJ34" s="1"/>
    </row>
    <row r="35" spans="1:62" x14ac:dyDescent="0.2">
      <c r="D35" s="204"/>
      <c r="E35" s="204"/>
      <c r="F35" s="204"/>
      <c r="G35" s="204"/>
      <c r="H35" s="14" t="s">
        <v>26</v>
      </c>
      <c r="J35" s="204"/>
      <c r="K35" s="204"/>
      <c r="L35" s="204"/>
      <c r="M35" s="204"/>
      <c r="N35" s="14" t="s">
        <v>323</v>
      </c>
      <c r="P35" s="207"/>
      <c r="Q35" s="207"/>
      <c r="R35" s="207"/>
      <c r="S35" s="207"/>
      <c r="T35" s="41" t="s">
        <v>323</v>
      </c>
      <c r="U35" s="119"/>
      <c r="V35" s="298"/>
      <c r="W35" s="297"/>
      <c r="X35" s="297"/>
      <c r="Y35" s="297"/>
      <c r="Z35" s="16" t="s">
        <v>52</v>
      </c>
      <c r="AB35" s="305"/>
      <c r="AC35" s="306"/>
      <c r="AD35" s="306"/>
      <c r="AE35" s="307"/>
      <c r="AF35" s="113" t="s">
        <v>159</v>
      </c>
      <c r="AG35" s="110"/>
      <c r="AH35" s="305"/>
      <c r="AI35" s="306"/>
      <c r="AJ35" s="306"/>
      <c r="AK35" s="307"/>
      <c r="AL35" s="16" t="s">
        <v>27</v>
      </c>
      <c r="AN35" s="231"/>
      <c r="AO35" s="232"/>
      <c r="AP35" s="232"/>
      <c r="AQ35" s="233"/>
      <c r="AR35" s="52" t="s">
        <v>27</v>
      </c>
      <c r="AT35" s="320"/>
      <c r="AU35" s="320"/>
      <c r="AV35" s="320"/>
      <c r="AW35" s="320"/>
      <c r="AX35" s="52" t="s">
        <v>27</v>
      </c>
      <c r="BD35" s="1"/>
      <c r="BI35" s="1"/>
      <c r="BJ35" s="1"/>
    </row>
    <row r="36" spans="1:62" s="26" customFormat="1" ht="12.75" customHeight="1" x14ac:dyDescent="0.25">
      <c r="D36" s="208"/>
      <c r="E36" s="208"/>
      <c r="F36" s="208"/>
      <c r="G36" s="208"/>
      <c r="H36" s="19">
        <v>2</v>
      </c>
      <c r="J36" s="220"/>
      <c r="K36" s="220"/>
      <c r="L36" s="220"/>
      <c r="M36" s="220"/>
      <c r="N36" s="19">
        <v>4</v>
      </c>
      <c r="P36" s="222"/>
      <c r="Q36" s="222"/>
      <c r="R36" s="222"/>
      <c r="S36" s="222"/>
      <c r="T36" s="41">
        <v>2</v>
      </c>
      <c r="U36" s="109"/>
      <c r="V36" s="234"/>
      <c r="W36" s="235"/>
      <c r="X36" s="235"/>
      <c r="Y36" s="235"/>
      <c r="Z36" s="28">
        <v>4</v>
      </c>
      <c r="AB36" s="277"/>
      <c r="AC36" s="278"/>
      <c r="AD36" s="278"/>
      <c r="AE36" s="279"/>
      <c r="AF36" s="28">
        <v>3</v>
      </c>
      <c r="AG36" s="114"/>
      <c r="AH36" s="317"/>
      <c r="AI36" s="318"/>
      <c r="AJ36" s="318"/>
      <c r="AK36" s="319"/>
      <c r="AL36" s="28">
        <v>4</v>
      </c>
      <c r="AN36" s="242"/>
      <c r="AO36" s="243"/>
      <c r="AP36" s="243"/>
      <c r="AQ36" s="244"/>
      <c r="AR36" s="53">
        <v>4</v>
      </c>
      <c r="AT36" s="245"/>
      <c r="AU36" s="245"/>
      <c r="AV36" s="245"/>
      <c r="AW36" s="245"/>
      <c r="AX36" s="53">
        <v>4</v>
      </c>
    </row>
    <row r="37" spans="1:62" s="2" customFormat="1" x14ac:dyDescent="0.25">
      <c r="D37" s="29"/>
      <c r="E37" s="29"/>
      <c r="F37" s="29"/>
      <c r="G37" s="29" t="s">
        <v>28</v>
      </c>
      <c r="H37" s="14" t="s">
        <v>30</v>
      </c>
      <c r="J37" s="169"/>
      <c r="K37" s="169"/>
      <c r="L37" s="169"/>
      <c r="M37" s="169" t="s">
        <v>28</v>
      </c>
      <c r="N37" s="14">
        <v>30</v>
      </c>
      <c r="P37" s="170" t="s">
        <v>36</v>
      </c>
      <c r="Q37" s="170"/>
      <c r="R37" s="170"/>
      <c r="S37" s="170" t="s">
        <v>32</v>
      </c>
      <c r="T37" s="43">
        <v>30</v>
      </c>
      <c r="U37" s="120"/>
      <c r="V37" s="54" t="s">
        <v>63</v>
      </c>
      <c r="W37" s="30" t="s">
        <v>101</v>
      </c>
      <c r="X37" s="30"/>
      <c r="Y37" s="55" t="s">
        <v>32</v>
      </c>
      <c r="Z37" s="16" t="s">
        <v>33</v>
      </c>
      <c r="AB37" s="30" t="s">
        <v>56</v>
      </c>
      <c r="AC37" s="30" t="s">
        <v>41</v>
      </c>
      <c r="AD37" s="30"/>
      <c r="AE37" s="30" t="s">
        <v>32</v>
      </c>
      <c r="AF37" s="16">
        <v>45</v>
      </c>
      <c r="AG37" s="115"/>
      <c r="AH37" s="30" t="s">
        <v>56</v>
      </c>
      <c r="AI37" s="30" t="s">
        <v>55</v>
      </c>
      <c r="AJ37" s="30"/>
      <c r="AK37" s="30" t="s">
        <v>34</v>
      </c>
      <c r="AL37" s="28">
        <v>60</v>
      </c>
      <c r="AN37" s="56" t="s">
        <v>68</v>
      </c>
      <c r="AO37" s="56"/>
      <c r="AP37" s="56"/>
      <c r="AQ37" s="56" t="s">
        <v>34</v>
      </c>
      <c r="AR37" s="53">
        <v>60</v>
      </c>
      <c r="AT37" s="56" t="s">
        <v>91</v>
      </c>
      <c r="AU37" s="56"/>
      <c r="AV37" s="56"/>
      <c r="AW37" s="56" t="s">
        <v>34</v>
      </c>
      <c r="AX37" s="52" t="s">
        <v>33</v>
      </c>
    </row>
    <row r="38" spans="1:62" x14ac:dyDescent="0.2">
      <c r="H38" s="36"/>
      <c r="J38" s="141"/>
      <c r="K38" s="141"/>
      <c r="L38" s="141"/>
      <c r="M38" s="143"/>
      <c r="N38" s="37"/>
      <c r="T38" s="37"/>
      <c r="U38" s="117"/>
      <c r="Z38" s="39"/>
      <c r="AF38" s="39"/>
      <c r="AG38" s="110"/>
      <c r="AL38" s="39"/>
      <c r="AQ38" s="1"/>
      <c r="AR38" s="37"/>
      <c r="AX38" s="1"/>
    </row>
    <row r="39" spans="1:62" ht="12.75" customHeight="1" x14ac:dyDescent="0.2">
      <c r="D39" s="258" t="s">
        <v>96</v>
      </c>
      <c r="E39" s="258"/>
      <c r="F39" s="258"/>
      <c r="G39" s="258"/>
      <c r="H39" s="14" t="s">
        <v>97</v>
      </c>
      <c r="J39" s="309" t="s">
        <v>65</v>
      </c>
      <c r="K39" s="310"/>
      <c r="L39" s="310"/>
      <c r="M39" s="311"/>
      <c r="N39" s="14" t="s">
        <v>99</v>
      </c>
      <c r="P39" s="296" t="s">
        <v>100</v>
      </c>
      <c r="Q39" s="296"/>
      <c r="R39" s="296"/>
      <c r="S39" s="296"/>
      <c r="T39" s="171" t="s">
        <v>77</v>
      </c>
      <c r="U39" s="119"/>
      <c r="V39" s="204" t="s">
        <v>116</v>
      </c>
      <c r="W39" s="204"/>
      <c r="X39" s="204"/>
      <c r="Y39" s="204"/>
      <c r="Z39" s="14" t="s">
        <v>103</v>
      </c>
      <c r="AB39" s="308" t="s">
        <v>200</v>
      </c>
      <c r="AC39" s="308"/>
      <c r="AD39" s="308"/>
      <c r="AE39" s="308"/>
      <c r="AF39" s="59" t="s">
        <v>104</v>
      </c>
      <c r="AG39" s="110"/>
      <c r="AH39" s="299" t="s">
        <v>326</v>
      </c>
      <c r="AI39" s="300"/>
      <c r="AJ39" s="300"/>
      <c r="AK39" s="301"/>
      <c r="AL39" s="16" t="s">
        <v>105</v>
      </c>
      <c r="AN39" s="276" t="s">
        <v>172</v>
      </c>
      <c r="AO39" s="276"/>
      <c r="AP39" s="276"/>
      <c r="AQ39" s="276"/>
      <c r="AR39" s="16" t="s">
        <v>106</v>
      </c>
      <c r="AT39" s="309" t="s">
        <v>122</v>
      </c>
      <c r="AU39" s="310"/>
      <c r="AV39" s="310"/>
      <c r="AW39" s="311"/>
      <c r="AX39" s="14" t="s">
        <v>197</v>
      </c>
      <c r="BI39" s="1"/>
      <c r="BJ39" s="1"/>
    </row>
    <row r="40" spans="1:62" ht="12.75" customHeight="1" x14ac:dyDescent="0.2">
      <c r="D40" s="258"/>
      <c r="E40" s="258"/>
      <c r="F40" s="258"/>
      <c r="G40" s="258"/>
      <c r="H40" s="14" t="s">
        <v>107</v>
      </c>
      <c r="J40" s="312"/>
      <c r="K40" s="293"/>
      <c r="L40" s="293"/>
      <c r="M40" s="313"/>
      <c r="N40" s="14">
        <v>4</v>
      </c>
      <c r="P40" s="296"/>
      <c r="Q40" s="296"/>
      <c r="R40" s="296"/>
      <c r="S40" s="296"/>
      <c r="T40" s="171">
        <v>4</v>
      </c>
      <c r="U40" s="119"/>
      <c r="V40" s="204"/>
      <c r="W40" s="204"/>
      <c r="X40" s="204"/>
      <c r="Y40" s="204"/>
      <c r="Z40" s="14">
        <v>2</v>
      </c>
      <c r="AB40" s="308"/>
      <c r="AC40" s="308"/>
      <c r="AD40" s="308"/>
      <c r="AE40" s="308"/>
      <c r="AF40" s="59">
        <v>2</v>
      </c>
      <c r="AG40" s="110"/>
      <c r="AH40" s="302"/>
      <c r="AI40" s="303"/>
      <c r="AJ40" s="303"/>
      <c r="AK40" s="304"/>
      <c r="AL40" s="16">
        <v>4</v>
      </c>
      <c r="AN40" s="276"/>
      <c r="AO40" s="276"/>
      <c r="AP40" s="276"/>
      <c r="AQ40" s="276"/>
      <c r="AR40" s="16">
        <v>4</v>
      </c>
      <c r="AT40" s="312"/>
      <c r="AU40" s="293"/>
      <c r="AV40" s="293"/>
      <c r="AW40" s="313"/>
      <c r="AX40" s="14">
        <v>2</v>
      </c>
      <c r="BI40" s="1"/>
      <c r="BJ40" s="1"/>
    </row>
    <row r="41" spans="1:62" x14ac:dyDescent="0.2">
      <c r="D41" s="258"/>
      <c r="E41" s="258"/>
      <c r="F41" s="258"/>
      <c r="G41" s="258"/>
      <c r="H41" s="14" t="s">
        <v>108</v>
      </c>
      <c r="J41" s="314"/>
      <c r="K41" s="315"/>
      <c r="L41" s="315"/>
      <c r="M41" s="316"/>
      <c r="N41" s="14" t="s">
        <v>52</v>
      </c>
      <c r="P41" s="296"/>
      <c r="Q41" s="296"/>
      <c r="R41" s="296"/>
      <c r="S41" s="296"/>
      <c r="T41" s="171" t="s">
        <v>27</v>
      </c>
      <c r="U41" s="119"/>
      <c r="V41" s="204"/>
      <c r="W41" s="204"/>
      <c r="X41" s="204"/>
      <c r="Y41" s="204"/>
      <c r="Z41" s="14" t="s">
        <v>26</v>
      </c>
      <c r="AB41" s="308"/>
      <c r="AC41" s="308"/>
      <c r="AD41" s="308"/>
      <c r="AE41" s="308"/>
      <c r="AF41" s="59" t="s">
        <v>26</v>
      </c>
      <c r="AG41" s="110"/>
      <c r="AH41" s="305"/>
      <c r="AI41" s="306"/>
      <c r="AJ41" s="306"/>
      <c r="AK41" s="307"/>
      <c r="AL41" s="16" t="s">
        <v>27</v>
      </c>
      <c r="AN41" s="276"/>
      <c r="AO41" s="276"/>
      <c r="AP41" s="276"/>
      <c r="AQ41" s="276"/>
      <c r="AR41" s="16" t="s">
        <v>27</v>
      </c>
      <c r="AT41" s="314"/>
      <c r="AU41" s="315"/>
      <c r="AV41" s="315"/>
      <c r="AW41" s="316"/>
      <c r="AX41" s="14" t="s">
        <v>26</v>
      </c>
      <c r="BI41" s="1"/>
      <c r="BJ41" s="1"/>
    </row>
    <row r="42" spans="1:62" s="26" customFormat="1" ht="12.75" customHeight="1" x14ac:dyDescent="0.2">
      <c r="D42" s="208"/>
      <c r="E42" s="208"/>
      <c r="F42" s="208"/>
      <c r="G42" s="208"/>
      <c r="H42" s="19">
        <v>5</v>
      </c>
      <c r="J42" s="259"/>
      <c r="K42" s="260"/>
      <c r="L42" s="260"/>
      <c r="M42" s="261"/>
      <c r="N42" s="19">
        <v>2</v>
      </c>
      <c r="P42" s="333"/>
      <c r="Q42" s="333"/>
      <c r="R42" s="333"/>
      <c r="S42" s="333"/>
      <c r="T42" s="172">
        <v>4</v>
      </c>
      <c r="U42" s="109"/>
      <c r="V42" s="220"/>
      <c r="W42" s="220"/>
      <c r="X42" s="220"/>
      <c r="Y42" s="220"/>
      <c r="Z42" s="19">
        <v>2</v>
      </c>
      <c r="AA42" s="1"/>
      <c r="AB42" s="326"/>
      <c r="AC42" s="326"/>
      <c r="AD42" s="326"/>
      <c r="AE42" s="326"/>
      <c r="AF42" s="62">
        <v>2</v>
      </c>
      <c r="AG42" s="114"/>
      <c r="AH42" s="277"/>
      <c r="AI42" s="278"/>
      <c r="AJ42" s="278"/>
      <c r="AK42" s="279"/>
      <c r="AL42" s="28">
        <v>4</v>
      </c>
      <c r="AN42" s="280"/>
      <c r="AO42" s="280"/>
      <c r="AP42" s="280"/>
      <c r="AQ42" s="280"/>
      <c r="AR42" s="28">
        <v>4</v>
      </c>
      <c r="AT42" s="259"/>
      <c r="AU42" s="260"/>
      <c r="AV42" s="260"/>
      <c r="AW42" s="261"/>
      <c r="AX42" s="19">
        <v>2</v>
      </c>
      <c r="AY42" s="1"/>
    </row>
    <row r="43" spans="1:62" s="2" customFormat="1" x14ac:dyDescent="0.2">
      <c r="D43" s="29"/>
      <c r="E43" s="29"/>
      <c r="F43" s="29"/>
      <c r="G43" s="29" t="s">
        <v>28</v>
      </c>
      <c r="H43" s="14" t="s">
        <v>109</v>
      </c>
      <c r="J43" s="140"/>
      <c r="K43" s="140"/>
      <c r="L43" s="140"/>
      <c r="M43" s="140" t="s">
        <v>28</v>
      </c>
      <c r="N43" s="19">
        <v>60</v>
      </c>
      <c r="P43" s="139" t="s">
        <v>38</v>
      </c>
      <c r="Q43" s="139" t="s">
        <v>95</v>
      </c>
      <c r="R43" s="139"/>
      <c r="S43" s="139" t="s">
        <v>28</v>
      </c>
      <c r="T43" s="172">
        <v>60</v>
      </c>
      <c r="U43" s="120"/>
      <c r="V43" s="29" t="s">
        <v>83</v>
      </c>
      <c r="W43" s="29"/>
      <c r="X43" s="29"/>
      <c r="Y43" s="29" t="s">
        <v>28</v>
      </c>
      <c r="Z43" s="14" t="s">
        <v>30</v>
      </c>
      <c r="AA43" s="1"/>
      <c r="AB43" s="63"/>
      <c r="AC43" s="63"/>
      <c r="AD43" s="63"/>
      <c r="AE43" s="63" t="s">
        <v>32</v>
      </c>
      <c r="AF43" s="59">
        <v>30</v>
      </c>
      <c r="AG43" s="115"/>
      <c r="AH43" s="30" t="s">
        <v>56</v>
      </c>
      <c r="AI43" s="30"/>
      <c r="AJ43" s="30"/>
      <c r="AK43" s="30" t="s">
        <v>34</v>
      </c>
      <c r="AL43" s="16" t="s">
        <v>33</v>
      </c>
      <c r="AN43" s="30" t="s">
        <v>89</v>
      </c>
      <c r="AO43" s="30"/>
      <c r="AP43" s="30"/>
      <c r="AQ43" s="30" t="s">
        <v>34</v>
      </c>
      <c r="AR43" s="28">
        <v>60</v>
      </c>
      <c r="AT43" s="64"/>
      <c r="AU43" s="64"/>
      <c r="AV43" s="64"/>
      <c r="AW43" s="29" t="s">
        <v>28</v>
      </c>
      <c r="AX43" s="19">
        <v>30</v>
      </c>
      <c r="AY43" s="1"/>
    </row>
    <row r="44" spans="1:62" x14ac:dyDescent="0.2">
      <c r="H44" s="36"/>
      <c r="J44" s="141"/>
      <c r="K44" s="141"/>
      <c r="L44" s="141"/>
      <c r="M44" s="143"/>
      <c r="N44" s="37"/>
      <c r="Z44" s="39"/>
      <c r="AE44" s="1"/>
      <c r="AF44" s="37"/>
      <c r="AK44" s="1"/>
      <c r="AL44" s="37"/>
      <c r="AQ44" s="1"/>
      <c r="AR44" s="37"/>
    </row>
    <row r="45" spans="1:62" ht="12.95" customHeight="1" x14ac:dyDescent="0.2">
      <c r="D45" s="275" t="s">
        <v>340</v>
      </c>
      <c r="E45" s="263"/>
      <c r="F45" s="263"/>
      <c r="G45" s="264"/>
      <c r="H45" s="58" t="s">
        <v>112</v>
      </c>
      <c r="J45" s="275" t="s">
        <v>201</v>
      </c>
      <c r="K45" s="263"/>
      <c r="L45" s="263"/>
      <c r="M45" s="264"/>
      <c r="N45" s="58" t="s">
        <v>95</v>
      </c>
      <c r="P45" s="258" t="s">
        <v>113</v>
      </c>
      <c r="Q45" s="258"/>
      <c r="R45" s="258"/>
      <c r="S45" s="258"/>
      <c r="T45" s="14" t="s">
        <v>101</v>
      </c>
      <c r="V45" s="271" t="s">
        <v>344</v>
      </c>
      <c r="W45" s="271"/>
      <c r="X45" s="271"/>
      <c r="Y45" s="271"/>
      <c r="Z45" s="58" t="s">
        <v>117</v>
      </c>
      <c r="AB45" s="325" t="s">
        <v>17</v>
      </c>
      <c r="AC45" s="325"/>
      <c r="AD45" s="325"/>
      <c r="AE45" s="325"/>
      <c r="AF45" s="16" t="s">
        <v>160</v>
      </c>
      <c r="AH45" s="207" t="s">
        <v>162</v>
      </c>
      <c r="AI45" s="207"/>
      <c r="AJ45" s="207"/>
      <c r="AK45" s="207"/>
      <c r="AL45" s="41" t="s">
        <v>118</v>
      </c>
      <c r="AN45" s="281" t="s">
        <v>119</v>
      </c>
      <c r="AO45" s="282"/>
      <c r="AP45" s="282"/>
      <c r="AQ45" s="283"/>
      <c r="AR45" s="41" t="s">
        <v>120</v>
      </c>
      <c r="AT45" s="204" t="s">
        <v>202</v>
      </c>
      <c r="AU45" s="204"/>
      <c r="AV45" s="204"/>
      <c r="AW45" s="204"/>
      <c r="AX45" s="44" t="s">
        <v>121</v>
      </c>
      <c r="BI45" s="1"/>
      <c r="BJ45" s="4"/>
    </row>
    <row r="46" spans="1:62" ht="12.95" customHeight="1" x14ac:dyDescent="0.2">
      <c r="D46" s="265"/>
      <c r="E46" s="266"/>
      <c r="F46" s="266"/>
      <c r="G46" s="267"/>
      <c r="H46" s="58" t="s">
        <v>50</v>
      </c>
      <c r="J46" s="265"/>
      <c r="K46" s="266"/>
      <c r="L46" s="266"/>
      <c r="M46" s="267"/>
      <c r="N46" s="58">
        <v>4</v>
      </c>
      <c r="P46" s="258"/>
      <c r="Q46" s="258"/>
      <c r="R46" s="258"/>
      <c r="S46" s="258"/>
      <c r="T46" s="14">
        <v>5</v>
      </c>
      <c r="V46" s="271"/>
      <c r="W46" s="271"/>
      <c r="X46" s="271"/>
      <c r="Y46" s="271"/>
      <c r="Z46" s="58">
        <v>4</v>
      </c>
      <c r="AB46" s="325"/>
      <c r="AC46" s="325"/>
      <c r="AD46" s="325"/>
      <c r="AE46" s="325"/>
      <c r="AF46" s="16">
        <v>4</v>
      </c>
      <c r="AH46" s="207"/>
      <c r="AI46" s="207"/>
      <c r="AJ46" s="207"/>
      <c r="AK46" s="207"/>
      <c r="AL46" s="41">
        <v>4</v>
      </c>
      <c r="AN46" s="284"/>
      <c r="AO46" s="285"/>
      <c r="AP46" s="285"/>
      <c r="AQ46" s="286"/>
      <c r="AR46" s="41">
        <v>4</v>
      </c>
      <c r="AT46" s="204"/>
      <c r="AU46" s="204"/>
      <c r="AV46" s="204"/>
      <c r="AW46" s="204"/>
      <c r="AX46" s="44"/>
      <c r="BI46" s="1"/>
      <c r="BJ46" s="4"/>
    </row>
    <row r="47" spans="1:62" ht="12.95" customHeight="1" x14ac:dyDescent="0.2">
      <c r="D47" s="268"/>
      <c r="E47" s="269"/>
      <c r="F47" s="269"/>
      <c r="G47" s="270"/>
      <c r="H47" s="58" t="s">
        <v>27</v>
      </c>
      <c r="J47" s="268"/>
      <c r="K47" s="269"/>
      <c r="L47" s="269"/>
      <c r="M47" s="270"/>
      <c r="N47" s="58" t="s">
        <v>27</v>
      </c>
      <c r="P47" s="258"/>
      <c r="Q47" s="258"/>
      <c r="R47" s="258"/>
      <c r="S47" s="258"/>
      <c r="T47" s="14" t="s">
        <v>108</v>
      </c>
      <c r="V47" s="271"/>
      <c r="W47" s="271"/>
      <c r="X47" s="271"/>
      <c r="Y47" s="271"/>
      <c r="Z47" s="58" t="s">
        <v>27</v>
      </c>
      <c r="AB47" s="325"/>
      <c r="AC47" s="325"/>
      <c r="AD47" s="325"/>
      <c r="AE47" s="325"/>
      <c r="AF47" s="16" t="s">
        <v>27</v>
      </c>
      <c r="AH47" s="207"/>
      <c r="AI47" s="207"/>
      <c r="AJ47" s="207"/>
      <c r="AK47" s="207"/>
      <c r="AL47" s="42" t="s">
        <v>27</v>
      </c>
      <c r="AN47" s="287"/>
      <c r="AO47" s="288"/>
      <c r="AP47" s="288"/>
      <c r="AQ47" s="289"/>
      <c r="AR47" s="41" t="s">
        <v>27</v>
      </c>
      <c r="AT47" s="204"/>
      <c r="AU47" s="204"/>
      <c r="AV47" s="204"/>
      <c r="AW47" s="204"/>
      <c r="AX47" s="44" t="s">
        <v>26</v>
      </c>
      <c r="BI47" s="1"/>
      <c r="BJ47" s="4"/>
    </row>
    <row r="48" spans="1:62" s="26" customFormat="1" x14ac:dyDescent="0.2">
      <c r="A48" s="1"/>
      <c r="D48" s="272"/>
      <c r="E48" s="273"/>
      <c r="F48" s="273"/>
      <c r="G48" s="274"/>
      <c r="H48" s="58">
        <v>4</v>
      </c>
      <c r="J48" s="272"/>
      <c r="K48" s="273"/>
      <c r="L48" s="273"/>
      <c r="M48" s="274"/>
      <c r="N48" s="61">
        <v>4</v>
      </c>
      <c r="P48" s="220"/>
      <c r="Q48" s="220"/>
      <c r="R48" s="220"/>
      <c r="S48" s="220"/>
      <c r="T48" s="19">
        <v>5</v>
      </c>
      <c r="V48" s="324"/>
      <c r="W48" s="324"/>
      <c r="X48" s="324"/>
      <c r="Y48" s="324"/>
      <c r="Z48" s="61">
        <v>4</v>
      </c>
      <c r="AA48" s="1"/>
      <c r="AB48" s="325"/>
      <c r="AC48" s="325"/>
      <c r="AD48" s="325"/>
      <c r="AE48" s="325"/>
      <c r="AF48" s="28">
        <v>4</v>
      </c>
      <c r="AH48" s="222"/>
      <c r="AI48" s="222"/>
      <c r="AJ48" s="222"/>
      <c r="AK48" s="222"/>
      <c r="AL48" s="43">
        <v>4</v>
      </c>
      <c r="AN48" s="290"/>
      <c r="AO48" s="291"/>
      <c r="AP48" s="291"/>
      <c r="AQ48" s="292"/>
      <c r="AR48" s="43">
        <v>4</v>
      </c>
      <c r="AT48" s="220"/>
      <c r="AU48" s="220"/>
      <c r="AV48" s="220"/>
      <c r="AW48" s="220"/>
      <c r="AX48" s="19">
        <v>2</v>
      </c>
    </row>
    <row r="49" spans="1:65" s="2" customFormat="1" x14ac:dyDescent="0.2">
      <c r="A49" s="1"/>
      <c r="D49" s="57"/>
      <c r="E49" s="57"/>
      <c r="F49" s="57"/>
      <c r="G49" s="57" t="s">
        <v>34</v>
      </c>
      <c r="H49" s="58" t="s">
        <v>33</v>
      </c>
      <c r="J49" s="142" t="s">
        <v>112</v>
      </c>
      <c r="K49" s="142"/>
      <c r="L49" s="142"/>
      <c r="M49" s="142" t="s">
        <v>28</v>
      </c>
      <c r="N49" s="61">
        <v>60</v>
      </c>
      <c r="P49" s="111" t="s">
        <v>38</v>
      </c>
      <c r="Q49" s="111" t="s">
        <v>83</v>
      </c>
      <c r="R49" s="111"/>
      <c r="S49" s="111" t="s">
        <v>28</v>
      </c>
      <c r="T49" s="19">
        <v>75</v>
      </c>
      <c r="V49" s="58" t="s">
        <v>115</v>
      </c>
      <c r="W49" s="57"/>
      <c r="X49" s="57"/>
      <c r="Y49" s="57" t="s">
        <v>34</v>
      </c>
      <c r="Z49" s="58" t="s">
        <v>33</v>
      </c>
      <c r="AA49" s="1"/>
      <c r="AB49" s="30" t="s">
        <v>31</v>
      </c>
      <c r="AC49" s="30"/>
      <c r="AD49" s="30"/>
      <c r="AE49" s="30" t="s">
        <v>32</v>
      </c>
      <c r="AF49" s="28">
        <v>60</v>
      </c>
      <c r="AH49" s="45" t="s">
        <v>41</v>
      </c>
      <c r="AI49" s="45" t="s">
        <v>19</v>
      </c>
      <c r="AJ49" s="45"/>
      <c r="AK49" s="45" t="s">
        <v>34</v>
      </c>
      <c r="AL49" s="41">
        <v>60</v>
      </c>
      <c r="AN49" s="45" t="s">
        <v>19</v>
      </c>
      <c r="AO49" s="45"/>
      <c r="AP49" s="45"/>
      <c r="AQ49" s="45" t="s">
        <v>34</v>
      </c>
      <c r="AR49" s="43">
        <v>60</v>
      </c>
      <c r="AT49" s="29"/>
      <c r="AU49" s="29"/>
      <c r="AV49" s="29"/>
      <c r="AW49" s="29" t="s">
        <v>28</v>
      </c>
      <c r="AX49" s="19">
        <v>30</v>
      </c>
    </row>
    <row r="50" spans="1:65" x14ac:dyDescent="0.2">
      <c r="H50" s="36"/>
      <c r="J50" s="141"/>
      <c r="K50" s="141"/>
      <c r="L50" s="141"/>
      <c r="M50" s="143"/>
      <c r="N50" s="37"/>
      <c r="T50" s="37"/>
      <c r="Z50" s="39"/>
      <c r="AQ50" s="1"/>
      <c r="AR50" s="37"/>
      <c r="AX50" s="1"/>
      <c r="BC50" s="2"/>
      <c r="BD50" s="37"/>
    </row>
    <row r="51" spans="1:65" ht="12.75" customHeight="1" x14ac:dyDescent="0.2">
      <c r="A51" s="116"/>
      <c r="G51" s="1"/>
      <c r="H51" s="37"/>
      <c r="J51" s="204" t="s">
        <v>123</v>
      </c>
      <c r="K51" s="204"/>
      <c r="L51" s="204"/>
      <c r="M51" s="204"/>
      <c r="N51" s="14" t="s">
        <v>110</v>
      </c>
      <c r="O51" s="20"/>
      <c r="P51" s="262" t="s">
        <v>343</v>
      </c>
      <c r="Q51" s="263"/>
      <c r="R51" s="263"/>
      <c r="S51" s="264"/>
      <c r="T51" s="58" t="s">
        <v>115</v>
      </c>
      <c r="V51" s="294"/>
      <c r="W51" s="294"/>
      <c r="X51" s="294"/>
      <c r="Y51" s="294"/>
      <c r="Z51" s="180"/>
      <c r="AK51" s="1"/>
      <c r="AL51" s="1"/>
      <c r="AN51" s="138"/>
      <c r="AO51" s="138"/>
      <c r="AP51" s="138"/>
      <c r="AQ51" s="138"/>
      <c r="AR51" s="138"/>
      <c r="AT51" s="309" t="s">
        <v>82</v>
      </c>
      <c r="AU51" s="310"/>
      <c r="AV51" s="310"/>
      <c r="AW51" s="311"/>
      <c r="AX51" s="14" t="s">
        <v>198</v>
      </c>
      <c r="AY51" s="132"/>
      <c r="AZ51" s="293"/>
      <c r="BA51" s="293"/>
      <c r="BB51" s="293"/>
      <c r="BC51" s="293"/>
      <c r="BD51" s="180"/>
      <c r="BI51" s="1"/>
      <c r="BJ51" s="1"/>
    </row>
    <row r="52" spans="1:65" x14ac:dyDescent="0.2">
      <c r="A52" s="116"/>
      <c r="G52" s="1"/>
      <c r="H52" s="37"/>
      <c r="J52" s="204"/>
      <c r="K52" s="204"/>
      <c r="L52" s="204"/>
      <c r="M52" s="204"/>
      <c r="N52" s="14">
        <v>4</v>
      </c>
      <c r="O52" s="20"/>
      <c r="P52" s="265"/>
      <c r="Q52" s="266"/>
      <c r="R52" s="266"/>
      <c r="S52" s="267"/>
      <c r="T52" s="58">
        <v>4</v>
      </c>
      <c r="V52" s="294"/>
      <c r="W52" s="294"/>
      <c r="X52" s="294"/>
      <c r="Y52" s="294"/>
      <c r="Z52" s="180"/>
      <c r="AK52" s="1"/>
      <c r="AL52" s="1"/>
      <c r="AN52" s="138"/>
      <c r="AO52" s="138"/>
      <c r="AP52" s="138"/>
      <c r="AQ52" s="138"/>
      <c r="AR52" s="138"/>
      <c r="AT52" s="312"/>
      <c r="AU52" s="293"/>
      <c r="AV52" s="293"/>
      <c r="AW52" s="313"/>
      <c r="AX52" s="14">
        <v>2</v>
      </c>
      <c r="AY52" s="132"/>
      <c r="AZ52" s="293"/>
      <c r="BA52" s="293"/>
      <c r="BB52" s="293"/>
      <c r="BC52" s="293"/>
      <c r="BD52" s="180"/>
      <c r="BI52" s="1"/>
      <c r="BJ52" s="1"/>
    </row>
    <row r="53" spans="1:65" x14ac:dyDescent="0.2">
      <c r="A53" s="116"/>
      <c r="G53" s="1"/>
      <c r="H53" s="37"/>
      <c r="J53" s="204"/>
      <c r="K53" s="204"/>
      <c r="L53" s="204"/>
      <c r="M53" s="204"/>
      <c r="N53" s="14" t="s">
        <v>52</v>
      </c>
      <c r="O53" s="20"/>
      <c r="P53" s="268"/>
      <c r="Q53" s="269"/>
      <c r="R53" s="269"/>
      <c r="S53" s="270"/>
      <c r="T53" s="58" t="s">
        <v>27</v>
      </c>
      <c r="V53" s="294"/>
      <c r="W53" s="294"/>
      <c r="X53" s="294"/>
      <c r="Y53" s="294"/>
      <c r="Z53" s="180"/>
      <c r="AK53" s="1"/>
      <c r="AL53" s="1"/>
      <c r="AN53" s="138"/>
      <c r="AO53" s="138"/>
      <c r="AP53" s="138"/>
      <c r="AQ53" s="138"/>
      <c r="AR53" s="138"/>
      <c r="AT53" s="314"/>
      <c r="AU53" s="315"/>
      <c r="AV53" s="315"/>
      <c r="AW53" s="316"/>
      <c r="AX53" s="14" t="s">
        <v>26</v>
      </c>
      <c r="AY53" s="132"/>
      <c r="AZ53" s="293"/>
      <c r="BA53" s="293"/>
      <c r="BB53" s="293"/>
      <c r="BC53" s="293"/>
      <c r="BD53" s="180"/>
      <c r="BI53" s="1"/>
      <c r="BJ53" s="1"/>
    </row>
    <row r="54" spans="1:65" s="26" customFormat="1" x14ac:dyDescent="0.2">
      <c r="A54" s="116"/>
      <c r="H54" s="60"/>
      <c r="J54" s="220"/>
      <c r="K54" s="220"/>
      <c r="L54" s="220"/>
      <c r="M54" s="220"/>
      <c r="N54" s="19">
        <v>4</v>
      </c>
      <c r="O54" s="20"/>
      <c r="P54" s="272"/>
      <c r="Q54" s="273"/>
      <c r="R54" s="273"/>
      <c r="S54" s="274"/>
      <c r="T54" s="61">
        <v>4</v>
      </c>
      <c r="V54" s="334"/>
      <c r="W54" s="334"/>
      <c r="X54" s="334"/>
      <c r="Y54" s="334"/>
      <c r="Z54" s="181"/>
      <c r="AA54" s="1"/>
      <c r="AN54" s="137"/>
      <c r="AO54" s="137"/>
      <c r="AP54" s="137"/>
      <c r="AQ54" s="137"/>
      <c r="AR54" s="137"/>
      <c r="AT54" s="259"/>
      <c r="AU54" s="260"/>
      <c r="AV54" s="260"/>
      <c r="AW54" s="261"/>
      <c r="AX54" s="19">
        <v>2</v>
      </c>
      <c r="AY54" s="133"/>
      <c r="AZ54" s="295"/>
      <c r="BA54" s="295"/>
      <c r="BB54" s="295"/>
      <c r="BC54" s="295"/>
      <c r="BD54" s="181"/>
    </row>
    <row r="55" spans="1:65" s="2" customFormat="1" x14ac:dyDescent="0.2">
      <c r="A55" s="116"/>
      <c r="H55" s="39"/>
      <c r="J55" s="29" t="s">
        <v>60</v>
      </c>
      <c r="K55" s="29" t="s">
        <v>97</v>
      </c>
      <c r="L55" s="29"/>
      <c r="M55" s="29" t="s">
        <v>28</v>
      </c>
      <c r="N55" s="19">
        <v>60</v>
      </c>
      <c r="O55" s="20"/>
      <c r="P55" s="57" t="s">
        <v>95</v>
      </c>
      <c r="Q55" s="57"/>
      <c r="R55" s="57"/>
      <c r="S55" s="57" t="s">
        <v>34</v>
      </c>
      <c r="T55" s="61">
        <v>60</v>
      </c>
      <c r="V55" s="20"/>
      <c r="W55" s="20"/>
      <c r="X55" s="20"/>
      <c r="Y55" s="50"/>
      <c r="Z55" s="180"/>
      <c r="AA55" s="1"/>
      <c r="AN55" s="136"/>
      <c r="AO55" s="136"/>
      <c r="AP55" s="136"/>
      <c r="AQ55" s="136"/>
      <c r="AR55" s="136"/>
      <c r="AT55" s="29"/>
      <c r="AU55" s="29"/>
      <c r="AV55" s="29"/>
      <c r="AW55" s="29" t="s">
        <v>28</v>
      </c>
      <c r="AX55" s="19">
        <v>30</v>
      </c>
      <c r="AY55" s="134"/>
      <c r="AZ55" s="20"/>
      <c r="BA55" s="20"/>
      <c r="BB55" s="20"/>
      <c r="BC55" s="20"/>
      <c r="BD55" s="181"/>
    </row>
    <row r="56" spans="1:65" x14ac:dyDescent="0.2">
      <c r="H56" s="36"/>
      <c r="N56" s="37"/>
      <c r="AX56" s="1"/>
      <c r="BC56" s="2"/>
      <c r="BD56" s="37"/>
    </row>
    <row r="57" spans="1:65" ht="12.95" customHeight="1" x14ac:dyDescent="0.2">
      <c r="G57" s="1"/>
      <c r="H57" s="37"/>
      <c r="J57" s="309" t="s">
        <v>98</v>
      </c>
      <c r="K57" s="310"/>
      <c r="L57" s="310"/>
      <c r="M57" s="311"/>
      <c r="N57" s="14" t="s">
        <v>124</v>
      </c>
      <c r="AQ57" s="1"/>
      <c r="AR57" s="1"/>
      <c r="AX57" s="1"/>
      <c r="AY57" s="65"/>
      <c r="BI57" s="1"/>
      <c r="BJ57" s="1"/>
    </row>
    <row r="58" spans="1:65" x14ac:dyDescent="0.2">
      <c r="G58" s="1"/>
      <c r="H58" s="37"/>
      <c r="J58" s="312"/>
      <c r="K58" s="293"/>
      <c r="L58" s="293"/>
      <c r="M58" s="313"/>
      <c r="N58" s="14">
        <v>5</v>
      </c>
      <c r="AQ58" s="1"/>
      <c r="AR58" s="1"/>
      <c r="AX58" s="1"/>
      <c r="AY58" s="65"/>
      <c r="BI58" s="1"/>
      <c r="BJ58" s="1"/>
    </row>
    <row r="59" spans="1:65" x14ac:dyDescent="0.2">
      <c r="G59" s="1"/>
      <c r="H59" s="37"/>
      <c r="J59" s="314"/>
      <c r="K59" s="315"/>
      <c r="L59" s="315"/>
      <c r="M59" s="316"/>
      <c r="N59" s="14" t="s">
        <v>108</v>
      </c>
      <c r="AQ59" s="1"/>
      <c r="AR59" s="1"/>
      <c r="AV59" s="66"/>
      <c r="AX59" s="1"/>
      <c r="AY59" s="65"/>
      <c r="BI59" s="1"/>
      <c r="BJ59" s="1"/>
    </row>
    <row r="60" spans="1:65" s="26" customFormat="1" x14ac:dyDescent="0.2">
      <c r="A60" s="1"/>
      <c r="H60" s="60"/>
      <c r="J60" s="259"/>
      <c r="K60" s="260"/>
      <c r="L60" s="260"/>
      <c r="M60" s="261"/>
      <c r="N60" s="19">
        <v>5</v>
      </c>
      <c r="AY60" s="20"/>
      <c r="BE60" s="1"/>
    </row>
    <row r="61" spans="1:65" s="2" customFormat="1" x14ac:dyDescent="0.2">
      <c r="A61" s="1"/>
      <c r="H61" s="39"/>
      <c r="J61" s="140" t="s">
        <v>97</v>
      </c>
      <c r="K61" s="140"/>
      <c r="L61" s="140"/>
      <c r="M61" s="140" t="s">
        <v>28</v>
      </c>
      <c r="N61" s="19">
        <v>75</v>
      </c>
      <c r="AY61" s="20"/>
      <c r="BE61" s="1"/>
    </row>
    <row r="63" spans="1:65" x14ac:dyDescent="0.2">
      <c r="BL63" s="65"/>
      <c r="BM63" s="20"/>
    </row>
    <row r="64" spans="1:65" ht="18.75" customHeight="1" x14ac:dyDescent="0.2">
      <c r="D64" s="123"/>
      <c r="E64" s="124"/>
      <c r="F64" s="82"/>
      <c r="G64" s="327" t="s">
        <v>164</v>
      </c>
      <c r="H64" s="327"/>
      <c r="I64" s="327"/>
      <c r="J64" s="328"/>
      <c r="M64" s="1"/>
      <c r="N64" s="1"/>
      <c r="O64" s="125"/>
      <c r="P64" s="126"/>
      <c r="Q64" s="78"/>
      <c r="R64" s="327" t="s">
        <v>165</v>
      </c>
      <c r="S64" s="327"/>
      <c r="T64" s="327"/>
      <c r="U64" s="328"/>
      <c r="Y64" s="1"/>
      <c r="Z64" s="127"/>
      <c r="AA64" s="128"/>
      <c r="AB64" s="78"/>
      <c r="AC64" s="327" t="s">
        <v>166</v>
      </c>
      <c r="AD64" s="327"/>
      <c r="AE64" s="327"/>
      <c r="AF64" s="328"/>
      <c r="AK64" s="129"/>
      <c r="AL64" s="130"/>
      <c r="AM64" s="78"/>
      <c r="AN64" s="327" t="s">
        <v>167</v>
      </c>
      <c r="AO64" s="327"/>
      <c r="AP64" s="327"/>
      <c r="AQ64" s="328"/>
      <c r="AR64" s="1"/>
      <c r="AX64" s="1"/>
      <c r="BD64" s="1"/>
      <c r="BI64" s="1"/>
      <c r="BJ64" s="1"/>
    </row>
    <row r="65" spans="1:67" x14ac:dyDescent="0.2">
      <c r="D65" s="40"/>
      <c r="E65" s="40"/>
      <c r="F65" s="40"/>
      <c r="G65" s="40"/>
      <c r="H65" s="40"/>
      <c r="I65" s="40"/>
      <c r="M65" s="1"/>
      <c r="N65" s="1"/>
      <c r="S65" s="1"/>
      <c r="T65" s="1"/>
      <c r="Y65" s="1"/>
      <c r="Z65" s="1"/>
      <c r="AE65" s="1"/>
      <c r="AF65" s="1"/>
      <c r="AK65" s="1"/>
      <c r="AL65" s="1"/>
      <c r="AQ65" s="1"/>
      <c r="AR65" s="1"/>
      <c r="AX65" s="1"/>
      <c r="BD65" s="1"/>
      <c r="BI65" s="1"/>
      <c r="BJ65" s="1"/>
    </row>
    <row r="66" spans="1:67" x14ac:dyDescent="0.2">
      <c r="P66" s="67"/>
      <c r="S66" s="1"/>
      <c r="T66" s="2"/>
      <c r="U66" s="68"/>
      <c r="V66" s="67"/>
      <c r="W66" s="67"/>
      <c r="X66" s="67"/>
      <c r="Y66" s="67"/>
    </row>
    <row r="69" spans="1:67" s="69" customFormat="1" x14ac:dyDescent="0.2">
      <c r="B69" s="20"/>
      <c r="C69" s="47"/>
      <c r="D69" s="177"/>
      <c r="E69" s="177"/>
      <c r="F69" s="177"/>
      <c r="G69" s="177"/>
      <c r="H69" s="177"/>
      <c r="I69" s="177"/>
      <c r="J69" s="337" t="s">
        <v>330</v>
      </c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37"/>
      <c r="AB69" s="337"/>
      <c r="AC69" s="337"/>
      <c r="AD69" s="337"/>
      <c r="AE69" s="337"/>
      <c r="AF69" s="337"/>
      <c r="AG69" s="337"/>
      <c r="AH69" s="337"/>
      <c r="AI69" s="337"/>
      <c r="AJ69" s="337"/>
      <c r="AK69" s="337"/>
      <c r="AL69" s="337"/>
      <c r="AM69" s="337"/>
      <c r="AN69" s="337"/>
      <c r="AO69" s="337"/>
      <c r="AP69" s="337"/>
      <c r="AQ69" s="337"/>
      <c r="AR69" s="337"/>
      <c r="AS69" s="337"/>
      <c r="AT69" s="337"/>
      <c r="AU69" s="337"/>
      <c r="AV69" s="337"/>
      <c r="AW69" s="337"/>
      <c r="AX69" s="337"/>
      <c r="AY69" s="337"/>
      <c r="AZ69" s="337"/>
      <c r="BA69" s="337"/>
      <c r="BB69" s="337"/>
      <c r="BC69" s="337"/>
      <c r="BD69" s="337"/>
      <c r="BE69" s="337"/>
      <c r="BF69" s="337"/>
      <c r="BG69" s="337"/>
      <c r="BH69" s="337"/>
      <c r="BI69" s="338"/>
      <c r="BJ69" s="338"/>
      <c r="BK69" s="1"/>
      <c r="BL69" s="1"/>
      <c r="BN69" s="1"/>
      <c r="BO69" s="47"/>
    </row>
    <row r="70" spans="1:67" s="69" customFormat="1" ht="15" x14ac:dyDescent="0.2">
      <c r="B70" s="20"/>
      <c r="C70" s="47"/>
      <c r="D70" s="178"/>
      <c r="E70" s="178"/>
      <c r="F70" s="178"/>
      <c r="G70" s="178"/>
      <c r="H70" s="178"/>
      <c r="I70" s="178"/>
      <c r="J70" s="339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340"/>
      <c r="AB70" s="340"/>
      <c r="AC70" s="340"/>
      <c r="AD70" s="340"/>
      <c r="AE70" s="340"/>
      <c r="AF70" s="340"/>
      <c r="AG70" s="340"/>
      <c r="AH70" s="340"/>
      <c r="AI70" s="340"/>
      <c r="AJ70" s="340"/>
      <c r="AK70" s="340"/>
      <c r="AL70" s="340"/>
      <c r="AM70" s="340"/>
      <c r="AN70" s="340"/>
      <c r="AO70" s="340"/>
      <c r="AP70" s="340"/>
      <c r="AQ70" s="340"/>
      <c r="AR70" s="340"/>
      <c r="AS70" s="340"/>
      <c r="AT70" s="340"/>
      <c r="AU70" s="340"/>
      <c r="AV70" s="340"/>
      <c r="AW70" s="340"/>
      <c r="AX70" s="340"/>
      <c r="AY70" s="340"/>
      <c r="AZ70" s="340"/>
      <c r="BA70" s="340"/>
      <c r="BB70" s="340"/>
      <c r="BC70" s="340"/>
      <c r="BD70" s="340"/>
      <c r="BE70" s="340"/>
      <c r="BF70" s="340"/>
      <c r="BG70" s="340"/>
      <c r="BH70" s="340"/>
      <c r="BI70" s="122" t="s">
        <v>28</v>
      </c>
      <c r="BJ70" s="121" t="s">
        <v>331</v>
      </c>
      <c r="BK70" s="1"/>
      <c r="BL70" s="1"/>
      <c r="BN70" s="1"/>
      <c r="BO70" s="47"/>
    </row>
    <row r="71" spans="1:67" s="69" customFormat="1" x14ac:dyDescent="0.2">
      <c r="B71" s="20"/>
      <c r="C71" s="4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341" t="s">
        <v>163</v>
      </c>
      <c r="AO71" s="223"/>
      <c r="AP71" s="223"/>
      <c r="AQ71" s="223"/>
      <c r="AR71" s="223"/>
      <c r="AS71" s="223"/>
      <c r="AT71" s="223"/>
      <c r="AU71" s="223"/>
      <c r="AV71" s="223"/>
      <c r="AW71" s="223"/>
      <c r="AX71" s="223"/>
      <c r="AY71" s="223"/>
      <c r="AZ71" s="223"/>
      <c r="BA71" s="223"/>
      <c r="BB71" s="223"/>
      <c r="BC71" s="223"/>
      <c r="BD71" s="223"/>
      <c r="BE71" s="223"/>
      <c r="BF71" s="223"/>
      <c r="BG71" s="223"/>
      <c r="BH71" s="223"/>
      <c r="BI71" s="175"/>
      <c r="BJ71" s="176"/>
      <c r="BK71" s="1"/>
      <c r="BL71" s="1"/>
      <c r="BN71" s="1"/>
      <c r="BO71" s="47"/>
    </row>
    <row r="72" spans="1:67" s="69" customFormat="1" ht="15" x14ac:dyDescent="0.2">
      <c r="B72" s="20"/>
      <c r="C72" s="47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342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3"/>
      <c r="BG72" s="343"/>
      <c r="BH72" s="343"/>
      <c r="BI72" s="122" t="s">
        <v>127</v>
      </c>
      <c r="BJ72" s="121">
        <v>400</v>
      </c>
      <c r="BK72" s="1"/>
      <c r="BL72" s="1"/>
      <c r="BN72" s="1"/>
      <c r="BO72" s="47"/>
    </row>
    <row r="73" spans="1:67" customFormat="1" ht="15" x14ac:dyDescent="0.25">
      <c r="G73" s="72"/>
      <c r="H73" s="73"/>
      <c r="M73" s="72"/>
      <c r="N73" s="74"/>
      <c r="S73" s="72"/>
      <c r="T73" s="74"/>
      <c r="Y73" s="75"/>
      <c r="Z73" s="76"/>
      <c r="AE73" s="72"/>
      <c r="AF73" s="76"/>
      <c r="AK73" s="72"/>
      <c r="AL73" s="76"/>
      <c r="AQ73" s="72"/>
      <c r="AR73" s="76"/>
      <c r="AX73" s="74"/>
      <c r="BD73" s="74"/>
      <c r="BI73" s="72"/>
      <c r="BJ73" s="76"/>
    </row>
    <row r="74" spans="1:67" s="69" customFormat="1" x14ac:dyDescent="0.2">
      <c r="A74" s="65"/>
      <c r="B74" s="20"/>
      <c r="C74" s="47"/>
      <c r="D74" s="321" t="s">
        <v>128</v>
      </c>
      <c r="E74" s="322"/>
      <c r="F74" s="322"/>
      <c r="G74" s="322"/>
      <c r="H74" s="118">
        <f>SUM(H48,H42,H36,H30,H24,H18)</f>
        <v>26</v>
      </c>
      <c r="I74" s="78"/>
      <c r="J74" s="79"/>
      <c r="K74" s="79"/>
      <c r="L74" s="79"/>
      <c r="M74" s="79"/>
      <c r="N74" s="147">
        <f>SUM(N54,N48,N42,N60,N30,N24,N18)</f>
        <v>27</v>
      </c>
      <c r="O74" s="78"/>
      <c r="P74" s="78"/>
      <c r="Q74" s="78"/>
      <c r="R74" s="78"/>
      <c r="S74" s="80"/>
      <c r="T74" s="118">
        <f>SUM(BD54,T54,T48,T42,T30,T24,T18)</f>
        <v>25</v>
      </c>
      <c r="U74" s="78"/>
      <c r="V74" s="81"/>
      <c r="W74" s="81"/>
      <c r="X74" s="81"/>
      <c r="Y74" s="81"/>
      <c r="Z74" s="148" t="e">
        <f>SUM(Z54,Z48,Z42,Z36,Z30,Z24,Z18,#REF!)</f>
        <v>#REF!</v>
      </c>
      <c r="AA74" s="78"/>
      <c r="AB74" s="82"/>
      <c r="AC74" s="82"/>
      <c r="AD74" s="82"/>
      <c r="AE74" s="82"/>
      <c r="AF74" s="77" t="e">
        <f>SUM(AF48,AF42,AF36,AF30,AF24,AF18,#REF!)</f>
        <v>#REF!</v>
      </c>
      <c r="AG74" s="78"/>
      <c r="AH74" s="83"/>
      <c r="AI74" s="83"/>
      <c r="AJ74" s="83"/>
      <c r="AK74" s="83"/>
      <c r="AL74" s="77" t="e">
        <f>SUM(AL48,AL42,AL36,AL30,AL24,AL18,#REF!)</f>
        <v>#REF!</v>
      </c>
      <c r="AM74" s="78"/>
      <c r="AN74" s="83"/>
      <c r="AO74" s="83"/>
      <c r="AP74" s="83"/>
      <c r="AQ74" s="83"/>
      <c r="AR74" s="77">
        <f>SUM(AR48,AR42,AR36,AR30,AR24,AR18)</f>
        <v>26</v>
      </c>
      <c r="AS74" s="78"/>
      <c r="AT74" s="83"/>
      <c r="AU74" s="83"/>
      <c r="AV74" s="83"/>
      <c r="AW74" s="83"/>
      <c r="AX74" s="77">
        <f>SUM(AX18,AX24,AX30,AX36,AX42,AX48,AX54)</f>
        <v>22</v>
      </c>
      <c r="AY74" s="83"/>
      <c r="AZ74" s="83"/>
      <c r="BA74" s="83"/>
      <c r="BB74" s="83"/>
      <c r="BC74" s="83"/>
      <c r="BD74" s="135" t="e">
        <f>SUM(BD66,#REF!,#REF!,#REF!,BD36,BD30,BD24,BD18)</f>
        <v>#REF!</v>
      </c>
      <c r="BE74" s="83"/>
      <c r="BF74" s="83"/>
      <c r="BG74" s="83"/>
      <c r="BH74" s="83"/>
      <c r="BI74" s="83"/>
      <c r="BJ74" s="84">
        <f>SUM(BJ66,BJ60,BJ54,BJ48,BJ42,BJ36,BJ30,BJ24,BJ18)</f>
        <v>4</v>
      </c>
      <c r="BK74" s="1"/>
      <c r="BL74" s="1"/>
      <c r="BN74" s="1"/>
      <c r="BO74" s="47"/>
    </row>
    <row r="75" spans="1:67" s="85" customFormat="1" x14ac:dyDescent="0.25">
      <c r="A75" s="20"/>
      <c r="B75" s="20"/>
      <c r="C75" s="20"/>
      <c r="D75" s="20"/>
      <c r="E75" s="20"/>
      <c r="F75" s="20"/>
      <c r="G75" s="20"/>
      <c r="H75" s="50"/>
      <c r="I75" s="2"/>
      <c r="O75" s="2"/>
      <c r="P75" s="2"/>
      <c r="Q75" s="2"/>
      <c r="R75" s="2"/>
      <c r="S75" s="20"/>
      <c r="T75" s="50"/>
      <c r="U75" s="2"/>
      <c r="V75" s="20"/>
      <c r="W75" s="20"/>
      <c r="X75" s="20"/>
      <c r="Y75" s="50"/>
      <c r="Z75" s="50"/>
      <c r="AA75" s="20"/>
      <c r="AB75" s="20"/>
      <c r="AC75" s="20"/>
      <c r="AD75" s="20"/>
      <c r="AE75" s="20"/>
      <c r="AF75" s="50"/>
      <c r="AG75" s="20"/>
      <c r="AH75" s="20"/>
      <c r="AI75" s="20"/>
      <c r="AJ75" s="20"/>
      <c r="AK75" s="20"/>
      <c r="AL75" s="50"/>
      <c r="AM75" s="20"/>
      <c r="AN75" s="20"/>
      <c r="AO75" s="20"/>
      <c r="AP75" s="20"/>
      <c r="AQ75" s="20"/>
      <c r="AR75" s="50"/>
      <c r="AS75" s="2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"/>
      <c r="BL75" s="2"/>
      <c r="BN75" s="2"/>
      <c r="BO75" s="2"/>
    </row>
    <row r="76" spans="1:67" s="69" customFormat="1" x14ac:dyDescent="0.2">
      <c r="A76" s="20"/>
      <c r="B76" s="86"/>
      <c r="C76" s="47"/>
      <c r="D76" s="47"/>
      <c r="E76" s="47"/>
      <c r="F76" s="47"/>
      <c r="G76" s="20"/>
      <c r="H76" s="87"/>
      <c r="I76" s="1"/>
      <c r="J76" s="1"/>
      <c r="K76" s="1"/>
      <c r="L76" s="1"/>
      <c r="M76" s="2"/>
      <c r="N76" s="4"/>
      <c r="O76" s="1"/>
      <c r="P76" s="1"/>
      <c r="Q76" s="1"/>
      <c r="R76" s="1"/>
      <c r="S76" s="2"/>
      <c r="T76" s="4"/>
      <c r="U76" s="1"/>
      <c r="V76" s="1"/>
      <c r="W76" s="1"/>
      <c r="X76" s="1"/>
      <c r="Y76" s="6"/>
      <c r="Z76" s="6"/>
      <c r="AA76" s="1"/>
      <c r="AB76" s="1"/>
      <c r="AC76" s="1"/>
      <c r="AD76" s="1"/>
      <c r="AE76" s="2"/>
      <c r="AF76" s="6"/>
      <c r="AG76" s="1"/>
      <c r="AH76" s="1"/>
      <c r="AI76" s="1"/>
      <c r="AJ76" s="1"/>
      <c r="AK76" s="2"/>
      <c r="AL76" s="6"/>
      <c r="AM76" s="1"/>
      <c r="AN76" s="1"/>
      <c r="AO76" s="1"/>
      <c r="AP76" s="1"/>
      <c r="AQ76" s="2"/>
      <c r="AR76" s="6"/>
      <c r="AS76" s="1"/>
      <c r="AT76" s="1"/>
      <c r="AU76" s="1"/>
      <c r="AV76" s="1"/>
      <c r="AW76" s="1"/>
      <c r="AX76" s="4"/>
      <c r="AY76" s="1"/>
      <c r="AZ76" s="1"/>
      <c r="BA76" s="1"/>
      <c r="BB76" s="1"/>
      <c r="BC76" s="1"/>
      <c r="BD76" s="4"/>
      <c r="BE76" s="1"/>
      <c r="BF76" s="1"/>
      <c r="BG76" s="1"/>
      <c r="BH76" s="1"/>
      <c r="BI76" s="2"/>
      <c r="BJ76" s="6"/>
      <c r="BK76" s="1"/>
      <c r="BL76" s="88"/>
      <c r="BN76" s="1"/>
      <c r="BO76" s="40"/>
    </row>
    <row r="77" spans="1:67" s="89" customFormat="1" ht="15" x14ac:dyDescent="0.25">
      <c r="A77" s="88"/>
      <c r="C77" s="26"/>
      <c r="D77" s="26"/>
      <c r="E77" s="26"/>
      <c r="F77" s="26"/>
      <c r="G77" s="20"/>
      <c r="H77" s="50"/>
      <c r="I77" s="26"/>
      <c r="J77" s="90"/>
      <c r="K77" s="323" t="s">
        <v>129</v>
      </c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91"/>
      <c r="W77" s="91"/>
      <c r="X77" s="91"/>
      <c r="Y77" s="91"/>
      <c r="Z77" s="6"/>
      <c r="AA77" s="90"/>
      <c r="AB77" s="90"/>
      <c r="AC77" s="90"/>
      <c r="AD77" s="90"/>
      <c r="AE77" s="92"/>
      <c r="AF77" s="6"/>
      <c r="AG77" s="90"/>
      <c r="AH77" s="90"/>
      <c r="AI77" s="90"/>
      <c r="AJ77" s="90"/>
      <c r="AK77" s="92"/>
      <c r="AL77" s="6"/>
      <c r="AM77" s="90"/>
      <c r="AN77" s="90"/>
      <c r="AO77" s="90"/>
      <c r="AP77" s="90"/>
      <c r="AQ77" s="92"/>
      <c r="AR77" s="6"/>
      <c r="AS77" s="90"/>
      <c r="AT77" s="90"/>
      <c r="AU77" s="90"/>
      <c r="AV77" s="90"/>
      <c r="AW77" s="90"/>
      <c r="AX77" s="4"/>
      <c r="AY77" s="90"/>
      <c r="AZ77" s="90"/>
      <c r="BA77" s="90"/>
      <c r="BB77" s="90"/>
      <c r="BC77" s="90"/>
      <c r="BD77" s="4"/>
      <c r="BE77" s="90"/>
      <c r="BF77" s="90"/>
      <c r="BG77" s="90"/>
      <c r="BH77" s="90"/>
      <c r="BI77" s="92"/>
      <c r="BJ77" s="6"/>
      <c r="BK77" s="90"/>
      <c r="BL77" s="26"/>
      <c r="BN77" s="26"/>
      <c r="BO77" s="26"/>
    </row>
    <row r="78" spans="1:67" s="89" customFormat="1" ht="12.75" customHeight="1" x14ac:dyDescent="0.25">
      <c r="A78" s="26"/>
      <c r="C78" s="26"/>
      <c r="D78" s="204" t="s">
        <v>130</v>
      </c>
      <c r="E78" s="204"/>
      <c r="F78" s="204"/>
      <c r="G78" s="204"/>
      <c r="H78" s="331" t="s">
        <v>131</v>
      </c>
      <c r="I78" s="331"/>
      <c r="J78" s="1"/>
      <c r="K78" s="332" t="s">
        <v>349</v>
      </c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1"/>
      <c r="W78" s="336" t="s">
        <v>132</v>
      </c>
      <c r="X78" s="336"/>
      <c r="Y78" s="336"/>
      <c r="Z78" s="336"/>
      <c r="AA78" s="336"/>
      <c r="AB78" s="336"/>
      <c r="AC78" s="336"/>
      <c r="AD78" s="94"/>
      <c r="AE78" s="94"/>
      <c r="AF78" s="94"/>
      <c r="AG78" s="1"/>
      <c r="AH78" s="1"/>
      <c r="AI78" s="1"/>
      <c r="AJ78" s="1"/>
      <c r="AK78" s="2"/>
      <c r="AL78" s="6"/>
      <c r="AM78" s="1"/>
      <c r="AN78" s="1"/>
      <c r="AO78" s="1"/>
      <c r="AP78" s="1"/>
      <c r="AQ78" s="2"/>
      <c r="AR78" s="6"/>
      <c r="AS78" s="1"/>
      <c r="AT78" s="1"/>
      <c r="AU78" s="1"/>
      <c r="AV78" s="1"/>
      <c r="AW78" s="1"/>
      <c r="AX78" s="4"/>
      <c r="AY78" s="1"/>
      <c r="AZ78" s="1"/>
      <c r="BA78" s="1"/>
      <c r="BB78" s="1"/>
      <c r="BC78" s="1"/>
      <c r="BD78" s="4"/>
      <c r="BE78" s="1"/>
      <c r="BF78" s="1"/>
      <c r="BG78" s="1"/>
      <c r="BH78" s="1"/>
      <c r="BI78" s="2"/>
      <c r="BJ78" s="6"/>
      <c r="BK78" s="90"/>
    </row>
    <row r="79" spans="1:67" s="69" customFormat="1" ht="15" x14ac:dyDescent="0.25">
      <c r="A79" s="89"/>
      <c r="C79" s="1"/>
      <c r="D79" s="204"/>
      <c r="E79" s="204"/>
      <c r="F79" s="204"/>
      <c r="G79" s="204"/>
      <c r="H79" s="329" t="s">
        <v>133</v>
      </c>
      <c r="I79" s="330"/>
      <c r="J79" s="1"/>
      <c r="K79" t="s">
        <v>134</v>
      </c>
      <c r="L79"/>
      <c r="M79" s="72"/>
      <c r="N79" s="74"/>
      <c r="O79"/>
      <c r="P79"/>
      <c r="Q79"/>
      <c r="R79"/>
      <c r="S79" s="72"/>
      <c r="T79" s="74"/>
      <c r="U79"/>
      <c r="V79"/>
      <c r="W79" s="1"/>
      <c r="X79" s="1"/>
      <c r="Y79" s="6"/>
      <c r="Z79" s="6"/>
      <c r="AA79" s="94"/>
      <c r="AB79" s="94"/>
      <c r="AC79" s="94"/>
      <c r="AD79" s="94"/>
      <c r="AE79" s="2"/>
      <c r="AF79" s="6"/>
      <c r="AG79" s="1"/>
      <c r="AH79" s="1"/>
      <c r="AI79" s="1"/>
      <c r="AJ79" s="1"/>
      <c r="AK79" s="2"/>
      <c r="AL79" s="6"/>
      <c r="AM79" s="1"/>
      <c r="AN79" s="1"/>
      <c r="AO79" s="1"/>
      <c r="AP79" s="1"/>
      <c r="AQ79" s="2"/>
      <c r="AR79" s="6"/>
      <c r="AS79" s="1"/>
      <c r="AT79" s="1"/>
      <c r="AU79" s="1"/>
      <c r="AV79" s="1"/>
      <c r="AW79" s="1"/>
      <c r="AX79" s="4"/>
      <c r="AY79" s="1"/>
      <c r="AZ79" s="1"/>
      <c r="BA79" s="1"/>
      <c r="BB79" s="1"/>
      <c r="BC79" s="1"/>
      <c r="BD79" s="4"/>
      <c r="BE79" s="1"/>
      <c r="BF79" s="1"/>
      <c r="BG79" s="1"/>
      <c r="BH79" s="1"/>
      <c r="BI79" s="2"/>
      <c r="BJ79" s="6"/>
      <c r="BK79" s="90"/>
    </row>
    <row r="80" spans="1:67" s="69" customFormat="1" ht="12.75" customHeight="1" x14ac:dyDescent="0.2">
      <c r="A80" s="1"/>
      <c r="C80" s="1"/>
      <c r="D80" s="204"/>
      <c r="E80" s="204"/>
      <c r="F80" s="204"/>
      <c r="G80" s="204"/>
      <c r="H80" s="360" t="s">
        <v>135</v>
      </c>
      <c r="I80" s="361"/>
      <c r="J80" s="91"/>
      <c r="K80" s="332" t="s">
        <v>136</v>
      </c>
      <c r="L80" s="332"/>
      <c r="M80" s="332"/>
      <c r="N80" s="332"/>
      <c r="O80" s="332"/>
      <c r="P80" s="332"/>
      <c r="Q80" s="332"/>
      <c r="R80" s="332"/>
      <c r="S80" s="332"/>
      <c r="T80" s="332"/>
      <c r="U80" s="332"/>
      <c r="V80" s="332"/>
      <c r="W80" s="351" t="s">
        <v>137</v>
      </c>
      <c r="X80" s="351"/>
      <c r="Y80" s="351"/>
      <c r="Z80" s="351"/>
      <c r="AA80" s="351"/>
      <c r="AB80" s="351"/>
      <c r="AC80" s="351"/>
      <c r="AD80" s="351"/>
      <c r="AE80" s="351"/>
      <c r="AF80" s="351"/>
      <c r="AG80" s="1"/>
      <c r="AH80" s="1"/>
      <c r="AI80" s="2"/>
      <c r="AJ80" s="76"/>
      <c r="AK80" s="2"/>
      <c r="AL80" s="76"/>
      <c r="AN80" s="352" t="s">
        <v>138</v>
      </c>
      <c r="AO80" s="352"/>
      <c r="AP80" s="352"/>
      <c r="AQ80" s="352"/>
      <c r="AR80" s="352"/>
      <c r="AS80" s="352"/>
      <c r="AT80" s="352"/>
      <c r="AU80" s="352"/>
      <c r="AV80" s="362">
        <v>3230</v>
      </c>
      <c r="AW80" s="362"/>
      <c r="AX80" s="362"/>
      <c r="AY80" s="69" t="s">
        <v>139</v>
      </c>
      <c r="BC80" s="355" t="s">
        <v>140</v>
      </c>
      <c r="BD80" s="356"/>
      <c r="BE80" s="356"/>
      <c r="BF80" s="356"/>
      <c r="BG80" s="356"/>
      <c r="BH80" s="356"/>
      <c r="BI80" s="356"/>
      <c r="BJ80" s="357"/>
      <c r="BK80" s="91"/>
    </row>
    <row r="81" spans="1:63" s="69" customFormat="1" x14ac:dyDescent="0.2">
      <c r="A81" s="1"/>
      <c r="C81" s="1"/>
      <c r="D81" s="208" t="s">
        <v>141</v>
      </c>
      <c r="E81" s="208"/>
      <c r="F81" s="208"/>
      <c r="G81" s="208"/>
      <c r="H81" s="221" t="s">
        <v>142</v>
      </c>
      <c r="I81" s="221"/>
      <c r="J81" s="91"/>
      <c r="K81" s="323" t="s">
        <v>158</v>
      </c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1"/>
      <c r="W81" s="351" t="s">
        <v>143</v>
      </c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1"/>
      <c r="AI81" s="2"/>
      <c r="AJ81" s="76"/>
      <c r="AK81" s="2"/>
      <c r="AL81" s="76"/>
      <c r="AN81" s="358" t="s">
        <v>133</v>
      </c>
      <c r="AO81" s="358"/>
      <c r="AP81" s="358"/>
      <c r="AQ81" s="358"/>
      <c r="AR81" s="358"/>
      <c r="AS81" s="358"/>
      <c r="AT81" s="358"/>
      <c r="AU81" s="358"/>
      <c r="AV81" s="359">
        <v>250</v>
      </c>
      <c r="AW81" s="359"/>
      <c r="AX81" s="359"/>
      <c r="AY81" s="69" t="s">
        <v>139</v>
      </c>
      <c r="BD81" s="74"/>
      <c r="BI81" s="95"/>
      <c r="BJ81" s="96"/>
      <c r="BK81" s="91"/>
    </row>
    <row r="82" spans="1:63" customFormat="1" ht="15" x14ac:dyDescent="0.25">
      <c r="A82" s="1"/>
      <c r="C82" s="90"/>
      <c r="D82" s="348" t="s">
        <v>144</v>
      </c>
      <c r="E82" s="349"/>
      <c r="F82" s="350"/>
      <c r="G82" s="97" t="s">
        <v>145</v>
      </c>
      <c r="H82" s="221" t="s">
        <v>146</v>
      </c>
      <c r="I82" s="221"/>
      <c r="J82" s="91"/>
      <c r="K82" s="345" t="s">
        <v>147</v>
      </c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1"/>
      <c r="W82" s="351" t="s">
        <v>148</v>
      </c>
      <c r="X82" s="351"/>
      <c r="Y82" s="351"/>
      <c r="Z82" s="351"/>
      <c r="AA82" s="351"/>
      <c r="AB82" s="351"/>
      <c r="AC82" s="351"/>
      <c r="AD82" s="351"/>
      <c r="AE82" s="351"/>
      <c r="AF82" s="351"/>
      <c r="AG82" s="351"/>
      <c r="AH82" s="351"/>
      <c r="AI82" s="351"/>
      <c r="AJ82" s="351"/>
      <c r="AK82" s="2"/>
      <c r="AL82" s="76"/>
      <c r="AM82" s="69"/>
      <c r="AN82" s="352" t="s">
        <v>127</v>
      </c>
      <c r="AO82" s="352"/>
      <c r="AP82" s="352"/>
      <c r="AQ82" s="352"/>
      <c r="AR82" s="352"/>
      <c r="AS82" s="352"/>
      <c r="AT82" s="352"/>
      <c r="AU82" s="352"/>
      <c r="AV82" s="353" t="s">
        <v>149</v>
      </c>
      <c r="AW82" s="354"/>
      <c r="AX82" s="354"/>
      <c r="AY82" s="69" t="s">
        <v>139</v>
      </c>
      <c r="AZ82" s="69"/>
      <c r="BA82" s="69"/>
      <c r="BB82" s="69"/>
      <c r="BC82" s="355" t="s">
        <v>150</v>
      </c>
      <c r="BD82" s="356"/>
      <c r="BE82" s="356"/>
      <c r="BF82" s="356"/>
      <c r="BG82" s="356"/>
      <c r="BH82" s="356"/>
      <c r="BI82" s="356"/>
      <c r="BJ82" s="357"/>
      <c r="BK82" s="91"/>
    </row>
    <row r="83" spans="1:63" customFormat="1" ht="15" customHeight="1" x14ac:dyDescent="0.25">
      <c r="A83" s="1"/>
      <c r="C83" s="90"/>
      <c r="D83" s="90"/>
      <c r="E83" s="90"/>
      <c r="F83" s="90"/>
      <c r="G83" s="92"/>
      <c r="H83" s="3"/>
      <c r="I83" s="90"/>
      <c r="J83" s="98"/>
      <c r="K83" s="345" t="s">
        <v>151</v>
      </c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99"/>
      <c r="W83" s="69" t="s">
        <v>152</v>
      </c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6"/>
      <c r="AL83" s="96"/>
      <c r="AM83" s="98"/>
      <c r="AN83" s="346" t="s">
        <v>153</v>
      </c>
      <c r="AO83" s="346"/>
      <c r="AP83" s="346"/>
      <c r="AQ83" s="346"/>
      <c r="AR83" s="346"/>
      <c r="AS83" s="346"/>
      <c r="AT83" s="346"/>
      <c r="AU83" s="346"/>
      <c r="AV83" s="347">
        <v>4060</v>
      </c>
      <c r="AW83" s="347"/>
      <c r="AX83" s="347"/>
      <c r="AY83" s="98" t="s">
        <v>139</v>
      </c>
      <c r="AZ83" s="98"/>
      <c r="BA83" s="98"/>
      <c r="BB83" s="98"/>
      <c r="BC83" s="98"/>
      <c r="BD83" s="100"/>
      <c r="BE83" s="69"/>
      <c r="BF83" s="69"/>
      <c r="BG83" s="69"/>
      <c r="BH83" s="69"/>
      <c r="BI83" s="95"/>
      <c r="BJ83" s="96"/>
      <c r="BK83" s="91"/>
    </row>
    <row r="84" spans="1:63" customFormat="1" ht="15" x14ac:dyDescent="0.25">
      <c r="A84" s="1"/>
      <c r="C84" s="90"/>
      <c r="D84" s="90"/>
      <c r="E84" s="90"/>
      <c r="F84" s="90"/>
      <c r="G84" s="2"/>
      <c r="H84" s="3"/>
      <c r="I84" s="1"/>
      <c r="J84" s="98"/>
      <c r="K84" s="335" t="s">
        <v>154</v>
      </c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1"/>
      <c r="W84" s="1"/>
      <c r="X84" s="1"/>
      <c r="Y84" s="6"/>
      <c r="Z84" s="6"/>
      <c r="AA84" s="1"/>
      <c r="AB84" s="1"/>
      <c r="AC84" s="1"/>
      <c r="AD84" s="1"/>
      <c r="AE84" s="2"/>
      <c r="AF84" s="96"/>
      <c r="AG84" s="98"/>
      <c r="AH84" s="98"/>
      <c r="AI84" s="98"/>
      <c r="AJ84" s="98"/>
      <c r="AK84" s="95"/>
      <c r="AL84" s="96"/>
      <c r="AM84" s="98"/>
      <c r="AN84" s="98"/>
      <c r="AO84" s="98"/>
      <c r="AP84" s="98"/>
      <c r="AQ84" s="95"/>
      <c r="AR84" s="96"/>
      <c r="AS84" s="98"/>
      <c r="AT84" s="98"/>
      <c r="AU84" s="98"/>
      <c r="AV84" s="98"/>
      <c r="AW84" s="98"/>
      <c r="AX84" s="100"/>
      <c r="AY84" s="98"/>
      <c r="AZ84" s="98"/>
      <c r="BA84" s="98"/>
      <c r="BB84" s="98"/>
      <c r="BC84" s="344" t="s">
        <v>332</v>
      </c>
      <c r="BD84" s="344"/>
      <c r="BE84" s="344"/>
      <c r="BF84" s="344"/>
      <c r="BG84" s="344"/>
      <c r="BH84" s="344"/>
      <c r="BI84" s="344"/>
      <c r="BJ84" s="344"/>
      <c r="BK84" s="99"/>
    </row>
    <row r="85" spans="1:63" customFormat="1" ht="15.75" x14ac:dyDescent="0.25">
      <c r="A85" s="1"/>
      <c r="C85" s="90"/>
      <c r="G85" s="72"/>
      <c r="H85" s="73"/>
      <c r="J85" s="102"/>
      <c r="K85" s="102"/>
      <c r="L85" s="102"/>
      <c r="M85" s="103"/>
      <c r="N85" s="100"/>
      <c r="O85" s="102"/>
      <c r="P85" s="102"/>
      <c r="Q85" s="102"/>
      <c r="R85" s="102"/>
      <c r="S85" s="103"/>
      <c r="T85" s="100"/>
      <c r="U85" s="102"/>
      <c r="V85" s="102"/>
      <c r="W85" s="102"/>
      <c r="X85" s="102"/>
      <c r="Y85" s="104"/>
      <c r="Z85" s="96"/>
      <c r="AA85" s="102"/>
      <c r="AB85" s="102"/>
      <c r="AC85" s="102"/>
      <c r="AD85" s="102"/>
      <c r="AE85" s="103"/>
      <c r="AF85" s="96"/>
      <c r="AG85" s="102"/>
      <c r="AH85" s="102"/>
      <c r="AI85" s="102"/>
      <c r="AJ85" s="102"/>
      <c r="AK85" s="103"/>
      <c r="AL85" s="96"/>
      <c r="AM85" s="102"/>
      <c r="AN85" s="102"/>
      <c r="AO85" s="102"/>
      <c r="AP85" s="102"/>
      <c r="AQ85" s="103"/>
      <c r="AR85" s="6"/>
      <c r="AS85" s="102"/>
      <c r="AT85" s="102"/>
      <c r="AU85" s="102"/>
      <c r="AV85" s="102"/>
      <c r="AW85" s="102"/>
      <c r="AX85" s="100"/>
      <c r="AY85" s="102"/>
      <c r="AZ85" s="102"/>
      <c r="BA85" s="102"/>
      <c r="BB85" s="102"/>
      <c r="BC85" s="102"/>
      <c r="BD85" s="100"/>
      <c r="BE85" s="102"/>
      <c r="BF85" s="102"/>
      <c r="BG85" s="102"/>
      <c r="BH85" s="102"/>
      <c r="BI85" s="103"/>
      <c r="BJ85" s="96"/>
      <c r="BK85" s="102"/>
    </row>
    <row r="86" spans="1:63" s="105" customFormat="1" ht="15.75" x14ac:dyDescent="0.25">
      <c r="C86" s="9"/>
      <c r="D86" s="9"/>
      <c r="E86" s="9"/>
      <c r="F86" s="9"/>
      <c r="G86" s="10"/>
      <c r="H86" s="4"/>
      <c r="I86" s="9"/>
      <c r="J86" s="9"/>
      <c r="K86" s="9"/>
      <c r="L86" s="9"/>
      <c r="M86" s="10"/>
      <c r="N86" s="4"/>
      <c r="O86" s="9"/>
      <c r="P86" s="9"/>
      <c r="Q86" s="9"/>
      <c r="R86" s="9"/>
      <c r="S86" s="10"/>
      <c r="T86" s="4"/>
      <c r="U86" s="9"/>
      <c r="V86" s="9"/>
      <c r="W86" s="9"/>
      <c r="X86" s="9"/>
      <c r="Y86" s="13"/>
      <c r="Z86" s="6"/>
      <c r="AA86" s="9"/>
      <c r="AB86" s="9"/>
      <c r="AC86" s="9"/>
      <c r="AD86" s="9"/>
      <c r="AE86" s="10"/>
      <c r="AF86" s="6"/>
      <c r="AG86" s="9"/>
      <c r="AH86" s="9"/>
      <c r="AI86" s="9"/>
      <c r="AJ86" s="9"/>
      <c r="AK86" s="10"/>
      <c r="AL86" s="6"/>
      <c r="AM86" s="9"/>
      <c r="AN86" s="9"/>
      <c r="AO86" s="9"/>
      <c r="AP86" s="9"/>
      <c r="AQ86" s="10"/>
      <c r="AR86" s="6"/>
      <c r="AS86" s="9"/>
      <c r="AT86" s="9"/>
      <c r="AU86" s="9"/>
      <c r="AV86" s="9"/>
      <c r="AW86" s="9"/>
      <c r="AX86" s="4"/>
      <c r="AY86" s="9"/>
      <c r="AZ86" s="9"/>
      <c r="BA86" s="9"/>
      <c r="BB86" s="9"/>
      <c r="BC86" s="9"/>
      <c r="BD86" s="4"/>
      <c r="BE86" s="9"/>
      <c r="BF86" s="9"/>
      <c r="BG86" s="9"/>
      <c r="BH86" s="9"/>
      <c r="BI86" s="10"/>
      <c r="BJ86" s="6"/>
    </row>
    <row r="87" spans="1:63" ht="15.75" x14ac:dyDescent="0.25">
      <c r="AK87" s="8"/>
      <c r="AL87" s="106"/>
      <c r="AM87" s="105"/>
      <c r="AN87" s="105"/>
      <c r="AO87" s="105"/>
      <c r="AP87" s="105"/>
      <c r="AQ87" s="8"/>
      <c r="AR87" s="106"/>
      <c r="AS87" s="105"/>
      <c r="AT87" s="105"/>
      <c r="AU87" s="105"/>
      <c r="AV87" s="105"/>
      <c r="AW87" s="105"/>
      <c r="AX87" s="107"/>
      <c r="AY87" s="105"/>
      <c r="AZ87" s="105"/>
      <c r="BA87" s="105"/>
      <c r="BB87" s="105"/>
      <c r="BC87" s="108"/>
    </row>
    <row r="88" spans="1:63" ht="15.75" x14ac:dyDescent="0.25">
      <c r="AK88" s="8"/>
      <c r="AL88" s="106"/>
      <c r="AM88" s="105"/>
      <c r="AN88" s="105"/>
      <c r="AO88" s="105"/>
      <c r="AP88" s="105"/>
      <c r="AQ88" s="8"/>
      <c r="AR88" s="106"/>
      <c r="AS88" s="105"/>
      <c r="AT88" s="105"/>
      <c r="AU88" s="105"/>
      <c r="AV88" s="105"/>
      <c r="AW88" s="105"/>
      <c r="AX88" s="107"/>
      <c r="AY88" s="105"/>
      <c r="AZ88" s="105"/>
      <c r="BA88" s="105"/>
      <c r="BB88" s="105"/>
      <c r="BC88" s="108"/>
    </row>
    <row r="89" spans="1:63" ht="15.75" x14ac:dyDescent="0.25">
      <c r="AK89" s="8"/>
      <c r="AL89" s="106"/>
      <c r="AM89" s="105"/>
      <c r="AN89" s="105"/>
      <c r="AO89" s="105"/>
      <c r="AP89" s="105"/>
      <c r="AQ89" s="8"/>
      <c r="AR89" s="106"/>
      <c r="AS89" s="105"/>
      <c r="AT89" s="105"/>
      <c r="AU89" s="105"/>
      <c r="AV89" s="105"/>
      <c r="AW89" s="105"/>
      <c r="AX89" s="107"/>
      <c r="AY89" s="105"/>
      <c r="AZ89" s="105"/>
      <c r="BA89" s="105"/>
      <c r="BB89" s="105"/>
      <c r="BC89" s="108"/>
    </row>
    <row r="90" spans="1:63" ht="15.75" x14ac:dyDescent="0.25">
      <c r="AK90" s="8"/>
      <c r="AL90" s="106"/>
      <c r="AM90" s="105"/>
      <c r="AN90" s="105"/>
      <c r="AO90" s="105"/>
      <c r="AP90" s="105"/>
      <c r="AQ90" s="8"/>
      <c r="AR90" s="106"/>
      <c r="AS90" s="105"/>
      <c r="AT90" s="105"/>
      <c r="AU90" s="105"/>
      <c r="AV90" s="105"/>
      <c r="AW90" s="105"/>
      <c r="AX90" s="107"/>
      <c r="AY90" s="105"/>
      <c r="AZ90" s="105"/>
      <c r="BA90" s="105"/>
      <c r="BB90" s="105"/>
      <c r="BC90" s="108"/>
    </row>
  </sheetData>
  <mergeCells count="209">
    <mergeCell ref="AZ8:BB10"/>
    <mergeCell ref="BC8:BD10"/>
    <mergeCell ref="AZ11:BB13"/>
    <mergeCell ref="BC11:BD13"/>
    <mergeCell ref="BF8:BH10"/>
    <mergeCell ref="BI8:BJ10"/>
    <mergeCell ref="BF11:BH13"/>
    <mergeCell ref="BI11:BJ13"/>
    <mergeCell ref="AK8:AL10"/>
    <mergeCell ref="AH11:AJ13"/>
    <mergeCell ref="AK11:AL13"/>
    <mergeCell ref="AN8:AP10"/>
    <mergeCell ref="AQ8:AR10"/>
    <mergeCell ref="AN11:AP13"/>
    <mergeCell ref="AQ11:AR13"/>
    <mergeCell ref="AT8:AV10"/>
    <mergeCell ref="AW8:AX10"/>
    <mergeCell ref="AT11:AV13"/>
    <mergeCell ref="AW11:AX13"/>
    <mergeCell ref="D82:F82"/>
    <mergeCell ref="H82:I82"/>
    <mergeCell ref="K82:U82"/>
    <mergeCell ref="W82:AJ82"/>
    <mergeCell ref="AN82:AU82"/>
    <mergeCell ref="AV82:AX82"/>
    <mergeCell ref="BC80:BJ80"/>
    <mergeCell ref="D81:G81"/>
    <mergeCell ref="H81:I81"/>
    <mergeCell ref="K81:U81"/>
    <mergeCell ref="W81:AG81"/>
    <mergeCell ref="AN81:AU81"/>
    <mergeCell ref="AV81:AX81"/>
    <mergeCell ref="BC82:BJ82"/>
    <mergeCell ref="H80:I80"/>
    <mergeCell ref="K80:V80"/>
    <mergeCell ref="W80:AF80"/>
    <mergeCell ref="AN80:AU80"/>
    <mergeCell ref="AV80:AX80"/>
    <mergeCell ref="K84:U84"/>
    <mergeCell ref="W78:AC78"/>
    <mergeCell ref="J60:M60"/>
    <mergeCell ref="J57:M59"/>
    <mergeCell ref="J69:BJ69"/>
    <mergeCell ref="J70:BH70"/>
    <mergeCell ref="AN71:BH72"/>
    <mergeCell ref="BC84:BJ84"/>
    <mergeCell ref="K83:U83"/>
    <mergeCell ref="AN83:AU83"/>
    <mergeCell ref="AV83:AX83"/>
    <mergeCell ref="D74:G74"/>
    <mergeCell ref="K77:U77"/>
    <mergeCell ref="D78:G80"/>
    <mergeCell ref="V48:Y48"/>
    <mergeCell ref="AT54:AW54"/>
    <mergeCell ref="AB48:AE48"/>
    <mergeCell ref="AB45:AE47"/>
    <mergeCell ref="AB42:AE42"/>
    <mergeCell ref="AH48:AK48"/>
    <mergeCell ref="G64:J64"/>
    <mergeCell ref="R64:U64"/>
    <mergeCell ref="AT51:AW53"/>
    <mergeCell ref="H79:I79"/>
    <mergeCell ref="H78:I78"/>
    <mergeCell ref="K78:U78"/>
    <mergeCell ref="P42:S42"/>
    <mergeCell ref="P54:S54"/>
    <mergeCell ref="AC64:AF64"/>
    <mergeCell ref="AN64:AQ64"/>
    <mergeCell ref="J51:M53"/>
    <mergeCell ref="V54:Y54"/>
    <mergeCell ref="AZ51:BC53"/>
    <mergeCell ref="V51:Y53"/>
    <mergeCell ref="J54:M54"/>
    <mergeCell ref="AZ54:BC54"/>
    <mergeCell ref="AT45:AW47"/>
    <mergeCell ref="AT42:AW42"/>
    <mergeCell ref="P39:S41"/>
    <mergeCell ref="V33:Y35"/>
    <mergeCell ref="AB33:AE35"/>
    <mergeCell ref="AH33:AK35"/>
    <mergeCell ref="AB39:AE41"/>
    <mergeCell ref="AH45:AK47"/>
    <mergeCell ref="AT48:AW48"/>
    <mergeCell ref="AT39:AW41"/>
    <mergeCell ref="AH39:AK41"/>
    <mergeCell ref="V36:Y36"/>
    <mergeCell ref="AB36:AE36"/>
    <mergeCell ref="AH36:AK36"/>
    <mergeCell ref="J39:M41"/>
    <mergeCell ref="P45:S47"/>
    <mergeCell ref="AT33:AW35"/>
    <mergeCell ref="D39:G41"/>
    <mergeCell ref="J42:M42"/>
    <mergeCell ref="P51:S53"/>
    <mergeCell ref="V45:Y47"/>
    <mergeCell ref="J48:M48"/>
    <mergeCell ref="J45:M47"/>
    <mergeCell ref="AN39:AQ41"/>
    <mergeCell ref="D48:G48"/>
    <mergeCell ref="P48:S48"/>
    <mergeCell ref="V42:Y42"/>
    <mergeCell ref="AH42:AK42"/>
    <mergeCell ref="AN42:AQ42"/>
    <mergeCell ref="D45:G47"/>
    <mergeCell ref="V39:Y41"/>
    <mergeCell ref="AN45:AQ47"/>
    <mergeCell ref="D42:G42"/>
    <mergeCell ref="AN48:AQ48"/>
    <mergeCell ref="D36:G36"/>
    <mergeCell ref="J30:M30"/>
    <mergeCell ref="AN30:AQ30"/>
    <mergeCell ref="AT30:AW30"/>
    <mergeCell ref="AH24:AK24"/>
    <mergeCell ref="AH27:AK29"/>
    <mergeCell ref="AN33:AQ35"/>
    <mergeCell ref="P30:S30"/>
    <mergeCell ref="V30:Y30"/>
    <mergeCell ref="AB30:AE30"/>
    <mergeCell ref="AH30:AK30"/>
    <mergeCell ref="AN36:AQ36"/>
    <mergeCell ref="AT36:AW36"/>
    <mergeCell ref="D33:G35"/>
    <mergeCell ref="V27:Y29"/>
    <mergeCell ref="AB27:AE29"/>
    <mergeCell ref="J33:M35"/>
    <mergeCell ref="J36:M36"/>
    <mergeCell ref="P33:S35"/>
    <mergeCell ref="P36:S36"/>
    <mergeCell ref="D30:G30"/>
    <mergeCell ref="V24:Y24"/>
    <mergeCell ref="AB24:AE24"/>
    <mergeCell ref="BF24:BI24"/>
    <mergeCell ref="AZ21:BC23"/>
    <mergeCell ref="AZ24:BC24"/>
    <mergeCell ref="AH15:AK17"/>
    <mergeCell ref="AN21:AQ23"/>
    <mergeCell ref="AT21:AW23"/>
    <mergeCell ref="AH18:AK18"/>
    <mergeCell ref="AN24:AQ24"/>
    <mergeCell ref="BF21:BI23"/>
    <mergeCell ref="AN18:AQ18"/>
    <mergeCell ref="AT18:AW18"/>
    <mergeCell ref="AZ18:BC18"/>
    <mergeCell ref="BF18:BI18"/>
    <mergeCell ref="S1:AX1"/>
    <mergeCell ref="AZ1:BJ4"/>
    <mergeCell ref="S2:AX2"/>
    <mergeCell ref="S3:AX3"/>
    <mergeCell ref="S4:AX4"/>
    <mergeCell ref="BF6:BJ6"/>
    <mergeCell ref="BF15:BI17"/>
    <mergeCell ref="AZ6:BD6"/>
    <mergeCell ref="P15:S17"/>
    <mergeCell ref="AH6:AL6"/>
    <mergeCell ref="AN6:AR6"/>
    <mergeCell ref="AT6:AX6"/>
    <mergeCell ref="AN15:AQ17"/>
    <mergeCell ref="AT15:AW17"/>
    <mergeCell ref="S11:T13"/>
    <mergeCell ref="V8:X10"/>
    <mergeCell ref="Y8:Z10"/>
    <mergeCell ref="V11:X13"/>
    <mergeCell ref="Y11:Z13"/>
    <mergeCell ref="AB8:AD10"/>
    <mergeCell ref="AE8:AF10"/>
    <mergeCell ref="V15:Y17"/>
    <mergeCell ref="AB15:AE17"/>
    <mergeCell ref="AH8:AJ10"/>
    <mergeCell ref="J15:M17"/>
    <mergeCell ref="D15:G17"/>
    <mergeCell ref="AZ15:BC17"/>
    <mergeCell ref="P21:S23"/>
    <mergeCell ref="V21:Y23"/>
    <mergeCell ref="D18:G18"/>
    <mergeCell ref="J18:M18"/>
    <mergeCell ref="P27:S29"/>
    <mergeCell ref="AB21:AE23"/>
    <mergeCell ref="AH21:AK23"/>
    <mergeCell ref="AN27:AQ29"/>
    <mergeCell ref="AT27:AW29"/>
    <mergeCell ref="AT24:AW24"/>
    <mergeCell ref="D27:G29"/>
    <mergeCell ref="J27:M29"/>
    <mergeCell ref="D24:G24"/>
    <mergeCell ref="J24:M24"/>
    <mergeCell ref="P18:S18"/>
    <mergeCell ref="V18:Y18"/>
    <mergeCell ref="AB18:AE18"/>
    <mergeCell ref="D21:G23"/>
    <mergeCell ref="J21:M23"/>
    <mergeCell ref="P24:S24"/>
    <mergeCell ref="D6:H6"/>
    <mergeCell ref="J6:N6"/>
    <mergeCell ref="P6:T6"/>
    <mergeCell ref="V6:Z6"/>
    <mergeCell ref="AB6:AF6"/>
    <mergeCell ref="D8:F10"/>
    <mergeCell ref="G8:H10"/>
    <mergeCell ref="D11:F13"/>
    <mergeCell ref="G11:H13"/>
    <mergeCell ref="J8:L10"/>
    <mergeCell ref="M8:N10"/>
    <mergeCell ref="J11:L13"/>
    <mergeCell ref="M11:N13"/>
    <mergeCell ref="P8:R10"/>
    <mergeCell ref="S8:T10"/>
    <mergeCell ref="P11:R13"/>
    <mergeCell ref="AB11:AD13"/>
    <mergeCell ref="AE11:AF13"/>
  </mergeCells>
  <printOptions horizontalCentered="1" verticalCentered="1"/>
  <pageMargins left="0" right="0" top="0" bottom="0" header="0" footer="0"/>
  <pageSetup paperSize="9" scale="53" fitToWidth="0" orientation="landscape" r:id="rId1"/>
  <ignoredErrors>
    <ignoredError sqref="H49 H46 H43 H40 H37 H34 H31 N25 AR25 AR19 N19 H19 AX22 AX28 AX34 BD25 BJ25 AX37 AV82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F22D-5895-41DD-BB03-3AE08FF96C3E}">
  <dimension ref="B1:G117"/>
  <sheetViews>
    <sheetView topLeftCell="A79" workbookViewId="0">
      <selection activeCell="C91" sqref="C91"/>
    </sheetView>
  </sheetViews>
  <sheetFormatPr defaultRowHeight="15" x14ac:dyDescent="0.25"/>
  <cols>
    <col min="2" max="2" width="37.5703125" bestFit="1" customWidth="1"/>
    <col min="3" max="3" width="50.5703125" bestFit="1" customWidth="1"/>
    <col min="4" max="4" width="7.85546875" customWidth="1"/>
    <col min="5" max="5" width="8.7109375" customWidth="1"/>
    <col min="6" max="6" width="10" customWidth="1"/>
    <col min="7" max="7" width="5.85546875" bestFit="1" customWidth="1"/>
    <col min="13" max="13" width="67.42578125" customWidth="1"/>
  </cols>
  <sheetData>
    <row r="1" spans="2:7" ht="87" customHeight="1" x14ac:dyDescent="0.25">
      <c r="C1" s="182" t="s">
        <v>339</v>
      </c>
    </row>
    <row r="2" spans="2:7" x14ac:dyDescent="0.25">
      <c r="B2" s="364" t="s">
        <v>223</v>
      </c>
      <c r="C2" s="364"/>
      <c r="D2" s="364"/>
      <c r="E2" s="364"/>
      <c r="F2" s="364"/>
      <c r="G2" s="364"/>
    </row>
    <row r="3" spans="2:7" x14ac:dyDescent="0.25">
      <c r="B3" s="155" t="s">
        <v>203</v>
      </c>
      <c r="C3" s="155" t="s">
        <v>204</v>
      </c>
      <c r="D3" s="187" t="s">
        <v>205</v>
      </c>
      <c r="E3" s="187"/>
      <c r="F3" s="187"/>
      <c r="G3" s="155" t="s">
        <v>206</v>
      </c>
    </row>
    <row r="4" spans="2:7" x14ac:dyDescent="0.25">
      <c r="B4" s="156"/>
      <c r="C4" s="156"/>
      <c r="D4" s="156" t="s">
        <v>175</v>
      </c>
      <c r="E4" s="156" t="s">
        <v>176</v>
      </c>
      <c r="F4" s="156" t="s">
        <v>142</v>
      </c>
      <c r="G4" s="156"/>
    </row>
    <row r="5" spans="2:7" x14ac:dyDescent="0.25">
      <c r="B5" s="365" t="s">
        <v>207</v>
      </c>
      <c r="C5" s="188" t="s">
        <v>82</v>
      </c>
      <c r="D5" s="188">
        <v>36</v>
      </c>
      <c r="E5" s="188">
        <v>0</v>
      </c>
      <c r="F5" s="188">
        <v>36</v>
      </c>
      <c r="G5" s="188">
        <v>30</v>
      </c>
    </row>
    <row r="6" spans="2:7" x14ac:dyDescent="0.25">
      <c r="B6" s="366"/>
      <c r="C6" s="188" t="s">
        <v>173</v>
      </c>
      <c r="D6" s="188">
        <v>36</v>
      </c>
      <c r="E6" s="188">
        <v>0</v>
      </c>
      <c r="F6" s="188">
        <v>36</v>
      </c>
      <c r="G6" s="188">
        <v>30</v>
      </c>
    </row>
    <row r="7" spans="2:7" x14ac:dyDescent="0.25">
      <c r="B7" s="367" t="s">
        <v>335</v>
      </c>
      <c r="C7" s="192" t="s">
        <v>340</v>
      </c>
      <c r="D7" s="192">
        <v>36</v>
      </c>
      <c r="E7" s="192">
        <v>36</v>
      </c>
      <c r="F7" s="192">
        <v>72</v>
      </c>
      <c r="G7" s="192">
        <v>60</v>
      </c>
    </row>
    <row r="8" spans="2:7" x14ac:dyDescent="0.25">
      <c r="B8" s="368"/>
      <c r="C8" s="192" t="s">
        <v>210</v>
      </c>
      <c r="D8" s="192">
        <v>36</v>
      </c>
      <c r="E8" s="192">
        <v>36</v>
      </c>
      <c r="F8" s="192">
        <v>72</v>
      </c>
      <c r="G8" s="192">
        <v>60</v>
      </c>
    </row>
    <row r="9" spans="2:7" x14ac:dyDescent="0.25">
      <c r="B9" s="197" t="s">
        <v>209</v>
      </c>
      <c r="C9" s="192"/>
      <c r="D9" s="192"/>
      <c r="E9" s="192"/>
      <c r="F9" s="192"/>
      <c r="G9" s="192"/>
    </row>
    <row r="10" spans="2:7" x14ac:dyDescent="0.25">
      <c r="B10" s="198" t="s">
        <v>211</v>
      </c>
      <c r="C10" s="188" t="s">
        <v>177</v>
      </c>
      <c r="D10" s="188">
        <v>18</v>
      </c>
      <c r="E10" s="188">
        <v>36</v>
      </c>
      <c r="F10" s="188">
        <v>54</v>
      </c>
      <c r="G10" s="188">
        <v>45</v>
      </c>
    </row>
    <row r="11" spans="2:7" x14ac:dyDescent="0.25">
      <c r="B11" s="365" t="s">
        <v>212</v>
      </c>
      <c r="C11" s="188" t="s">
        <v>35</v>
      </c>
      <c r="D11" s="188">
        <v>108</v>
      </c>
      <c r="E11" s="188">
        <v>0</v>
      </c>
      <c r="F11" s="188">
        <v>108</v>
      </c>
      <c r="G11" s="188">
        <v>90</v>
      </c>
    </row>
    <row r="12" spans="2:7" x14ac:dyDescent="0.25">
      <c r="B12" s="369"/>
      <c r="C12" s="188" t="s">
        <v>59</v>
      </c>
      <c r="D12" s="188">
        <v>108</v>
      </c>
      <c r="E12" s="188">
        <v>0</v>
      </c>
      <c r="F12" s="188">
        <v>108</v>
      </c>
      <c r="G12" s="188">
        <v>90</v>
      </c>
    </row>
    <row r="13" spans="2:7" x14ac:dyDescent="0.25">
      <c r="B13" s="369"/>
      <c r="C13" s="188" t="s">
        <v>37</v>
      </c>
      <c r="D13" s="188">
        <v>72</v>
      </c>
      <c r="E13" s="188">
        <v>0</v>
      </c>
      <c r="F13" s="188">
        <v>72</v>
      </c>
      <c r="G13" s="188">
        <v>60</v>
      </c>
    </row>
    <row r="14" spans="2:7" x14ac:dyDescent="0.25">
      <c r="B14" s="369"/>
      <c r="C14" s="188" t="s">
        <v>39</v>
      </c>
      <c r="D14" s="188">
        <v>72</v>
      </c>
      <c r="E14" s="188">
        <v>0</v>
      </c>
      <c r="F14" s="188">
        <v>72</v>
      </c>
      <c r="G14" s="188">
        <v>60</v>
      </c>
    </row>
    <row r="15" spans="2:7" x14ac:dyDescent="0.25">
      <c r="B15" s="369"/>
      <c r="C15" s="188" t="s">
        <v>62</v>
      </c>
      <c r="D15" s="188">
        <v>72</v>
      </c>
      <c r="E15" s="188">
        <v>0</v>
      </c>
      <c r="F15" s="188">
        <v>72</v>
      </c>
      <c r="G15" s="188">
        <v>60</v>
      </c>
    </row>
    <row r="16" spans="2:7" x14ac:dyDescent="0.25">
      <c r="B16" s="366"/>
      <c r="C16" s="188" t="s">
        <v>341</v>
      </c>
      <c r="D16" s="188">
        <v>72</v>
      </c>
      <c r="E16" s="188">
        <v>0</v>
      </c>
      <c r="F16" s="188">
        <v>72</v>
      </c>
      <c r="G16" s="188">
        <v>60</v>
      </c>
    </row>
    <row r="17" spans="2:7" x14ac:dyDescent="0.25">
      <c r="B17" s="198" t="s">
        <v>338</v>
      </c>
      <c r="C17" s="188" t="s">
        <v>187</v>
      </c>
      <c r="D17" s="188">
        <v>72</v>
      </c>
      <c r="E17" s="188">
        <v>0</v>
      </c>
      <c r="F17" s="188">
        <v>72</v>
      </c>
      <c r="G17" s="188">
        <v>60</v>
      </c>
    </row>
    <row r="18" spans="2:7" x14ac:dyDescent="0.25">
      <c r="B18" s="365" t="s">
        <v>213</v>
      </c>
      <c r="C18" s="188" t="s">
        <v>96</v>
      </c>
      <c r="D18" s="188">
        <v>54</v>
      </c>
      <c r="E18" s="188">
        <v>36</v>
      </c>
      <c r="F18" s="188">
        <v>90</v>
      </c>
      <c r="G18" s="188">
        <v>75</v>
      </c>
    </row>
    <row r="19" spans="2:7" x14ac:dyDescent="0.25">
      <c r="B19" s="369"/>
      <c r="C19" s="188" t="s">
        <v>98</v>
      </c>
      <c r="D19" s="188">
        <v>54</v>
      </c>
      <c r="E19" s="188">
        <v>36</v>
      </c>
      <c r="F19" s="188">
        <v>90</v>
      </c>
      <c r="G19" s="188">
        <v>75</v>
      </c>
    </row>
    <row r="20" spans="2:7" x14ac:dyDescent="0.25">
      <c r="B20" s="369"/>
      <c r="C20" s="188" t="s">
        <v>113</v>
      </c>
      <c r="D20" s="188">
        <v>54</v>
      </c>
      <c r="E20" s="188">
        <v>36</v>
      </c>
      <c r="F20" s="188">
        <v>90</v>
      </c>
      <c r="G20" s="188">
        <v>75</v>
      </c>
    </row>
    <row r="21" spans="2:7" x14ac:dyDescent="0.25">
      <c r="B21" s="366"/>
      <c r="C21" s="188" t="s">
        <v>114</v>
      </c>
      <c r="D21" s="188">
        <v>72</v>
      </c>
      <c r="E21" s="188">
        <v>0</v>
      </c>
      <c r="F21" s="188">
        <v>72</v>
      </c>
      <c r="G21" s="188">
        <v>60</v>
      </c>
    </row>
    <row r="22" spans="2:7" x14ac:dyDescent="0.25">
      <c r="B22" s="198" t="s">
        <v>214</v>
      </c>
      <c r="C22" s="188" t="s">
        <v>116</v>
      </c>
      <c r="D22" s="188">
        <v>36</v>
      </c>
      <c r="E22" s="188">
        <v>0</v>
      </c>
      <c r="F22" s="188">
        <v>36</v>
      </c>
      <c r="G22" s="188">
        <v>30</v>
      </c>
    </row>
    <row r="23" spans="2:7" x14ac:dyDescent="0.25">
      <c r="B23" s="198" t="s">
        <v>215</v>
      </c>
      <c r="C23" s="188" t="s">
        <v>123</v>
      </c>
      <c r="D23" s="188">
        <v>72</v>
      </c>
      <c r="E23" s="188">
        <v>0</v>
      </c>
      <c r="F23" s="188">
        <v>72</v>
      </c>
      <c r="G23" s="188">
        <v>60</v>
      </c>
    </row>
    <row r="24" spans="2:7" x14ac:dyDescent="0.25">
      <c r="B24" s="198" t="s">
        <v>337</v>
      </c>
      <c r="C24" s="188" t="s">
        <v>84</v>
      </c>
      <c r="D24" s="188">
        <v>72</v>
      </c>
      <c r="E24" s="188">
        <v>34</v>
      </c>
      <c r="F24" s="188">
        <v>108</v>
      </c>
      <c r="G24" s="188">
        <v>90</v>
      </c>
    </row>
    <row r="25" spans="2:7" x14ac:dyDescent="0.25">
      <c r="B25" s="365" t="s">
        <v>61</v>
      </c>
      <c r="C25" s="188" t="s">
        <v>321</v>
      </c>
      <c r="D25" s="188">
        <v>72</v>
      </c>
      <c r="E25" s="188">
        <v>0</v>
      </c>
      <c r="F25" s="188">
        <v>72</v>
      </c>
      <c r="G25" s="188">
        <v>90</v>
      </c>
    </row>
    <row r="26" spans="2:7" x14ac:dyDescent="0.25">
      <c r="B26" s="366"/>
      <c r="C26" s="188" t="s">
        <v>342</v>
      </c>
      <c r="D26" s="188">
        <v>0</v>
      </c>
      <c r="E26" s="188">
        <v>36</v>
      </c>
      <c r="F26" s="188">
        <v>36</v>
      </c>
      <c r="G26" s="188"/>
    </row>
    <row r="27" spans="2:7" x14ac:dyDescent="0.25">
      <c r="B27" s="198" t="s">
        <v>336</v>
      </c>
      <c r="C27" s="188" t="s">
        <v>17</v>
      </c>
      <c r="D27" s="188">
        <v>36</v>
      </c>
      <c r="E27" s="188">
        <v>36</v>
      </c>
      <c r="F27" s="188">
        <v>72</v>
      </c>
      <c r="G27" s="188">
        <v>60</v>
      </c>
    </row>
    <row r="28" spans="2:7" x14ac:dyDescent="0.25">
      <c r="B28" s="365" t="s">
        <v>334</v>
      </c>
      <c r="C28" s="188" t="s">
        <v>122</v>
      </c>
      <c r="D28" s="188">
        <v>36</v>
      </c>
      <c r="E28" s="188">
        <v>0</v>
      </c>
      <c r="F28" s="188">
        <v>36</v>
      </c>
      <c r="G28" s="188">
        <v>30</v>
      </c>
    </row>
    <row r="29" spans="2:7" x14ac:dyDescent="0.25">
      <c r="B29" s="369"/>
      <c r="C29" s="188" t="s">
        <v>20</v>
      </c>
      <c r="D29" s="188">
        <v>36</v>
      </c>
      <c r="E29" s="188">
        <v>0</v>
      </c>
      <c r="F29" s="188">
        <v>36</v>
      </c>
      <c r="G29" s="188">
        <v>30</v>
      </c>
    </row>
    <row r="30" spans="2:7" x14ac:dyDescent="0.25">
      <c r="B30" s="366"/>
      <c r="C30" s="188" t="s">
        <v>44</v>
      </c>
      <c r="D30" s="188">
        <v>36</v>
      </c>
      <c r="E30" s="188">
        <v>0</v>
      </c>
      <c r="F30" s="188">
        <v>36</v>
      </c>
      <c r="G30" s="188">
        <v>30</v>
      </c>
    </row>
    <row r="31" spans="2:7" x14ac:dyDescent="0.25">
      <c r="B31" s="198" t="s">
        <v>202</v>
      </c>
      <c r="C31" s="188" t="s">
        <v>202</v>
      </c>
      <c r="D31" s="188">
        <v>36</v>
      </c>
      <c r="E31" s="188">
        <v>0</v>
      </c>
      <c r="F31" s="188">
        <v>36</v>
      </c>
      <c r="G31" s="188">
        <v>30</v>
      </c>
    </row>
    <row r="32" spans="2:7" x14ac:dyDescent="0.25">
      <c r="B32" s="189" t="s">
        <v>208</v>
      </c>
      <c r="C32" s="190" t="s">
        <v>15</v>
      </c>
      <c r="D32" s="190">
        <v>34</v>
      </c>
      <c r="E32" s="190">
        <v>0</v>
      </c>
      <c r="F32" s="190">
        <v>36</v>
      </c>
      <c r="G32" s="190">
        <v>30</v>
      </c>
    </row>
    <row r="33" spans="2:7" x14ac:dyDescent="0.25">
      <c r="B33" s="189" t="s">
        <v>182</v>
      </c>
      <c r="C33" s="190" t="s">
        <v>217</v>
      </c>
      <c r="D33" s="190">
        <v>34</v>
      </c>
      <c r="E33" s="190">
        <v>0</v>
      </c>
      <c r="F33" s="190">
        <v>36</v>
      </c>
      <c r="G33" s="190">
        <v>30</v>
      </c>
    </row>
    <row r="34" spans="2:7" x14ac:dyDescent="0.25">
      <c r="B34" s="189"/>
      <c r="C34" s="190" t="s">
        <v>218</v>
      </c>
      <c r="D34" s="190">
        <v>34</v>
      </c>
      <c r="E34" s="190">
        <v>0</v>
      </c>
      <c r="F34" s="190">
        <v>36</v>
      </c>
      <c r="G34" s="190">
        <v>30</v>
      </c>
    </row>
    <row r="35" spans="2:7" x14ac:dyDescent="0.25">
      <c r="B35" s="189"/>
      <c r="C35" s="190" t="s">
        <v>219</v>
      </c>
      <c r="D35" s="190">
        <v>34</v>
      </c>
      <c r="E35" s="190">
        <v>0</v>
      </c>
      <c r="F35" s="190">
        <v>36</v>
      </c>
      <c r="G35" s="190">
        <v>30</v>
      </c>
    </row>
    <row r="36" spans="2:7" x14ac:dyDescent="0.25">
      <c r="B36" s="155"/>
      <c r="C36" s="191" t="s">
        <v>220</v>
      </c>
      <c r="D36" s="191">
        <f>SUM(D5:D35)</f>
        <v>1540</v>
      </c>
      <c r="E36" s="191">
        <f>SUM(E5:E35)</f>
        <v>322</v>
      </c>
      <c r="F36" s="191">
        <f>SUM(F5:F35)</f>
        <v>1872</v>
      </c>
      <c r="G36" s="191">
        <f>SUM(G5:G35)</f>
        <v>1560</v>
      </c>
    </row>
    <row r="37" spans="2:7" x14ac:dyDescent="0.25">
      <c r="B37" s="185" t="s">
        <v>221</v>
      </c>
      <c r="C37" s="186">
        <f>G36/E92</f>
        <v>0.39965841161400512</v>
      </c>
      <c r="D37" s="161"/>
      <c r="E37" s="161"/>
      <c r="F37" s="161"/>
      <c r="G37" s="161"/>
    </row>
    <row r="38" spans="2:7" x14ac:dyDescent="0.25">
      <c r="B38" s="185" t="s">
        <v>222</v>
      </c>
      <c r="C38" s="186">
        <f>G36/3600</f>
        <v>0.43333333333333335</v>
      </c>
      <c r="D38" s="161"/>
      <c r="E38" s="161"/>
      <c r="F38" s="161"/>
      <c r="G38" s="161"/>
    </row>
    <row r="39" spans="2:7" x14ac:dyDescent="0.25">
      <c r="C39" s="160"/>
      <c r="D39" s="160"/>
      <c r="E39" s="160"/>
      <c r="F39" s="160"/>
      <c r="G39" s="160"/>
    </row>
    <row r="40" spans="2:7" x14ac:dyDescent="0.25">
      <c r="C40" s="160"/>
      <c r="D40" s="160"/>
      <c r="E40" s="160"/>
      <c r="F40" s="160"/>
      <c r="G40" s="160"/>
    </row>
    <row r="41" spans="2:7" x14ac:dyDescent="0.25">
      <c r="B41" s="364" t="s">
        <v>235</v>
      </c>
      <c r="C41" s="364"/>
      <c r="D41" s="364"/>
      <c r="E41" s="364"/>
      <c r="F41" s="364"/>
      <c r="G41" s="364"/>
    </row>
    <row r="42" spans="2:7" x14ac:dyDescent="0.25">
      <c r="B42" s="155" t="s">
        <v>203</v>
      </c>
      <c r="C42" s="191" t="s">
        <v>204</v>
      </c>
      <c r="D42" s="363" t="s">
        <v>205</v>
      </c>
      <c r="E42" s="363"/>
      <c r="F42" s="363"/>
      <c r="G42" s="191" t="s">
        <v>206</v>
      </c>
    </row>
    <row r="43" spans="2:7" x14ac:dyDescent="0.25">
      <c r="B43" s="199"/>
      <c r="C43" s="188"/>
      <c r="D43" s="188" t="s">
        <v>175</v>
      </c>
      <c r="E43" s="188" t="s">
        <v>176</v>
      </c>
      <c r="F43" s="188" t="s">
        <v>142</v>
      </c>
      <c r="G43" s="188"/>
    </row>
    <row r="44" spans="2:7" x14ac:dyDescent="0.25">
      <c r="B44" s="200" t="s">
        <v>224</v>
      </c>
      <c r="C44" s="192" t="s">
        <v>344</v>
      </c>
      <c r="D44" s="188">
        <v>36</v>
      </c>
      <c r="E44" s="188">
        <v>36</v>
      </c>
      <c r="F44" s="188">
        <v>72</v>
      </c>
      <c r="G44" s="188">
        <v>60</v>
      </c>
    </row>
    <row r="45" spans="2:7" x14ac:dyDescent="0.25">
      <c r="B45" s="199" t="s">
        <v>225</v>
      </c>
      <c r="C45" s="188" t="s">
        <v>85</v>
      </c>
      <c r="D45" s="188">
        <v>72</v>
      </c>
      <c r="E45" s="188">
        <v>36</v>
      </c>
      <c r="F45" s="188">
        <v>108</v>
      </c>
      <c r="G45" s="188">
        <v>90</v>
      </c>
    </row>
    <row r="46" spans="2:7" x14ac:dyDescent="0.25">
      <c r="B46" s="370" t="s">
        <v>226</v>
      </c>
      <c r="C46" s="188" t="s">
        <v>88</v>
      </c>
      <c r="D46" s="188">
        <v>54</v>
      </c>
      <c r="E46" s="188">
        <v>18</v>
      </c>
      <c r="F46" s="188">
        <v>72</v>
      </c>
      <c r="G46" s="188">
        <v>60</v>
      </c>
    </row>
    <row r="47" spans="2:7" x14ac:dyDescent="0.25">
      <c r="B47" s="371"/>
      <c r="C47" s="188" t="s">
        <v>90</v>
      </c>
      <c r="D47" s="188">
        <v>36</v>
      </c>
      <c r="E47" s="188">
        <v>36</v>
      </c>
      <c r="F47" s="188">
        <v>72</v>
      </c>
      <c r="G47" s="188">
        <v>60</v>
      </c>
    </row>
    <row r="48" spans="2:7" x14ac:dyDescent="0.25">
      <c r="B48" s="370" t="s">
        <v>227</v>
      </c>
      <c r="C48" s="188" t="s">
        <v>184</v>
      </c>
      <c r="D48" s="188">
        <v>72</v>
      </c>
      <c r="E48" s="188">
        <v>36</v>
      </c>
      <c r="F48" s="188">
        <v>108</v>
      </c>
      <c r="G48" s="188">
        <v>90</v>
      </c>
    </row>
    <row r="49" spans="2:7" x14ac:dyDescent="0.25">
      <c r="B49" s="372"/>
      <c r="C49" s="188" t="s">
        <v>188</v>
      </c>
      <c r="D49" s="188">
        <v>54</v>
      </c>
      <c r="E49" s="188">
        <v>54</v>
      </c>
      <c r="F49" s="188">
        <v>108</v>
      </c>
      <c r="G49" s="188">
        <v>90</v>
      </c>
    </row>
    <row r="50" spans="2:7" x14ac:dyDescent="0.25">
      <c r="B50" s="371"/>
      <c r="C50" s="192" t="s">
        <v>67</v>
      </c>
      <c r="D50" s="188">
        <v>54</v>
      </c>
      <c r="E50" s="188">
        <v>54</v>
      </c>
      <c r="F50" s="188">
        <v>108</v>
      </c>
      <c r="G50" s="188">
        <v>90</v>
      </c>
    </row>
    <row r="51" spans="2:7" x14ac:dyDescent="0.25">
      <c r="B51" s="199" t="s">
        <v>228</v>
      </c>
      <c r="C51" s="188" t="s">
        <v>156</v>
      </c>
      <c r="D51" s="188">
        <v>36</v>
      </c>
      <c r="E51" s="188">
        <v>36</v>
      </c>
      <c r="F51" s="188">
        <v>72</v>
      </c>
      <c r="G51" s="188">
        <v>60</v>
      </c>
    </row>
    <row r="52" spans="2:7" x14ac:dyDescent="0.25">
      <c r="B52" s="199" t="s">
        <v>102</v>
      </c>
      <c r="C52" s="188" t="s">
        <v>102</v>
      </c>
      <c r="D52" s="188">
        <v>72</v>
      </c>
      <c r="E52" s="188">
        <v>0</v>
      </c>
      <c r="F52" s="188">
        <v>72</v>
      </c>
      <c r="G52" s="188">
        <v>60</v>
      </c>
    </row>
    <row r="53" spans="2:7" x14ac:dyDescent="0.25">
      <c r="B53" s="199" t="s">
        <v>229</v>
      </c>
      <c r="C53" s="188" t="s">
        <v>230</v>
      </c>
      <c r="D53" s="188">
        <v>36</v>
      </c>
      <c r="E53" s="188">
        <v>36</v>
      </c>
      <c r="F53" s="188">
        <v>72</v>
      </c>
      <c r="G53" s="188">
        <v>60</v>
      </c>
    </row>
    <row r="54" spans="2:7" x14ac:dyDescent="0.25">
      <c r="B54" s="199" t="s">
        <v>231</v>
      </c>
      <c r="C54" s="188" t="s">
        <v>200</v>
      </c>
      <c r="D54" s="188">
        <v>36</v>
      </c>
      <c r="E54" s="188">
        <v>0</v>
      </c>
      <c r="F54" s="188">
        <v>36</v>
      </c>
      <c r="G54" s="188">
        <v>30</v>
      </c>
    </row>
    <row r="55" spans="2:7" x14ac:dyDescent="0.25">
      <c r="B55" s="199" t="s">
        <v>232</v>
      </c>
      <c r="C55" s="188" t="s">
        <v>157</v>
      </c>
      <c r="D55" s="188">
        <v>26</v>
      </c>
      <c r="E55" s="188">
        <v>28</v>
      </c>
      <c r="F55" s="188">
        <v>54</v>
      </c>
      <c r="G55" s="188">
        <v>45</v>
      </c>
    </row>
    <row r="56" spans="2:7" x14ac:dyDescent="0.25">
      <c r="B56" s="200" t="s">
        <v>233</v>
      </c>
      <c r="C56" s="192" t="s">
        <v>343</v>
      </c>
      <c r="D56" s="188">
        <v>36</v>
      </c>
      <c r="E56" s="188">
        <v>36</v>
      </c>
      <c r="F56" s="188">
        <v>72</v>
      </c>
      <c r="G56" s="188">
        <v>60</v>
      </c>
    </row>
    <row r="57" spans="2:7" x14ac:dyDescent="0.25">
      <c r="B57" s="199" t="s">
        <v>234</v>
      </c>
      <c r="C57" s="188" t="s">
        <v>42</v>
      </c>
      <c r="D57" s="188">
        <v>54</v>
      </c>
      <c r="E57" s="188">
        <v>18</v>
      </c>
      <c r="F57" s="188">
        <v>72</v>
      </c>
      <c r="G57" s="188">
        <v>60</v>
      </c>
    </row>
    <row r="58" spans="2:7" x14ac:dyDescent="0.25">
      <c r="B58" s="155"/>
      <c r="C58" s="191" t="s">
        <v>220</v>
      </c>
      <c r="D58" s="191">
        <f>SUM(D44:D57)</f>
        <v>674</v>
      </c>
      <c r="E58" s="191">
        <f>SUM(E44:E57)</f>
        <v>424</v>
      </c>
      <c r="F58" s="191">
        <f>SUM(F44:F57)</f>
        <v>1098</v>
      </c>
      <c r="G58" s="191">
        <f>SUM(G44:G57)</f>
        <v>915</v>
      </c>
    </row>
    <row r="59" spans="2:7" x14ac:dyDescent="0.25">
      <c r="B59" s="185" t="s">
        <v>221</v>
      </c>
      <c r="C59" s="186">
        <f>G58/E92</f>
        <v>0.23441502988898377</v>
      </c>
      <c r="D59" s="161"/>
      <c r="E59" s="161"/>
      <c r="F59" s="161"/>
      <c r="G59" s="161"/>
    </row>
    <row r="60" spans="2:7" x14ac:dyDescent="0.25">
      <c r="B60" s="185" t="s">
        <v>222</v>
      </c>
      <c r="C60" s="186">
        <f>G58/3600</f>
        <v>0.25416666666666665</v>
      </c>
      <c r="D60" s="161"/>
      <c r="E60" s="161"/>
      <c r="F60" s="161"/>
      <c r="G60" s="161"/>
    </row>
    <row r="61" spans="2:7" x14ac:dyDescent="0.25">
      <c r="B61" s="183"/>
      <c r="C61" s="184"/>
      <c r="D61" s="160"/>
      <c r="E61" s="160"/>
      <c r="F61" s="160"/>
      <c r="G61" s="160"/>
    </row>
    <row r="62" spans="2:7" x14ac:dyDescent="0.25">
      <c r="B62" s="194"/>
      <c r="C62" s="195"/>
      <c r="D62" s="160"/>
      <c r="E62" s="160"/>
      <c r="F62" s="160"/>
      <c r="G62" s="160"/>
    </row>
    <row r="63" spans="2:7" x14ac:dyDescent="0.25">
      <c r="B63" s="364" t="s">
        <v>239</v>
      </c>
      <c r="C63" s="364"/>
      <c r="D63" s="364"/>
      <c r="E63" s="364"/>
      <c r="F63" s="364"/>
      <c r="G63" s="364"/>
    </row>
    <row r="64" spans="2:7" x14ac:dyDescent="0.25">
      <c r="B64" s="155" t="s">
        <v>203</v>
      </c>
      <c r="C64" s="191" t="s">
        <v>204</v>
      </c>
      <c r="D64" s="363" t="s">
        <v>205</v>
      </c>
      <c r="E64" s="363"/>
      <c r="F64" s="363"/>
      <c r="G64" s="191" t="s">
        <v>206</v>
      </c>
    </row>
    <row r="65" spans="2:7" x14ac:dyDescent="0.25">
      <c r="B65" s="155"/>
      <c r="C65" s="191"/>
      <c r="D65" s="191" t="s">
        <v>175</v>
      </c>
      <c r="E65" s="191" t="s">
        <v>176</v>
      </c>
      <c r="F65" s="191" t="s">
        <v>142</v>
      </c>
      <c r="G65" s="191"/>
    </row>
    <row r="66" spans="2:7" x14ac:dyDescent="0.25">
      <c r="B66" s="156" t="s">
        <v>225</v>
      </c>
      <c r="C66" s="188" t="s">
        <v>236</v>
      </c>
      <c r="D66" s="188">
        <v>34</v>
      </c>
      <c r="E66" s="188">
        <v>34</v>
      </c>
      <c r="F66" s="188">
        <v>72</v>
      </c>
      <c r="G66" s="188">
        <v>60</v>
      </c>
    </row>
    <row r="67" spans="2:7" x14ac:dyDescent="0.25">
      <c r="B67" s="156" t="s">
        <v>226</v>
      </c>
      <c r="C67" s="188" t="s">
        <v>92</v>
      </c>
      <c r="D67" s="188">
        <v>34</v>
      </c>
      <c r="E67" s="188">
        <v>34</v>
      </c>
      <c r="F67" s="188">
        <v>72</v>
      </c>
      <c r="G67" s="188">
        <v>60</v>
      </c>
    </row>
    <row r="68" spans="2:7" x14ac:dyDescent="0.25">
      <c r="B68" s="156" t="s">
        <v>227</v>
      </c>
      <c r="C68" s="188" t="s">
        <v>46</v>
      </c>
      <c r="D68" s="188">
        <v>51</v>
      </c>
      <c r="E68" s="188">
        <v>51</v>
      </c>
      <c r="F68" s="188">
        <v>108</v>
      </c>
      <c r="G68" s="188">
        <v>90</v>
      </c>
    </row>
    <row r="69" spans="2:7" x14ac:dyDescent="0.25">
      <c r="B69" s="156"/>
      <c r="C69" s="192" t="s">
        <v>69</v>
      </c>
      <c r="D69" s="188">
        <v>34</v>
      </c>
      <c r="E69" s="188">
        <v>68</v>
      </c>
      <c r="F69" s="188">
        <v>108</v>
      </c>
      <c r="G69" s="188">
        <v>90</v>
      </c>
    </row>
    <row r="70" spans="2:7" x14ac:dyDescent="0.25">
      <c r="B70" s="156"/>
      <c r="C70" s="188" t="s">
        <v>48</v>
      </c>
      <c r="D70" s="188">
        <v>34</v>
      </c>
      <c r="E70" s="188">
        <v>34</v>
      </c>
      <c r="F70" s="188">
        <v>72</v>
      </c>
      <c r="G70" s="188">
        <v>60</v>
      </c>
    </row>
    <row r="71" spans="2:7" x14ac:dyDescent="0.25">
      <c r="B71" s="156" t="s">
        <v>228</v>
      </c>
      <c r="C71" s="188" t="s">
        <v>172</v>
      </c>
      <c r="D71" s="188">
        <v>34</v>
      </c>
      <c r="E71" s="188">
        <v>34</v>
      </c>
      <c r="F71" s="188">
        <v>72</v>
      </c>
      <c r="G71" s="188">
        <v>60</v>
      </c>
    </row>
    <row r="72" spans="2:7" x14ac:dyDescent="0.25">
      <c r="B72" s="156" t="s">
        <v>233</v>
      </c>
      <c r="C72" s="192" t="s">
        <v>70</v>
      </c>
      <c r="D72" s="188">
        <v>17</v>
      </c>
      <c r="E72" s="188">
        <v>51</v>
      </c>
      <c r="F72" s="188">
        <v>72</v>
      </c>
      <c r="G72" s="188">
        <v>60</v>
      </c>
    </row>
    <row r="73" spans="2:7" x14ac:dyDescent="0.25">
      <c r="B73" s="156" t="s">
        <v>234</v>
      </c>
      <c r="C73" s="188" t="s">
        <v>237</v>
      </c>
      <c r="D73" s="188">
        <v>34</v>
      </c>
      <c r="E73" s="188">
        <v>34</v>
      </c>
      <c r="F73" s="188">
        <v>72</v>
      </c>
      <c r="G73" s="188">
        <v>60</v>
      </c>
    </row>
    <row r="74" spans="2:7" x14ac:dyDescent="0.25">
      <c r="B74" s="156"/>
      <c r="C74" s="188" t="s">
        <v>192</v>
      </c>
      <c r="D74" s="188">
        <v>34</v>
      </c>
      <c r="E74" s="188">
        <v>34</v>
      </c>
      <c r="F74" s="188">
        <v>72</v>
      </c>
      <c r="G74" s="188">
        <v>60</v>
      </c>
    </row>
    <row r="75" spans="2:7" x14ac:dyDescent="0.25">
      <c r="B75" s="156" t="s">
        <v>238</v>
      </c>
      <c r="C75" s="188" t="s">
        <v>22</v>
      </c>
      <c r="D75" s="188">
        <v>34</v>
      </c>
      <c r="E75" s="188">
        <v>34</v>
      </c>
      <c r="F75" s="188">
        <v>72</v>
      </c>
      <c r="G75" s="188">
        <v>60</v>
      </c>
    </row>
    <row r="76" spans="2:7" x14ac:dyDescent="0.25">
      <c r="B76" s="156"/>
      <c r="C76" s="188" t="s">
        <v>24</v>
      </c>
      <c r="D76" s="188">
        <v>34</v>
      </c>
      <c r="E76" s="188">
        <v>34</v>
      </c>
      <c r="F76" s="188">
        <v>72</v>
      </c>
      <c r="G76" s="188">
        <v>60</v>
      </c>
    </row>
    <row r="77" spans="2:7" x14ac:dyDescent="0.25">
      <c r="B77" s="156"/>
      <c r="C77" s="188" t="s">
        <v>49</v>
      </c>
      <c r="D77" s="188">
        <v>34</v>
      </c>
      <c r="E77" s="188">
        <v>34</v>
      </c>
      <c r="F77" s="188">
        <v>72</v>
      </c>
      <c r="G77" s="188">
        <v>60</v>
      </c>
    </row>
    <row r="78" spans="2:7" x14ac:dyDescent="0.25">
      <c r="B78" s="155"/>
      <c r="C78" s="191" t="s">
        <v>220</v>
      </c>
      <c r="D78" s="191">
        <f>SUM(D66:D77)</f>
        <v>408</v>
      </c>
      <c r="E78" s="191">
        <f>SUM(E66:E77)</f>
        <v>476</v>
      </c>
      <c r="F78" s="191">
        <f>SUM(F66:F77)</f>
        <v>936</v>
      </c>
      <c r="G78" s="191">
        <f>SUM(G66:G77)</f>
        <v>780</v>
      </c>
    </row>
    <row r="79" spans="2:7" x14ac:dyDescent="0.25">
      <c r="B79" s="185" t="s">
        <v>221</v>
      </c>
      <c r="C79" s="186">
        <f>G78/E92</f>
        <v>0.19982920580700256</v>
      </c>
      <c r="D79" s="161"/>
      <c r="E79" s="161"/>
      <c r="F79" s="161"/>
      <c r="G79" s="161"/>
    </row>
    <row r="80" spans="2:7" x14ac:dyDescent="0.25">
      <c r="B80" s="185" t="s">
        <v>222</v>
      </c>
      <c r="C80" s="196">
        <f>G78/3600</f>
        <v>0.21666666666666667</v>
      </c>
      <c r="D80" s="150"/>
      <c r="E80" s="150"/>
      <c r="F80" s="150"/>
      <c r="G80" s="150"/>
    </row>
    <row r="84" spans="2:7" x14ac:dyDescent="0.25">
      <c r="C84" s="373" t="s">
        <v>240</v>
      </c>
      <c r="D84" s="373"/>
      <c r="E84" s="373"/>
    </row>
    <row r="85" spans="2:7" x14ac:dyDescent="0.25">
      <c r="C85" s="155" t="s">
        <v>241</v>
      </c>
      <c r="D85" s="155" t="s">
        <v>242</v>
      </c>
      <c r="E85" s="155" t="s">
        <v>243</v>
      </c>
    </row>
    <row r="86" spans="2:7" x14ac:dyDescent="0.25">
      <c r="C86" s="156" t="s">
        <v>244</v>
      </c>
      <c r="D86" s="156">
        <f>D78+D58+D36</f>
        <v>2622</v>
      </c>
      <c r="E86" s="156">
        <f>D86/1.2</f>
        <v>2185</v>
      </c>
    </row>
    <row r="87" spans="2:7" x14ac:dyDescent="0.25">
      <c r="C87" s="156" t="s">
        <v>245</v>
      </c>
      <c r="D87" s="156">
        <f>E78+E58+E36</f>
        <v>1222</v>
      </c>
      <c r="E87" s="156">
        <f>D87/1.2</f>
        <v>1018.3333333333334</v>
      </c>
    </row>
    <row r="88" spans="2:7" x14ac:dyDescent="0.25">
      <c r="C88" s="156" t="s">
        <v>163</v>
      </c>
      <c r="D88" s="156">
        <v>480</v>
      </c>
      <c r="E88" s="156">
        <v>400</v>
      </c>
    </row>
    <row r="89" spans="2:7" x14ac:dyDescent="0.25">
      <c r="C89" s="156" t="s">
        <v>346</v>
      </c>
      <c r="D89" s="156"/>
      <c r="E89" s="156"/>
    </row>
    <row r="90" spans="2:7" x14ac:dyDescent="0.25">
      <c r="C90" s="156" t="s">
        <v>246</v>
      </c>
      <c r="D90" s="156">
        <v>144</v>
      </c>
      <c r="E90" s="156">
        <v>120</v>
      </c>
    </row>
    <row r="91" spans="2:7" x14ac:dyDescent="0.25">
      <c r="C91" s="193" t="s">
        <v>345</v>
      </c>
      <c r="D91" s="156">
        <f>E91*1.2</f>
        <v>216</v>
      </c>
      <c r="E91" s="156">
        <v>180</v>
      </c>
    </row>
    <row r="92" spans="2:7" x14ac:dyDescent="0.25">
      <c r="C92" s="155" t="s">
        <v>220</v>
      </c>
      <c r="D92" s="155">
        <f>SUM(D86:D91)</f>
        <v>4684</v>
      </c>
      <c r="E92" s="155">
        <f>SUM(E86:E91)</f>
        <v>3903.3333333333335</v>
      </c>
    </row>
    <row r="95" spans="2:7" x14ac:dyDescent="0.25">
      <c r="B95" s="374" t="s">
        <v>347</v>
      </c>
      <c r="C95" s="374"/>
      <c r="D95" s="374"/>
      <c r="E95" s="374"/>
      <c r="F95" s="374"/>
      <c r="G95" s="374"/>
    </row>
    <row r="96" spans="2:7" x14ac:dyDescent="0.25">
      <c r="B96" s="155" t="s">
        <v>203</v>
      </c>
      <c r="C96" s="191" t="s">
        <v>204</v>
      </c>
      <c r="D96" s="363" t="s">
        <v>205</v>
      </c>
      <c r="E96" s="363"/>
      <c r="F96" s="363"/>
      <c r="G96" s="191" t="s">
        <v>206</v>
      </c>
    </row>
    <row r="97" spans="2:7" x14ac:dyDescent="0.25">
      <c r="B97" s="155"/>
      <c r="C97" s="191"/>
      <c r="D97" s="191" t="s">
        <v>175</v>
      </c>
      <c r="E97" s="191" t="s">
        <v>176</v>
      </c>
      <c r="F97" s="191" t="s">
        <v>142</v>
      </c>
      <c r="G97" s="191"/>
    </row>
    <row r="98" spans="2:7" x14ac:dyDescent="0.25">
      <c r="B98" s="155"/>
      <c r="C98" s="191"/>
      <c r="D98" s="156"/>
      <c r="E98" s="156"/>
      <c r="F98" s="156"/>
      <c r="G98" s="191"/>
    </row>
    <row r="100" spans="2:7" x14ac:dyDescent="0.25">
      <c r="B100" s="374" t="s">
        <v>348</v>
      </c>
      <c r="C100" s="374"/>
      <c r="D100" s="374"/>
      <c r="E100" s="374"/>
      <c r="F100" s="374"/>
      <c r="G100" s="374"/>
    </row>
    <row r="101" spans="2:7" x14ac:dyDescent="0.25">
      <c r="B101" s="155" t="s">
        <v>203</v>
      </c>
      <c r="C101" s="191" t="s">
        <v>204</v>
      </c>
      <c r="D101" s="363" t="s">
        <v>205</v>
      </c>
      <c r="E101" s="363"/>
      <c r="F101" s="363"/>
      <c r="G101" s="191" t="s">
        <v>206</v>
      </c>
    </row>
    <row r="102" spans="2:7" x14ac:dyDescent="0.25">
      <c r="B102" s="155"/>
      <c r="C102" s="191"/>
      <c r="D102" s="191" t="s">
        <v>175</v>
      </c>
      <c r="E102" s="191" t="s">
        <v>176</v>
      </c>
      <c r="F102" s="191" t="s">
        <v>142</v>
      </c>
      <c r="G102" s="191"/>
    </row>
    <row r="110" spans="2:7" x14ac:dyDescent="0.25">
      <c r="C110" s="155" t="s">
        <v>255</v>
      </c>
      <c r="D110" s="155" t="s">
        <v>206</v>
      </c>
    </row>
    <row r="111" spans="2:7" x14ac:dyDescent="0.25">
      <c r="C111" s="156" t="s">
        <v>252</v>
      </c>
      <c r="D111" s="156">
        <f>G36</f>
        <v>1560</v>
      </c>
    </row>
    <row r="112" spans="2:7" x14ac:dyDescent="0.25">
      <c r="C112" s="156" t="s">
        <v>253</v>
      </c>
      <c r="D112" s="156">
        <f>G58</f>
        <v>915</v>
      </c>
    </row>
    <row r="113" spans="3:4" x14ac:dyDescent="0.25">
      <c r="C113" s="156" t="s">
        <v>254</v>
      </c>
      <c r="D113" s="156">
        <f>G78</f>
        <v>780</v>
      </c>
    </row>
    <row r="114" spans="3:4" x14ac:dyDescent="0.25">
      <c r="C114" s="156" t="s">
        <v>163</v>
      </c>
      <c r="D114" s="156">
        <f>E88</f>
        <v>400</v>
      </c>
    </row>
    <row r="115" spans="3:4" x14ac:dyDescent="0.25">
      <c r="C115" s="156" t="s">
        <v>246</v>
      </c>
      <c r="D115" s="156">
        <f>E90</f>
        <v>120</v>
      </c>
    </row>
    <row r="116" spans="3:4" x14ac:dyDescent="0.25">
      <c r="C116" s="193" t="s">
        <v>345</v>
      </c>
      <c r="D116" s="156">
        <f>E91</f>
        <v>180</v>
      </c>
    </row>
    <row r="117" spans="3:4" x14ac:dyDescent="0.25">
      <c r="C117" s="155" t="s">
        <v>220</v>
      </c>
      <c r="D117" s="155">
        <f>SUM(D111:D116)</f>
        <v>3955</v>
      </c>
    </row>
  </sheetData>
  <mergeCells count="18">
    <mergeCell ref="C84:E84"/>
    <mergeCell ref="B95:G95"/>
    <mergeCell ref="D96:F96"/>
    <mergeCell ref="B100:G100"/>
    <mergeCell ref="D101:F101"/>
    <mergeCell ref="D42:F42"/>
    <mergeCell ref="D64:F64"/>
    <mergeCell ref="B2:G2"/>
    <mergeCell ref="B41:G41"/>
    <mergeCell ref="B63:G63"/>
    <mergeCell ref="B5:B6"/>
    <mergeCell ref="B7:B8"/>
    <mergeCell ref="B11:B16"/>
    <mergeCell ref="B18:B21"/>
    <mergeCell ref="B25:B26"/>
    <mergeCell ref="B28:B30"/>
    <mergeCell ref="B46:B47"/>
    <mergeCell ref="B48:B50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9"/>
  <sheetViews>
    <sheetView topLeftCell="A13" workbookViewId="0">
      <selection activeCell="B105" sqref="B105:G109"/>
    </sheetView>
  </sheetViews>
  <sheetFormatPr defaultRowHeight="15" x14ac:dyDescent="0.25"/>
  <cols>
    <col min="2" max="2" width="38" customWidth="1"/>
    <col min="7" max="7" width="16.140625" customWidth="1"/>
    <col min="9" max="10" width="9.140625" customWidth="1"/>
  </cols>
  <sheetData>
    <row r="1" spans="2:7" x14ac:dyDescent="0.25">
      <c r="B1" s="160"/>
      <c r="C1" s="160"/>
      <c r="D1" s="160"/>
      <c r="E1" s="160"/>
      <c r="F1" s="160"/>
    </row>
    <row r="2" spans="2:7" x14ac:dyDescent="0.25">
      <c r="B2" s="160"/>
      <c r="C2" s="160"/>
      <c r="D2" s="160"/>
      <c r="E2" s="160"/>
      <c r="F2" s="160"/>
    </row>
    <row r="3" spans="2:7" ht="48" customHeight="1" x14ac:dyDescent="0.25">
      <c r="B3" s="375" t="s">
        <v>174</v>
      </c>
      <c r="C3" s="375" t="s">
        <v>251</v>
      </c>
      <c r="D3" s="375"/>
      <c r="E3" s="375"/>
      <c r="F3" s="375"/>
      <c r="G3" s="376" t="s">
        <v>247</v>
      </c>
    </row>
    <row r="4" spans="2:7" x14ac:dyDescent="0.25">
      <c r="B4" s="375"/>
      <c r="C4" s="162" t="s">
        <v>175</v>
      </c>
      <c r="D4" s="162" t="s">
        <v>176</v>
      </c>
      <c r="E4" s="162" t="s">
        <v>133</v>
      </c>
      <c r="F4" s="162" t="s">
        <v>142</v>
      </c>
      <c r="G4" s="376"/>
    </row>
    <row r="5" spans="2:7" x14ac:dyDescent="0.25">
      <c r="B5" s="163" t="s">
        <v>177</v>
      </c>
      <c r="C5" s="164">
        <v>17</v>
      </c>
      <c r="D5" s="164">
        <v>34</v>
      </c>
      <c r="E5" s="164">
        <v>3</v>
      </c>
      <c r="F5" s="164">
        <v>54</v>
      </c>
      <c r="G5" s="153">
        <v>3</v>
      </c>
    </row>
    <row r="6" spans="2:7" x14ac:dyDescent="0.25">
      <c r="B6" s="163" t="s">
        <v>35</v>
      </c>
      <c r="C6" s="164">
        <v>102</v>
      </c>
      <c r="D6" s="164">
        <v>0</v>
      </c>
      <c r="E6" s="164">
        <v>6</v>
      </c>
      <c r="F6" s="164">
        <v>108</v>
      </c>
      <c r="G6" s="153">
        <v>6</v>
      </c>
    </row>
    <row r="7" spans="2:7" x14ac:dyDescent="0.25">
      <c r="B7" s="163" t="s">
        <v>59</v>
      </c>
      <c r="C7" s="164">
        <v>102</v>
      </c>
      <c r="D7" s="164">
        <v>0</v>
      </c>
      <c r="E7" s="164">
        <v>6</v>
      </c>
      <c r="F7" s="164">
        <v>108</v>
      </c>
      <c r="G7" s="153">
        <v>6</v>
      </c>
    </row>
    <row r="8" spans="2:7" x14ac:dyDescent="0.25">
      <c r="B8" s="163" t="s">
        <v>173</v>
      </c>
      <c r="C8" s="164">
        <v>34</v>
      </c>
      <c r="D8" s="164">
        <v>0</v>
      </c>
      <c r="E8" s="164">
        <v>2</v>
      </c>
      <c r="F8" s="164">
        <v>36</v>
      </c>
      <c r="G8" s="153">
        <v>2</v>
      </c>
    </row>
    <row r="9" spans="2:7" x14ac:dyDescent="0.25">
      <c r="B9" s="163" t="s">
        <v>96</v>
      </c>
      <c r="C9" s="164">
        <v>51</v>
      </c>
      <c r="D9" s="164">
        <v>34</v>
      </c>
      <c r="E9" s="164">
        <v>5</v>
      </c>
      <c r="F9" s="164">
        <v>90</v>
      </c>
      <c r="G9" s="153">
        <v>5</v>
      </c>
    </row>
    <row r="10" spans="2:7" x14ac:dyDescent="0.25">
      <c r="B10" s="163" t="s">
        <v>111</v>
      </c>
      <c r="C10" s="164">
        <v>34</v>
      </c>
      <c r="D10" s="164">
        <v>34</v>
      </c>
      <c r="E10" s="164">
        <v>4</v>
      </c>
      <c r="F10" s="164">
        <v>72</v>
      </c>
      <c r="G10" s="153">
        <v>4</v>
      </c>
    </row>
    <row r="11" spans="2:7" x14ac:dyDescent="0.25">
      <c r="B11" s="165" t="s">
        <v>248</v>
      </c>
      <c r="C11" s="162">
        <f>SUM(C5:C10)</f>
        <v>340</v>
      </c>
      <c r="D11" s="162">
        <f>SUM(D5:D10)</f>
        <v>102</v>
      </c>
      <c r="E11" s="162">
        <f>SUM(E5:E10)</f>
        <v>26</v>
      </c>
      <c r="F11" s="162">
        <f>SUM(F5:F10)</f>
        <v>468</v>
      </c>
      <c r="G11" s="151">
        <f>SUM(G5:G10)</f>
        <v>26</v>
      </c>
    </row>
    <row r="12" spans="2:7" x14ac:dyDescent="0.25">
      <c r="B12" s="160"/>
      <c r="C12" s="160"/>
      <c r="D12" s="160"/>
      <c r="E12" s="160"/>
      <c r="F12" s="160"/>
    </row>
    <row r="13" spans="2:7" ht="35.25" customHeight="1" x14ac:dyDescent="0.25">
      <c r="B13" s="375" t="s">
        <v>178</v>
      </c>
      <c r="C13" s="375" t="s">
        <v>251</v>
      </c>
      <c r="D13" s="375"/>
      <c r="E13" s="375"/>
      <c r="F13" s="375"/>
      <c r="G13" s="376" t="s">
        <v>247</v>
      </c>
    </row>
    <row r="14" spans="2:7" x14ac:dyDescent="0.25">
      <c r="B14" s="375"/>
      <c r="C14" s="162" t="s">
        <v>175</v>
      </c>
      <c r="D14" s="162" t="s">
        <v>176</v>
      </c>
      <c r="E14" s="162" t="s">
        <v>133</v>
      </c>
      <c r="F14" s="162" t="s">
        <v>142</v>
      </c>
      <c r="G14" s="376"/>
    </row>
    <row r="15" spans="2:7" x14ac:dyDescent="0.25">
      <c r="B15" s="163" t="s">
        <v>15</v>
      </c>
      <c r="C15" s="164">
        <v>34</v>
      </c>
      <c r="D15" s="164">
        <v>0</v>
      </c>
      <c r="E15" s="164">
        <v>2</v>
      </c>
      <c r="F15" s="164">
        <v>36</v>
      </c>
      <c r="G15" s="153">
        <v>2</v>
      </c>
    </row>
    <row r="16" spans="2:7" x14ac:dyDescent="0.25">
      <c r="B16" s="163" t="s">
        <v>37</v>
      </c>
      <c r="C16" s="164">
        <v>68</v>
      </c>
      <c r="D16" s="164">
        <v>0</v>
      </c>
      <c r="E16" s="164">
        <v>4</v>
      </c>
      <c r="F16" s="164">
        <v>72</v>
      </c>
      <c r="G16" s="153">
        <v>4</v>
      </c>
    </row>
    <row r="17" spans="2:7" x14ac:dyDescent="0.25">
      <c r="B17" s="163" t="s">
        <v>98</v>
      </c>
      <c r="C17" s="164">
        <v>51</v>
      </c>
      <c r="D17" s="164">
        <v>34</v>
      </c>
      <c r="E17" s="164">
        <v>5</v>
      </c>
      <c r="F17" s="164">
        <v>90</v>
      </c>
      <c r="G17" s="153">
        <v>5</v>
      </c>
    </row>
    <row r="18" spans="2:7" x14ac:dyDescent="0.25">
      <c r="B18" s="163" t="s">
        <v>187</v>
      </c>
      <c r="C18" s="164">
        <v>68</v>
      </c>
      <c r="D18" s="164">
        <v>0</v>
      </c>
      <c r="E18" s="164">
        <v>4</v>
      </c>
      <c r="F18" s="164">
        <v>72</v>
      </c>
      <c r="G18" s="153">
        <v>4</v>
      </c>
    </row>
    <row r="19" spans="2:7" x14ac:dyDescent="0.25">
      <c r="B19" s="163" t="s">
        <v>61</v>
      </c>
      <c r="C19" s="164">
        <v>68</v>
      </c>
      <c r="D19" s="164">
        <v>34</v>
      </c>
      <c r="E19" s="164">
        <v>6</v>
      </c>
      <c r="F19" s="164">
        <v>108</v>
      </c>
      <c r="G19" s="153">
        <v>6</v>
      </c>
    </row>
    <row r="20" spans="2:7" x14ac:dyDescent="0.25">
      <c r="B20" s="163" t="s">
        <v>249</v>
      </c>
      <c r="C20" s="164">
        <v>34</v>
      </c>
      <c r="D20" s="164">
        <v>34</v>
      </c>
      <c r="E20" s="164">
        <v>4</v>
      </c>
      <c r="F20" s="164">
        <v>72</v>
      </c>
      <c r="G20" s="153">
        <v>4</v>
      </c>
    </row>
    <row r="21" spans="2:7" x14ac:dyDescent="0.25">
      <c r="B21" s="163" t="s">
        <v>123</v>
      </c>
      <c r="C21" s="164">
        <v>68</v>
      </c>
      <c r="D21" s="164">
        <v>0</v>
      </c>
      <c r="E21" s="164">
        <v>4</v>
      </c>
      <c r="F21" s="164">
        <v>72</v>
      </c>
      <c r="G21" s="153">
        <v>4</v>
      </c>
    </row>
    <row r="22" spans="2:7" x14ac:dyDescent="0.25">
      <c r="B22" s="165" t="s">
        <v>220</v>
      </c>
      <c r="C22" s="162">
        <f>SUM(C15:C21)</f>
        <v>391</v>
      </c>
      <c r="D22" s="162">
        <f>SUM(D15:D21)</f>
        <v>102</v>
      </c>
      <c r="E22" s="162">
        <f>SUM(E15:E21)</f>
        <v>29</v>
      </c>
      <c r="F22" s="162">
        <f>SUM(F15:F21)</f>
        <v>522</v>
      </c>
      <c r="G22" s="151">
        <f>SUM(G15:G21)</f>
        <v>29</v>
      </c>
    </row>
    <row r="23" spans="2:7" x14ac:dyDescent="0.25">
      <c r="B23" s="160"/>
      <c r="C23" s="160"/>
      <c r="D23" s="160"/>
      <c r="E23" s="160"/>
      <c r="F23" s="160"/>
    </row>
    <row r="24" spans="2:7" x14ac:dyDescent="0.25">
      <c r="B24" s="375" t="s">
        <v>179</v>
      </c>
      <c r="C24" s="375" t="s">
        <v>251</v>
      </c>
      <c r="D24" s="375"/>
      <c r="E24" s="375"/>
      <c r="F24" s="375"/>
      <c r="G24" s="376" t="s">
        <v>247</v>
      </c>
    </row>
    <row r="25" spans="2:7" ht="35.25" customHeight="1" x14ac:dyDescent="0.25">
      <c r="B25" s="375"/>
      <c r="C25" s="162" t="s">
        <v>175</v>
      </c>
      <c r="D25" s="162" t="s">
        <v>176</v>
      </c>
      <c r="E25" s="162" t="s">
        <v>133</v>
      </c>
      <c r="F25" s="162" t="s">
        <v>142</v>
      </c>
      <c r="G25" s="376"/>
    </row>
    <row r="26" spans="2:7" x14ac:dyDescent="0.25">
      <c r="B26" s="163" t="s">
        <v>39</v>
      </c>
      <c r="C26" s="164">
        <v>68</v>
      </c>
      <c r="D26" s="164">
        <v>0</v>
      </c>
      <c r="E26" s="164">
        <v>4</v>
      </c>
      <c r="F26" s="164">
        <v>72</v>
      </c>
      <c r="G26" s="153">
        <v>4</v>
      </c>
    </row>
    <row r="27" spans="2:7" x14ac:dyDescent="0.25">
      <c r="B27" s="163" t="s">
        <v>62</v>
      </c>
      <c r="C27" s="164">
        <v>68</v>
      </c>
      <c r="D27" s="164">
        <v>0</v>
      </c>
      <c r="E27" s="164">
        <v>4</v>
      </c>
      <c r="F27" s="164">
        <v>72</v>
      </c>
      <c r="G27" s="153">
        <v>4</v>
      </c>
    </row>
    <row r="28" spans="2:7" x14ac:dyDescent="0.25">
      <c r="B28" s="163" t="s">
        <v>84</v>
      </c>
      <c r="C28" s="164">
        <v>68</v>
      </c>
      <c r="D28" s="164">
        <v>34</v>
      </c>
      <c r="E28" s="164">
        <v>6</v>
      </c>
      <c r="F28" s="164">
        <v>108</v>
      </c>
      <c r="G28" s="153">
        <v>6</v>
      </c>
    </row>
    <row r="29" spans="2:7" x14ac:dyDescent="0.25">
      <c r="B29" s="163" t="s">
        <v>100</v>
      </c>
      <c r="C29" s="164">
        <v>34</v>
      </c>
      <c r="D29" s="164">
        <v>34</v>
      </c>
      <c r="E29" s="164">
        <v>4</v>
      </c>
      <c r="F29" s="164">
        <v>72</v>
      </c>
      <c r="G29" s="153">
        <v>2</v>
      </c>
    </row>
    <row r="30" spans="2:7" x14ac:dyDescent="0.25">
      <c r="B30" s="163" t="s">
        <v>113</v>
      </c>
      <c r="C30" s="164">
        <v>51</v>
      </c>
      <c r="D30" s="164">
        <v>34</v>
      </c>
      <c r="E30" s="164">
        <v>5</v>
      </c>
      <c r="F30" s="164">
        <v>90</v>
      </c>
      <c r="G30" s="153">
        <v>5</v>
      </c>
    </row>
    <row r="31" spans="2:7" ht="28.5" x14ac:dyDescent="0.25">
      <c r="B31" s="163" t="s">
        <v>161</v>
      </c>
      <c r="C31" s="164">
        <v>34</v>
      </c>
      <c r="D31" s="164">
        <v>34</v>
      </c>
      <c r="E31" s="164">
        <v>4</v>
      </c>
      <c r="F31" s="164">
        <v>72</v>
      </c>
      <c r="G31" s="153">
        <v>4</v>
      </c>
    </row>
    <row r="32" spans="2:7" x14ac:dyDescent="0.25">
      <c r="B32" s="163" t="s">
        <v>180</v>
      </c>
      <c r="C32" s="164">
        <v>68</v>
      </c>
      <c r="D32" s="164">
        <v>0</v>
      </c>
      <c r="E32" s="164">
        <v>4</v>
      </c>
      <c r="F32" s="164">
        <v>72</v>
      </c>
      <c r="G32" s="153">
        <v>4</v>
      </c>
    </row>
    <row r="33" spans="2:7" x14ac:dyDescent="0.25">
      <c r="B33" s="165" t="s">
        <v>220</v>
      </c>
      <c r="C33" s="162">
        <f>SUM(C26:C32)</f>
        <v>391</v>
      </c>
      <c r="D33" s="162">
        <f>SUM(D26:D32)</f>
        <v>136</v>
      </c>
      <c r="E33" s="162">
        <f>SUM(E26:E32)</f>
        <v>31</v>
      </c>
      <c r="F33" s="162">
        <f>SUM(F26:F32)</f>
        <v>558</v>
      </c>
      <c r="G33" s="151">
        <f>SUM(G26:G32)</f>
        <v>29</v>
      </c>
    </row>
    <row r="34" spans="2:7" x14ac:dyDescent="0.25">
      <c r="B34" s="160"/>
      <c r="C34" s="160"/>
      <c r="D34" s="160"/>
      <c r="E34" s="160"/>
      <c r="F34" s="160"/>
    </row>
    <row r="35" spans="2:7" x14ac:dyDescent="0.25">
      <c r="B35" s="375" t="s">
        <v>181</v>
      </c>
      <c r="C35" s="375" t="s">
        <v>251</v>
      </c>
      <c r="D35" s="375"/>
      <c r="E35" s="375"/>
      <c r="F35" s="375"/>
      <c r="G35" s="376" t="s">
        <v>247</v>
      </c>
    </row>
    <row r="36" spans="2:7" ht="35.25" customHeight="1" x14ac:dyDescent="0.25">
      <c r="B36" s="375"/>
      <c r="C36" s="162" t="s">
        <v>175</v>
      </c>
      <c r="D36" s="162" t="s">
        <v>176</v>
      </c>
      <c r="E36" s="162" t="s">
        <v>133</v>
      </c>
      <c r="F36" s="162" t="s">
        <v>142</v>
      </c>
      <c r="G36" s="376"/>
    </row>
    <row r="37" spans="2:7" ht="17.25" customHeight="1" x14ac:dyDescent="0.25">
      <c r="B37" s="163" t="s">
        <v>217</v>
      </c>
      <c r="C37" s="164">
        <v>34</v>
      </c>
      <c r="D37" s="164">
        <v>0</v>
      </c>
      <c r="E37" s="164">
        <v>2</v>
      </c>
      <c r="F37" s="164">
        <v>36</v>
      </c>
      <c r="G37" s="153">
        <v>2</v>
      </c>
    </row>
    <row r="38" spans="2:7" x14ac:dyDescent="0.25">
      <c r="B38" s="163" t="s">
        <v>183</v>
      </c>
      <c r="C38" s="164">
        <v>68</v>
      </c>
      <c r="D38" s="164">
        <v>0</v>
      </c>
      <c r="E38" s="164">
        <v>4</v>
      </c>
      <c r="F38" s="164">
        <v>72</v>
      </c>
      <c r="G38" s="153">
        <v>4</v>
      </c>
    </row>
    <row r="39" spans="2:7" x14ac:dyDescent="0.25">
      <c r="B39" s="163" t="s">
        <v>184</v>
      </c>
      <c r="C39" s="164">
        <v>68</v>
      </c>
      <c r="D39" s="164">
        <v>34</v>
      </c>
      <c r="E39" s="164">
        <v>6</v>
      </c>
      <c r="F39" s="164">
        <v>108</v>
      </c>
      <c r="G39" s="153">
        <v>6</v>
      </c>
    </row>
    <row r="40" spans="2:7" x14ac:dyDescent="0.25">
      <c r="B40" s="163" t="s">
        <v>85</v>
      </c>
      <c r="C40" s="164">
        <v>68</v>
      </c>
      <c r="D40" s="164">
        <v>34</v>
      </c>
      <c r="E40" s="164">
        <v>6</v>
      </c>
      <c r="F40" s="164">
        <v>108</v>
      </c>
      <c r="G40" s="153">
        <v>6</v>
      </c>
    </row>
    <row r="41" spans="2:7" x14ac:dyDescent="0.25">
      <c r="B41" s="163" t="s">
        <v>102</v>
      </c>
      <c r="C41" s="164">
        <v>68</v>
      </c>
      <c r="D41" s="164">
        <v>0</v>
      </c>
      <c r="E41" s="164">
        <v>4</v>
      </c>
      <c r="F41" s="164">
        <v>72</v>
      </c>
      <c r="G41" s="153">
        <v>4</v>
      </c>
    </row>
    <row r="42" spans="2:7" x14ac:dyDescent="0.25">
      <c r="B42" s="163" t="s">
        <v>116</v>
      </c>
      <c r="C42" s="164">
        <v>34</v>
      </c>
      <c r="D42" s="164">
        <v>0</v>
      </c>
      <c r="E42" s="164">
        <v>2</v>
      </c>
      <c r="F42" s="164">
        <v>36</v>
      </c>
      <c r="G42" s="153">
        <v>2</v>
      </c>
    </row>
    <row r="43" spans="2:7" x14ac:dyDescent="0.25">
      <c r="B43" s="163" t="s">
        <v>185</v>
      </c>
      <c r="C43" s="164">
        <v>34</v>
      </c>
      <c r="D43" s="164">
        <v>34</v>
      </c>
      <c r="E43" s="164">
        <v>4</v>
      </c>
      <c r="F43" s="164">
        <v>72</v>
      </c>
      <c r="G43" s="153">
        <v>4</v>
      </c>
    </row>
    <row r="44" spans="2:7" ht="14.25" customHeight="1" x14ac:dyDescent="0.25">
      <c r="B44" s="163" t="s">
        <v>125</v>
      </c>
      <c r="C44" s="164">
        <v>51</v>
      </c>
      <c r="D44" s="164">
        <v>0</v>
      </c>
      <c r="E44" s="164">
        <v>3</v>
      </c>
      <c r="F44" s="164">
        <v>54</v>
      </c>
      <c r="G44" s="153">
        <v>3</v>
      </c>
    </row>
    <row r="45" spans="2:7" x14ac:dyDescent="0.25">
      <c r="B45" s="165" t="s">
        <v>220</v>
      </c>
      <c r="C45" s="162">
        <f>SUM(C37:C44)</f>
        <v>425</v>
      </c>
      <c r="D45" s="162">
        <f>SUM(D37:D44)</f>
        <v>102</v>
      </c>
      <c r="E45" s="162">
        <f>SUM(E37:E44)</f>
        <v>31</v>
      </c>
      <c r="F45" s="162">
        <f>SUM(F37:F44)</f>
        <v>558</v>
      </c>
      <c r="G45" s="151">
        <f>SUM(G37:G44)</f>
        <v>31</v>
      </c>
    </row>
    <row r="46" spans="2:7" x14ac:dyDescent="0.25">
      <c r="B46" s="160"/>
      <c r="C46" s="160"/>
      <c r="D46" s="160"/>
      <c r="E46" s="160"/>
      <c r="F46" s="160"/>
    </row>
    <row r="47" spans="2:7" x14ac:dyDescent="0.25">
      <c r="B47" s="375" t="s">
        <v>186</v>
      </c>
      <c r="C47" s="375" t="s">
        <v>251</v>
      </c>
      <c r="D47" s="375"/>
      <c r="E47" s="375"/>
      <c r="F47" s="375"/>
      <c r="G47" s="376" t="s">
        <v>247</v>
      </c>
    </row>
    <row r="48" spans="2:7" ht="35.25" customHeight="1" x14ac:dyDescent="0.25">
      <c r="B48" s="375"/>
      <c r="C48" s="162" t="s">
        <v>175</v>
      </c>
      <c r="D48" s="162" t="s">
        <v>176</v>
      </c>
      <c r="E48" s="162" t="s">
        <v>133</v>
      </c>
      <c r="F48" s="162" t="s">
        <v>142</v>
      </c>
      <c r="G48" s="376"/>
    </row>
    <row r="49" spans="2:7" x14ac:dyDescent="0.25">
      <c r="B49" s="163" t="s">
        <v>218</v>
      </c>
      <c r="C49" s="164">
        <v>34</v>
      </c>
      <c r="D49" s="164">
        <v>0</v>
      </c>
      <c r="E49" s="164">
        <v>2</v>
      </c>
      <c r="F49" s="164">
        <v>36</v>
      </c>
      <c r="G49" s="153">
        <v>2</v>
      </c>
    </row>
    <row r="50" spans="2:7" x14ac:dyDescent="0.25">
      <c r="B50" s="163" t="s">
        <v>42</v>
      </c>
      <c r="C50" s="164">
        <v>51</v>
      </c>
      <c r="D50" s="164">
        <v>17</v>
      </c>
      <c r="E50" s="164">
        <v>4</v>
      </c>
      <c r="F50" s="164">
        <v>72</v>
      </c>
      <c r="G50" s="153">
        <v>4</v>
      </c>
    </row>
    <row r="51" spans="2:7" x14ac:dyDescent="0.25">
      <c r="B51" s="163" t="s">
        <v>188</v>
      </c>
      <c r="C51" s="164">
        <v>51</v>
      </c>
      <c r="D51" s="164">
        <v>51</v>
      </c>
      <c r="E51" s="164">
        <v>6</v>
      </c>
      <c r="F51" s="164">
        <v>108</v>
      </c>
      <c r="G51" s="153">
        <v>6</v>
      </c>
    </row>
    <row r="52" spans="2:7" x14ac:dyDescent="0.25">
      <c r="B52" s="163" t="s">
        <v>114</v>
      </c>
      <c r="C52" s="164">
        <v>68</v>
      </c>
      <c r="D52" s="164">
        <v>0</v>
      </c>
      <c r="E52" s="164">
        <v>4</v>
      </c>
      <c r="F52" s="164">
        <v>72</v>
      </c>
      <c r="G52" s="153">
        <v>4</v>
      </c>
    </row>
    <row r="53" spans="2:7" x14ac:dyDescent="0.25">
      <c r="B53" s="163" t="s">
        <v>157</v>
      </c>
      <c r="C53" s="164">
        <v>25</v>
      </c>
      <c r="D53" s="164">
        <v>26</v>
      </c>
      <c r="E53" s="164">
        <v>3</v>
      </c>
      <c r="F53" s="164">
        <v>54</v>
      </c>
      <c r="G53" s="153">
        <v>3</v>
      </c>
    </row>
    <row r="54" spans="2:7" x14ac:dyDescent="0.25">
      <c r="B54" s="163" t="s">
        <v>17</v>
      </c>
      <c r="C54" s="164">
        <v>34</v>
      </c>
      <c r="D54" s="164">
        <v>34</v>
      </c>
      <c r="E54" s="164">
        <v>4</v>
      </c>
      <c r="F54" s="164">
        <v>72</v>
      </c>
      <c r="G54" s="153">
        <v>4</v>
      </c>
    </row>
    <row r="55" spans="2:7" ht="28.5" x14ac:dyDescent="0.25">
      <c r="B55" s="163" t="s">
        <v>189</v>
      </c>
      <c r="C55" s="164">
        <v>34</v>
      </c>
      <c r="D55" s="164">
        <v>0</v>
      </c>
      <c r="E55" s="164">
        <v>2</v>
      </c>
      <c r="F55" s="164">
        <v>36</v>
      </c>
      <c r="G55" s="153">
        <v>3</v>
      </c>
    </row>
    <row r="56" spans="2:7" x14ac:dyDescent="0.25">
      <c r="B56" s="165" t="s">
        <v>220</v>
      </c>
      <c r="C56" s="162">
        <f>SUM(C49:C55)</f>
        <v>297</v>
      </c>
      <c r="D56" s="162">
        <f>SUM(D49:D55)</f>
        <v>128</v>
      </c>
      <c r="E56" s="162">
        <f>SUM(E49:E55)</f>
        <v>25</v>
      </c>
      <c r="F56" s="162">
        <f>SUM(F49:F55)</f>
        <v>450</v>
      </c>
      <c r="G56" s="151">
        <f>SUM(G49:G55)</f>
        <v>26</v>
      </c>
    </row>
    <row r="57" spans="2:7" x14ac:dyDescent="0.25">
      <c r="B57" s="160"/>
      <c r="C57" s="160"/>
      <c r="D57" s="160"/>
      <c r="E57" s="160"/>
      <c r="F57" s="160"/>
    </row>
    <row r="58" spans="2:7" x14ac:dyDescent="0.25">
      <c r="B58" s="375" t="s">
        <v>190</v>
      </c>
      <c r="C58" s="375" t="s">
        <v>251</v>
      </c>
      <c r="D58" s="375"/>
      <c r="E58" s="375"/>
      <c r="F58" s="375"/>
      <c r="G58" s="376" t="s">
        <v>247</v>
      </c>
    </row>
    <row r="59" spans="2:7" ht="35.25" customHeight="1" x14ac:dyDescent="0.25">
      <c r="B59" s="375"/>
      <c r="C59" s="162" t="s">
        <v>175</v>
      </c>
      <c r="D59" s="162" t="s">
        <v>176</v>
      </c>
      <c r="E59" s="162" t="s">
        <v>133</v>
      </c>
      <c r="F59" s="162" t="s">
        <v>142</v>
      </c>
      <c r="G59" s="376"/>
    </row>
    <row r="60" spans="2:7" x14ac:dyDescent="0.25">
      <c r="B60" s="163" t="s">
        <v>219</v>
      </c>
      <c r="C60" s="164">
        <v>34</v>
      </c>
      <c r="D60" s="164">
        <v>0</v>
      </c>
      <c r="E60" s="164">
        <v>2</v>
      </c>
      <c r="F60" s="164">
        <v>36</v>
      </c>
      <c r="G60" s="153">
        <v>2</v>
      </c>
    </row>
    <row r="61" spans="2:7" ht="28.5" x14ac:dyDescent="0.25">
      <c r="B61" s="163" t="s">
        <v>162</v>
      </c>
      <c r="C61" s="164">
        <v>34</v>
      </c>
      <c r="D61" s="164">
        <v>34</v>
      </c>
      <c r="E61" s="164">
        <v>4</v>
      </c>
      <c r="F61" s="164">
        <v>72</v>
      </c>
      <c r="G61" s="153">
        <v>4</v>
      </c>
    </row>
    <row r="62" spans="2:7" x14ac:dyDescent="0.25">
      <c r="B62" s="163" t="s">
        <v>44</v>
      </c>
      <c r="C62" s="164">
        <v>34</v>
      </c>
      <c r="D62" s="164">
        <v>0</v>
      </c>
      <c r="E62" s="164">
        <v>2</v>
      </c>
      <c r="F62" s="164">
        <v>36</v>
      </c>
      <c r="G62" s="153">
        <v>2</v>
      </c>
    </row>
    <row r="63" spans="2:7" x14ac:dyDescent="0.25">
      <c r="B63" s="163" t="s">
        <v>67</v>
      </c>
      <c r="C63" s="164">
        <v>51</v>
      </c>
      <c r="D63" s="164">
        <v>51</v>
      </c>
      <c r="E63" s="164">
        <v>6</v>
      </c>
      <c r="F63" s="164">
        <v>108</v>
      </c>
      <c r="G63" s="153">
        <v>6</v>
      </c>
    </row>
    <row r="64" spans="2:7" x14ac:dyDescent="0.25">
      <c r="B64" s="163" t="s">
        <v>156</v>
      </c>
      <c r="C64" s="164">
        <v>34</v>
      </c>
      <c r="D64" s="164">
        <v>34</v>
      </c>
      <c r="E64" s="164">
        <v>4</v>
      </c>
      <c r="F64" s="164">
        <v>72</v>
      </c>
      <c r="G64" s="153">
        <v>4</v>
      </c>
    </row>
    <row r="65" spans="2:7" x14ac:dyDescent="0.25">
      <c r="B65" s="163" t="s">
        <v>88</v>
      </c>
      <c r="C65" s="164">
        <v>51</v>
      </c>
      <c r="D65" s="164">
        <v>17</v>
      </c>
      <c r="E65" s="164">
        <v>4</v>
      </c>
      <c r="F65" s="164">
        <v>72</v>
      </c>
      <c r="G65" s="153">
        <v>4</v>
      </c>
    </row>
    <row r="66" spans="2:7" x14ac:dyDescent="0.25">
      <c r="B66" s="163" t="s">
        <v>236</v>
      </c>
      <c r="C66" s="164">
        <v>34</v>
      </c>
      <c r="D66" s="164">
        <v>34</v>
      </c>
      <c r="E66" s="164">
        <v>4</v>
      </c>
      <c r="F66" s="164">
        <v>72</v>
      </c>
      <c r="G66" s="164">
        <v>4</v>
      </c>
    </row>
    <row r="67" spans="2:7" x14ac:dyDescent="0.25">
      <c r="B67" s="165" t="s">
        <v>220</v>
      </c>
      <c r="C67" s="162">
        <f>SUM(C60:C66)</f>
        <v>272</v>
      </c>
      <c r="D67" s="162">
        <f>SUM(D60:D66)</f>
        <v>170</v>
      </c>
      <c r="E67" s="162">
        <f>SUM(E60:E66)</f>
        <v>26</v>
      </c>
      <c r="F67" s="162">
        <f>SUM(F60:F66)</f>
        <v>468</v>
      </c>
      <c r="G67" s="151">
        <f>SUM(G60:G66)</f>
        <v>26</v>
      </c>
    </row>
    <row r="68" spans="2:7" x14ac:dyDescent="0.25">
      <c r="B68" s="160"/>
      <c r="C68" s="160"/>
      <c r="D68" s="160"/>
      <c r="E68" s="160"/>
      <c r="F68" s="160"/>
    </row>
    <row r="69" spans="2:7" x14ac:dyDescent="0.25">
      <c r="B69" s="375" t="s">
        <v>191</v>
      </c>
      <c r="C69" s="375" t="s">
        <v>251</v>
      </c>
      <c r="D69" s="375"/>
      <c r="E69" s="375"/>
      <c r="F69" s="375"/>
      <c r="G69" s="376" t="s">
        <v>247</v>
      </c>
    </row>
    <row r="70" spans="2:7" ht="35.25" customHeight="1" x14ac:dyDescent="0.25">
      <c r="B70" s="375"/>
      <c r="C70" s="162" t="s">
        <v>175</v>
      </c>
      <c r="D70" s="162" t="s">
        <v>176</v>
      </c>
      <c r="E70" s="162" t="s">
        <v>133</v>
      </c>
      <c r="F70" s="162" t="s">
        <v>142</v>
      </c>
      <c r="G70" s="376"/>
    </row>
    <row r="71" spans="2:7" x14ac:dyDescent="0.25">
      <c r="B71" s="163" t="s">
        <v>20</v>
      </c>
      <c r="C71" s="164">
        <v>34</v>
      </c>
      <c r="D71" s="164">
        <v>0</v>
      </c>
      <c r="E71" s="164">
        <v>2</v>
      </c>
      <c r="F71" s="164">
        <v>36</v>
      </c>
      <c r="G71" s="153">
        <v>2</v>
      </c>
    </row>
    <row r="72" spans="2:7" x14ac:dyDescent="0.25">
      <c r="B72" s="163" t="s">
        <v>46</v>
      </c>
      <c r="C72" s="164">
        <v>51</v>
      </c>
      <c r="D72" s="164">
        <v>51</v>
      </c>
      <c r="E72" s="164">
        <v>6</v>
      </c>
      <c r="F72" s="164">
        <v>108</v>
      </c>
      <c r="G72" s="153">
        <v>6</v>
      </c>
    </row>
    <row r="73" spans="2:7" x14ac:dyDescent="0.25">
      <c r="B73" s="163" t="s">
        <v>69</v>
      </c>
      <c r="C73" s="164">
        <v>34</v>
      </c>
      <c r="D73" s="164">
        <v>68</v>
      </c>
      <c r="E73" s="164">
        <v>6</v>
      </c>
      <c r="F73" s="164">
        <v>108</v>
      </c>
      <c r="G73" s="153">
        <v>6</v>
      </c>
    </row>
    <row r="74" spans="2:7" x14ac:dyDescent="0.25">
      <c r="B74" s="163" t="s">
        <v>172</v>
      </c>
      <c r="C74" s="164">
        <v>34</v>
      </c>
      <c r="D74" s="164">
        <v>34</v>
      </c>
      <c r="E74" s="164">
        <v>4</v>
      </c>
      <c r="F74" s="164">
        <v>72</v>
      </c>
      <c r="G74" s="153">
        <v>4</v>
      </c>
    </row>
    <row r="75" spans="2:7" x14ac:dyDescent="0.25">
      <c r="B75" s="163" t="s">
        <v>90</v>
      </c>
      <c r="C75" s="164">
        <v>34</v>
      </c>
      <c r="D75" s="164">
        <v>34</v>
      </c>
      <c r="E75" s="164">
        <v>4</v>
      </c>
      <c r="F75" s="164">
        <v>72</v>
      </c>
      <c r="G75" s="153">
        <v>4</v>
      </c>
    </row>
    <row r="76" spans="2:7" x14ac:dyDescent="0.25">
      <c r="B76" s="163" t="s">
        <v>192</v>
      </c>
      <c r="C76" s="164">
        <v>34</v>
      </c>
      <c r="D76" s="164">
        <v>34</v>
      </c>
      <c r="E76" s="164">
        <v>4</v>
      </c>
      <c r="F76" s="164">
        <v>72</v>
      </c>
      <c r="G76" s="153">
        <v>4</v>
      </c>
    </row>
    <row r="77" spans="2:7" x14ac:dyDescent="0.25">
      <c r="B77" s="165" t="s">
        <v>220</v>
      </c>
      <c r="C77" s="162">
        <f>SUM(C71:C76)</f>
        <v>221</v>
      </c>
      <c r="D77" s="162">
        <f>SUM(D71:D76)</f>
        <v>221</v>
      </c>
      <c r="E77" s="162">
        <f>SUM(E71:E76)</f>
        <v>26</v>
      </c>
      <c r="F77" s="162">
        <f>SUM(F71:F76)</f>
        <v>468</v>
      </c>
      <c r="G77" s="151">
        <f>SUM(G71:G76)</f>
        <v>26</v>
      </c>
    </row>
    <row r="78" spans="2:7" x14ac:dyDescent="0.25">
      <c r="B78" s="160"/>
      <c r="C78" s="160"/>
      <c r="D78" s="160"/>
      <c r="E78" s="160"/>
      <c r="F78" s="160"/>
    </row>
    <row r="79" spans="2:7" x14ac:dyDescent="0.25">
      <c r="B79" s="160"/>
      <c r="C79" s="160"/>
      <c r="D79" s="160"/>
      <c r="E79" s="160"/>
      <c r="F79" s="160"/>
    </row>
    <row r="80" spans="2:7" x14ac:dyDescent="0.25">
      <c r="B80" s="375" t="s">
        <v>193</v>
      </c>
      <c r="C80" s="375" t="s">
        <v>251</v>
      </c>
      <c r="D80" s="375"/>
      <c r="E80" s="375"/>
      <c r="F80" s="375"/>
      <c r="G80" s="376" t="s">
        <v>247</v>
      </c>
    </row>
    <row r="81" spans="2:7" ht="20.25" customHeight="1" x14ac:dyDescent="0.25">
      <c r="B81" s="375"/>
      <c r="C81" s="162" t="s">
        <v>175</v>
      </c>
      <c r="D81" s="162" t="s">
        <v>176</v>
      </c>
      <c r="E81" s="162" t="s">
        <v>133</v>
      </c>
      <c r="F81" s="162" t="s">
        <v>142</v>
      </c>
      <c r="G81" s="376"/>
    </row>
    <row r="82" spans="2:7" x14ac:dyDescent="0.25">
      <c r="B82" s="163" t="s">
        <v>48</v>
      </c>
      <c r="C82" s="164">
        <v>34</v>
      </c>
      <c r="D82" s="164">
        <v>34</v>
      </c>
      <c r="E82" s="164">
        <v>4</v>
      </c>
      <c r="F82" s="164">
        <v>72</v>
      </c>
      <c r="G82" s="153">
        <v>4</v>
      </c>
    </row>
    <row r="83" spans="2:7" x14ac:dyDescent="0.25">
      <c r="B83" s="163" t="s">
        <v>194</v>
      </c>
      <c r="C83" s="164">
        <v>34</v>
      </c>
      <c r="D83" s="164">
        <v>34</v>
      </c>
      <c r="E83" s="164">
        <v>4</v>
      </c>
      <c r="F83" s="164">
        <v>72</v>
      </c>
      <c r="G83" s="153">
        <v>4</v>
      </c>
    </row>
    <row r="84" spans="2:7" x14ac:dyDescent="0.25">
      <c r="B84" s="163" t="s">
        <v>92</v>
      </c>
      <c r="C84" s="164">
        <v>34</v>
      </c>
      <c r="D84" s="164">
        <v>34</v>
      </c>
      <c r="E84" s="164">
        <v>4</v>
      </c>
      <c r="F84" s="164">
        <v>72</v>
      </c>
      <c r="G84" s="153">
        <v>4</v>
      </c>
    </row>
    <row r="85" spans="2:7" x14ac:dyDescent="0.25">
      <c r="B85" s="163" t="s">
        <v>82</v>
      </c>
      <c r="C85" s="164">
        <v>34</v>
      </c>
      <c r="D85" s="164">
        <v>0</v>
      </c>
      <c r="E85" s="164">
        <v>2</v>
      </c>
      <c r="F85" s="164">
        <v>36</v>
      </c>
      <c r="G85" s="153">
        <v>2</v>
      </c>
    </row>
    <row r="86" spans="2:7" x14ac:dyDescent="0.25">
      <c r="B86" s="163" t="s">
        <v>122</v>
      </c>
      <c r="C86" s="164">
        <v>34</v>
      </c>
      <c r="D86" s="164">
        <v>0</v>
      </c>
      <c r="E86" s="164">
        <v>2</v>
      </c>
      <c r="F86" s="164">
        <v>36</v>
      </c>
      <c r="G86" s="153">
        <v>2</v>
      </c>
    </row>
    <row r="87" spans="2:7" x14ac:dyDescent="0.25">
      <c r="B87" s="163" t="s">
        <v>70</v>
      </c>
      <c r="C87" s="164">
        <v>17</v>
      </c>
      <c r="D87" s="164">
        <v>51</v>
      </c>
      <c r="E87" s="164">
        <v>4</v>
      </c>
      <c r="F87" s="164">
        <v>72</v>
      </c>
      <c r="G87" s="153">
        <v>4</v>
      </c>
    </row>
    <row r="88" spans="2:7" x14ac:dyDescent="0.25">
      <c r="B88" s="163" t="s">
        <v>202</v>
      </c>
      <c r="C88" s="164">
        <v>34</v>
      </c>
      <c r="D88" s="164">
        <v>0</v>
      </c>
      <c r="E88" s="164">
        <v>2</v>
      </c>
      <c r="F88" s="164">
        <v>36</v>
      </c>
      <c r="G88" s="153">
        <v>2</v>
      </c>
    </row>
    <row r="89" spans="2:7" x14ac:dyDescent="0.25">
      <c r="B89" s="165" t="s">
        <v>220</v>
      </c>
      <c r="C89" s="162">
        <f>SUM(C82:C88)</f>
        <v>221</v>
      </c>
      <c r="D89" s="162">
        <f>SUM(D82:D88)</f>
        <v>153</v>
      </c>
      <c r="E89" s="162">
        <f>SUM(E82:E88)</f>
        <v>22</v>
      </c>
      <c r="F89" s="162">
        <f>SUM(F82:F88)</f>
        <v>396</v>
      </c>
      <c r="G89" s="151">
        <f>SUM(G82:G88)</f>
        <v>22</v>
      </c>
    </row>
    <row r="90" spans="2:7" x14ac:dyDescent="0.25">
      <c r="B90" s="160"/>
      <c r="C90" s="160"/>
      <c r="D90" s="160"/>
      <c r="E90" s="160"/>
      <c r="F90" s="160"/>
    </row>
    <row r="91" spans="2:7" x14ac:dyDescent="0.25">
      <c r="B91" s="160"/>
      <c r="C91" s="160"/>
      <c r="D91" s="160"/>
      <c r="E91" s="160"/>
      <c r="F91" s="160"/>
    </row>
    <row r="92" spans="2:7" ht="35.25" customHeight="1" x14ac:dyDescent="0.25">
      <c r="B92" s="375" t="s">
        <v>195</v>
      </c>
      <c r="C92" s="375" t="s">
        <v>251</v>
      </c>
      <c r="D92" s="375"/>
      <c r="E92" s="375"/>
      <c r="F92" s="375"/>
      <c r="G92" s="376" t="s">
        <v>247</v>
      </c>
    </row>
    <row r="93" spans="2:7" x14ac:dyDescent="0.25">
      <c r="B93" s="375"/>
      <c r="C93" s="162" t="s">
        <v>175</v>
      </c>
      <c r="D93" s="162" t="s">
        <v>176</v>
      </c>
      <c r="E93" s="162" t="s">
        <v>133</v>
      </c>
      <c r="F93" s="162" t="s">
        <v>142</v>
      </c>
      <c r="G93" s="376"/>
    </row>
    <row r="94" spans="2:7" x14ac:dyDescent="0.25">
      <c r="B94" s="163" t="s">
        <v>24</v>
      </c>
      <c r="C94" s="164">
        <v>34</v>
      </c>
      <c r="D94" s="164">
        <v>34</v>
      </c>
      <c r="E94" s="164">
        <v>4</v>
      </c>
      <c r="F94" s="164">
        <v>72</v>
      </c>
      <c r="G94" s="153">
        <v>4</v>
      </c>
    </row>
    <row r="95" spans="2:7" x14ac:dyDescent="0.25">
      <c r="B95" s="163" t="s">
        <v>72</v>
      </c>
      <c r="C95" s="164">
        <v>0</v>
      </c>
      <c r="D95" s="164">
        <v>34</v>
      </c>
      <c r="E95" s="164">
        <v>38</v>
      </c>
      <c r="F95" s="164">
        <v>72</v>
      </c>
      <c r="G95" s="153">
        <v>2</v>
      </c>
    </row>
    <row r="96" spans="2:7" x14ac:dyDescent="0.25">
      <c r="B96" s="165" t="s">
        <v>220</v>
      </c>
      <c r="C96" s="162">
        <f>SUM(C94:C95)</f>
        <v>34</v>
      </c>
      <c r="D96" s="162">
        <f>SUM(D94:D95)</f>
        <v>68</v>
      </c>
      <c r="E96" s="162">
        <f>SUM(E94:E95)</f>
        <v>42</v>
      </c>
      <c r="F96" s="162">
        <f>SUM(F94:F95)</f>
        <v>144</v>
      </c>
      <c r="G96" s="151">
        <f>SUM(G94:G95)</f>
        <v>6</v>
      </c>
    </row>
    <row r="97" spans="2:7" x14ac:dyDescent="0.25">
      <c r="B97" s="160"/>
      <c r="C97" s="160"/>
      <c r="D97" s="160"/>
      <c r="E97" s="160"/>
      <c r="F97" s="160"/>
    </row>
    <row r="98" spans="2:7" x14ac:dyDescent="0.25">
      <c r="B98" s="160"/>
      <c r="C98" s="160"/>
      <c r="D98" s="160"/>
      <c r="E98" s="160"/>
      <c r="F98" s="160"/>
    </row>
    <row r="99" spans="2:7" ht="35.25" customHeight="1" x14ac:dyDescent="0.25">
      <c r="B99" s="375" t="s">
        <v>196</v>
      </c>
      <c r="C99" s="375" t="s">
        <v>251</v>
      </c>
      <c r="D99" s="375"/>
      <c r="E99" s="375"/>
      <c r="F99" s="375"/>
      <c r="G99" s="376" t="s">
        <v>247</v>
      </c>
    </row>
    <row r="100" spans="2:7" x14ac:dyDescent="0.25">
      <c r="B100" s="375"/>
      <c r="C100" s="162" t="s">
        <v>175</v>
      </c>
      <c r="D100" s="162" t="s">
        <v>176</v>
      </c>
      <c r="E100" s="162" t="s">
        <v>133</v>
      </c>
      <c r="F100" s="162" t="s">
        <v>142</v>
      </c>
      <c r="G100" s="376"/>
    </row>
    <row r="101" spans="2:7" x14ac:dyDescent="0.25">
      <c r="B101" s="163" t="s">
        <v>49</v>
      </c>
      <c r="C101" s="164">
        <v>34</v>
      </c>
      <c r="D101" s="164">
        <v>34</v>
      </c>
      <c r="E101" s="164">
        <v>4</v>
      </c>
      <c r="F101" s="164">
        <v>72</v>
      </c>
      <c r="G101" s="153">
        <v>4</v>
      </c>
    </row>
    <row r="102" spans="2:7" x14ac:dyDescent="0.25">
      <c r="B102" s="152" t="s">
        <v>73</v>
      </c>
      <c r="C102" s="153">
        <v>0</v>
      </c>
      <c r="D102" s="153">
        <v>34</v>
      </c>
      <c r="E102" s="153">
        <v>38</v>
      </c>
      <c r="F102" s="153">
        <v>72</v>
      </c>
      <c r="G102" s="153">
        <v>2</v>
      </c>
    </row>
    <row r="103" spans="2:7" x14ac:dyDescent="0.25">
      <c r="B103" s="154" t="s">
        <v>220</v>
      </c>
      <c r="C103" s="151">
        <f>SUM(C101:C102)</f>
        <v>34</v>
      </c>
      <c r="D103" s="151">
        <f>SUM(D101:D102)</f>
        <v>68</v>
      </c>
      <c r="E103" s="151">
        <f>SUM(E101:E102)</f>
        <v>42</v>
      </c>
      <c r="F103" s="151">
        <f>SUM(F101:F102)</f>
        <v>144</v>
      </c>
      <c r="G103" s="151">
        <f>SUM(G101:G102)</f>
        <v>6</v>
      </c>
    </row>
    <row r="105" spans="2:7" x14ac:dyDescent="0.25">
      <c r="C105" s="159" t="s">
        <v>175</v>
      </c>
      <c r="D105" s="159" t="s">
        <v>176</v>
      </c>
      <c r="E105" s="159" t="s">
        <v>133</v>
      </c>
      <c r="F105" s="159" t="s">
        <v>142</v>
      </c>
      <c r="G105" s="159" t="s">
        <v>206</v>
      </c>
    </row>
    <row r="106" spans="2:7" x14ac:dyDescent="0.25">
      <c r="B106" s="157" t="s">
        <v>250</v>
      </c>
      <c r="C106" s="155">
        <f>C103+C96+C89+C77+C67+C56+C33+C22+C11+C45</f>
        <v>2626</v>
      </c>
      <c r="D106" s="155">
        <f>D103+D96+D89+D77+D67+D56+D45+D33+D22+D11</f>
        <v>1250</v>
      </c>
      <c r="E106" s="155">
        <f>E103+E96+E89+E77+E67+E56+E45+E33+E22+E11</f>
        <v>300</v>
      </c>
      <c r="F106" s="155">
        <f>F103+F96+F89+F77+F67+F56+F45+F33+F22+F11</f>
        <v>4176</v>
      </c>
      <c r="G106" s="156">
        <f>F106/1.2</f>
        <v>3480</v>
      </c>
    </row>
    <row r="107" spans="2:7" x14ac:dyDescent="0.25">
      <c r="B107" s="158" t="s">
        <v>163</v>
      </c>
      <c r="C107" s="156"/>
      <c r="D107" s="156"/>
      <c r="E107" s="156"/>
      <c r="F107" s="156">
        <v>480</v>
      </c>
      <c r="G107" s="156">
        <f>F107/1.2</f>
        <v>400</v>
      </c>
    </row>
    <row r="108" spans="2:7" x14ac:dyDescent="0.25">
      <c r="B108" s="158" t="s">
        <v>126</v>
      </c>
      <c r="C108" s="156"/>
      <c r="D108" s="156"/>
      <c r="E108" s="156"/>
      <c r="F108" s="156">
        <v>216</v>
      </c>
      <c r="G108" s="156">
        <v>180</v>
      </c>
    </row>
    <row r="109" spans="2:7" x14ac:dyDescent="0.25">
      <c r="E109" s="155" t="s">
        <v>220</v>
      </c>
      <c r="F109" s="155">
        <f>SUM(F106:F108)</f>
        <v>4872</v>
      </c>
      <c r="G109" s="155">
        <f>SUM(G106:G108)</f>
        <v>4060</v>
      </c>
    </row>
  </sheetData>
  <mergeCells count="30">
    <mergeCell ref="B3:B4"/>
    <mergeCell ref="C3:F3"/>
    <mergeCell ref="G3:G4"/>
    <mergeCell ref="G24:G25"/>
    <mergeCell ref="B13:B14"/>
    <mergeCell ref="C13:F13"/>
    <mergeCell ref="G13:G14"/>
    <mergeCell ref="B24:B25"/>
    <mergeCell ref="C24:F24"/>
    <mergeCell ref="B58:B59"/>
    <mergeCell ref="C58:F58"/>
    <mergeCell ref="G58:G59"/>
    <mergeCell ref="B35:B36"/>
    <mergeCell ref="C35:F35"/>
    <mergeCell ref="B47:B48"/>
    <mergeCell ref="C47:F47"/>
    <mergeCell ref="G47:G48"/>
    <mergeCell ref="G35:G36"/>
    <mergeCell ref="B99:B100"/>
    <mergeCell ref="C99:F99"/>
    <mergeCell ref="G99:G100"/>
    <mergeCell ref="B69:B70"/>
    <mergeCell ref="C69:F69"/>
    <mergeCell ref="G80:G81"/>
    <mergeCell ref="G69:G70"/>
    <mergeCell ref="B80:B81"/>
    <mergeCell ref="C80:F80"/>
    <mergeCell ref="B92:B93"/>
    <mergeCell ref="C92:F92"/>
    <mergeCell ref="G92:G9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1D21-9B87-403F-8AD0-3FA5B85C2F74}">
  <dimension ref="A1:H42"/>
  <sheetViews>
    <sheetView topLeftCell="A31" workbookViewId="0">
      <selection activeCell="B3" sqref="B3:F42"/>
    </sheetView>
  </sheetViews>
  <sheetFormatPr defaultRowHeight="15" x14ac:dyDescent="0.25"/>
  <cols>
    <col min="2" max="2" width="3" bestFit="1" customWidth="1"/>
    <col min="3" max="3" width="35.28515625" bestFit="1" customWidth="1"/>
    <col min="4" max="4" width="28.140625" bestFit="1" customWidth="1"/>
    <col min="5" max="5" width="9" bestFit="1" customWidth="1"/>
    <col min="6" max="6" width="10" customWidth="1"/>
    <col min="7" max="7" width="6.85546875" customWidth="1"/>
  </cols>
  <sheetData>
    <row r="1" spans="1:8" x14ac:dyDescent="0.25">
      <c r="A1" t="s">
        <v>256</v>
      </c>
    </row>
    <row r="2" spans="1:8" x14ac:dyDescent="0.25">
      <c r="C2" s="377" t="s">
        <v>257</v>
      </c>
      <c r="D2" s="377"/>
      <c r="E2" s="377"/>
    </row>
    <row r="3" spans="1:8" ht="28.5" customHeight="1" x14ac:dyDescent="0.25">
      <c r="C3" t="s">
        <v>315</v>
      </c>
      <c r="D3" t="s">
        <v>258</v>
      </c>
      <c r="E3" t="s">
        <v>259</v>
      </c>
      <c r="F3" t="s">
        <v>316</v>
      </c>
      <c r="G3" s="166"/>
      <c r="H3" s="166"/>
    </row>
    <row r="4" spans="1:8" x14ac:dyDescent="0.25">
      <c r="B4">
        <v>1</v>
      </c>
      <c r="C4" t="s">
        <v>276</v>
      </c>
      <c r="D4" t="s">
        <v>261</v>
      </c>
      <c r="E4" t="s">
        <v>262</v>
      </c>
      <c r="F4" t="s">
        <v>263</v>
      </c>
      <c r="G4" s="167"/>
      <c r="H4" s="167"/>
    </row>
    <row r="5" spans="1:8" x14ac:dyDescent="0.25">
      <c r="B5">
        <v>2</v>
      </c>
      <c r="C5" t="s">
        <v>277</v>
      </c>
      <c r="D5" t="s">
        <v>261</v>
      </c>
      <c r="E5" t="s">
        <v>262</v>
      </c>
      <c r="F5" t="s">
        <v>263</v>
      </c>
      <c r="G5" s="167"/>
      <c r="H5" s="167"/>
    </row>
    <row r="6" spans="1:8" x14ac:dyDescent="0.25">
      <c r="B6">
        <v>3</v>
      </c>
      <c r="C6" t="s">
        <v>278</v>
      </c>
      <c r="D6" t="s">
        <v>274</v>
      </c>
      <c r="E6" t="s">
        <v>264</v>
      </c>
      <c r="F6" t="s">
        <v>263</v>
      </c>
      <c r="G6" s="167"/>
      <c r="H6" s="167"/>
    </row>
    <row r="7" spans="1:8" x14ac:dyDescent="0.25">
      <c r="B7">
        <v>4</v>
      </c>
      <c r="C7" t="s">
        <v>279</v>
      </c>
      <c r="D7" t="s">
        <v>216</v>
      </c>
      <c r="E7" t="s">
        <v>264</v>
      </c>
      <c r="F7" t="s">
        <v>263</v>
      </c>
      <c r="G7" s="167"/>
      <c r="H7" s="167"/>
    </row>
    <row r="8" spans="1:8" x14ac:dyDescent="0.25">
      <c r="B8">
        <v>5</v>
      </c>
      <c r="C8" t="s">
        <v>280</v>
      </c>
      <c r="D8" t="s">
        <v>317</v>
      </c>
      <c r="E8" t="s">
        <v>262</v>
      </c>
      <c r="F8" t="s">
        <v>263</v>
      </c>
      <c r="G8" s="167"/>
      <c r="H8" s="167"/>
    </row>
    <row r="9" spans="1:8" x14ac:dyDescent="0.25">
      <c r="B9">
        <v>6</v>
      </c>
      <c r="C9" t="s">
        <v>281</v>
      </c>
      <c r="D9" t="s">
        <v>266</v>
      </c>
      <c r="E9" t="s">
        <v>264</v>
      </c>
      <c r="F9" t="s">
        <v>263</v>
      </c>
      <c r="G9" s="167"/>
      <c r="H9" s="167"/>
    </row>
    <row r="10" spans="1:8" x14ac:dyDescent="0.25">
      <c r="B10">
        <v>7</v>
      </c>
      <c r="C10" t="s">
        <v>282</v>
      </c>
      <c r="D10" t="s">
        <v>212</v>
      </c>
      <c r="E10" t="s">
        <v>264</v>
      </c>
      <c r="F10" t="s">
        <v>263</v>
      </c>
      <c r="G10" s="167"/>
      <c r="H10" s="167"/>
    </row>
    <row r="11" spans="1:8" x14ac:dyDescent="0.25">
      <c r="B11">
        <v>8</v>
      </c>
      <c r="C11" t="s">
        <v>283</v>
      </c>
      <c r="D11" t="s">
        <v>267</v>
      </c>
      <c r="E11" t="s">
        <v>262</v>
      </c>
      <c r="F11" t="s">
        <v>263</v>
      </c>
      <c r="G11" s="167"/>
      <c r="H11" s="167"/>
    </row>
    <row r="12" spans="1:8" x14ac:dyDescent="0.25">
      <c r="B12">
        <v>9</v>
      </c>
      <c r="C12" t="s">
        <v>284</v>
      </c>
      <c r="D12" t="s">
        <v>265</v>
      </c>
      <c r="E12" t="s">
        <v>262</v>
      </c>
      <c r="F12" t="s">
        <v>263</v>
      </c>
      <c r="G12" s="167"/>
      <c r="H12" s="167"/>
    </row>
    <row r="13" spans="1:8" x14ac:dyDescent="0.25">
      <c r="B13">
        <v>10</v>
      </c>
      <c r="C13" t="s">
        <v>285</v>
      </c>
      <c r="D13" t="s">
        <v>267</v>
      </c>
      <c r="E13" t="s">
        <v>262</v>
      </c>
      <c r="F13" t="s">
        <v>263</v>
      </c>
      <c r="G13" s="167"/>
      <c r="H13" s="167"/>
    </row>
    <row r="14" spans="1:8" x14ac:dyDescent="0.25">
      <c r="B14">
        <v>11</v>
      </c>
      <c r="C14" t="s">
        <v>286</v>
      </c>
      <c r="D14" t="s">
        <v>268</v>
      </c>
      <c r="E14" t="s">
        <v>262</v>
      </c>
      <c r="F14" t="s">
        <v>263</v>
      </c>
      <c r="G14" s="167"/>
      <c r="H14" s="167"/>
    </row>
    <row r="15" spans="1:8" ht="15" customHeight="1" x14ac:dyDescent="0.25">
      <c r="B15">
        <v>12</v>
      </c>
      <c r="C15" t="s">
        <v>287</v>
      </c>
      <c r="D15" t="s">
        <v>261</v>
      </c>
      <c r="E15" t="s">
        <v>262</v>
      </c>
      <c r="F15" t="s">
        <v>263</v>
      </c>
      <c r="G15" s="167"/>
      <c r="H15" s="167"/>
    </row>
    <row r="16" spans="1:8" x14ac:dyDescent="0.25">
      <c r="B16">
        <v>13</v>
      </c>
      <c r="C16" t="s">
        <v>288</v>
      </c>
      <c r="D16" t="s">
        <v>267</v>
      </c>
      <c r="E16" t="s">
        <v>262</v>
      </c>
      <c r="F16" t="s">
        <v>263</v>
      </c>
      <c r="G16" s="167"/>
      <c r="H16" s="167"/>
    </row>
    <row r="17" spans="2:8" x14ac:dyDescent="0.25">
      <c r="B17">
        <v>14</v>
      </c>
      <c r="C17" t="s">
        <v>289</v>
      </c>
      <c r="D17" t="s">
        <v>261</v>
      </c>
      <c r="E17" t="s">
        <v>262</v>
      </c>
      <c r="F17" t="s">
        <v>263</v>
      </c>
      <c r="G17" s="167"/>
      <c r="H17" s="167"/>
    </row>
    <row r="18" spans="2:8" x14ac:dyDescent="0.25">
      <c r="B18">
        <v>15</v>
      </c>
      <c r="C18" t="s">
        <v>290</v>
      </c>
      <c r="D18" t="s">
        <v>269</v>
      </c>
      <c r="E18" t="s">
        <v>262</v>
      </c>
      <c r="F18" t="s">
        <v>263</v>
      </c>
      <c r="G18" s="167"/>
      <c r="H18" s="167"/>
    </row>
    <row r="19" spans="2:8" x14ac:dyDescent="0.25">
      <c r="B19">
        <v>16</v>
      </c>
      <c r="C19" t="s">
        <v>291</v>
      </c>
      <c r="D19" t="s">
        <v>270</v>
      </c>
      <c r="E19" t="s">
        <v>262</v>
      </c>
      <c r="F19" t="s">
        <v>263</v>
      </c>
      <c r="G19" s="167"/>
      <c r="H19" s="167"/>
    </row>
    <row r="20" spans="2:8" x14ac:dyDescent="0.25">
      <c r="B20">
        <v>17</v>
      </c>
      <c r="C20" t="s">
        <v>292</v>
      </c>
      <c r="D20" t="s">
        <v>212</v>
      </c>
      <c r="E20" t="s">
        <v>262</v>
      </c>
      <c r="F20" t="s">
        <v>263</v>
      </c>
      <c r="G20" s="167"/>
      <c r="H20" s="167"/>
    </row>
    <row r="21" spans="2:8" x14ac:dyDescent="0.25">
      <c r="B21">
        <v>18</v>
      </c>
      <c r="C21" t="s">
        <v>293</v>
      </c>
      <c r="D21" t="s">
        <v>212</v>
      </c>
      <c r="E21" t="s">
        <v>264</v>
      </c>
      <c r="F21" t="s">
        <v>260</v>
      </c>
      <c r="G21" s="167"/>
      <c r="H21" s="167"/>
    </row>
    <row r="22" spans="2:8" x14ac:dyDescent="0.25">
      <c r="B22">
        <v>19</v>
      </c>
      <c r="C22" t="s">
        <v>294</v>
      </c>
      <c r="D22" t="s">
        <v>212</v>
      </c>
      <c r="E22" t="s">
        <v>264</v>
      </c>
      <c r="F22" t="s">
        <v>263</v>
      </c>
      <c r="G22" s="167"/>
      <c r="H22" s="167"/>
    </row>
    <row r="23" spans="2:8" x14ac:dyDescent="0.25">
      <c r="B23">
        <v>20</v>
      </c>
      <c r="C23" t="s">
        <v>295</v>
      </c>
      <c r="D23" t="s">
        <v>265</v>
      </c>
      <c r="E23" t="s">
        <v>264</v>
      </c>
      <c r="F23" t="s">
        <v>263</v>
      </c>
      <c r="G23" s="167"/>
      <c r="H23" s="167"/>
    </row>
    <row r="24" spans="2:8" x14ac:dyDescent="0.25">
      <c r="B24">
        <v>21</v>
      </c>
      <c r="C24" t="s">
        <v>296</v>
      </c>
      <c r="D24" t="s">
        <v>271</v>
      </c>
      <c r="E24" t="s">
        <v>262</v>
      </c>
      <c r="F24" t="s">
        <v>263</v>
      </c>
      <c r="G24" s="167"/>
      <c r="H24" s="167"/>
    </row>
    <row r="25" spans="2:8" x14ac:dyDescent="0.25">
      <c r="B25">
        <v>22</v>
      </c>
      <c r="C25" t="s">
        <v>297</v>
      </c>
      <c r="D25" t="s">
        <v>212</v>
      </c>
      <c r="E25" t="s">
        <v>262</v>
      </c>
      <c r="F25" t="s">
        <v>263</v>
      </c>
      <c r="G25" s="167"/>
      <c r="H25" s="167"/>
    </row>
    <row r="26" spans="2:8" x14ac:dyDescent="0.25">
      <c r="B26">
        <v>23</v>
      </c>
      <c r="C26" t="s">
        <v>298</v>
      </c>
      <c r="D26" t="s">
        <v>265</v>
      </c>
      <c r="E26" t="s">
        <v>264</v>
      </c>
      <c r="F26" t="s">
        <v>263</v>
      </c>
      <c r="G26" s="167"/>
      <c r="H26" s="167"/>
    </row>
    <row r="27" spans="2:8" x14ac:dyDescent="0.25">
      <c r="B27">
        <v>24</v>
      </c>
      <c r="C27" t="s">
        <v>299</v>
      </c>
      <c r="D27" t="s">
        <v>275</v>
      </c>
      <c r="E27" t="s">
        <v>262</v>
      </c>
      <c r="F27" t="s">
        <v>263</v>
      </c>
      <c r="G27" s="167"/>
      <c r="H27" s="167"/>
    </row>
    <row r="28" spans="2:8" x14ac:dyDescent="0.25">
      <c r="B28">
        <v>25</v>
      </c>
      <c r="C28" t="s">
        <v>300</v>
      </c>
      <c r="D28" t="s">
        <v>272</v>
      </c>
      <c r="E28" t="s">
        <v>262</v>
      </c>
      <c r="F28" t="s">
        <v>263</v>
      </c>
      <c r="G28" s="167"/>
      <c r="H28" s="167"/>
    </row>
    <row r="29" spans="2:8" x14ac:dyDescent="0.25">
      <c r="B29">
        <v>26</v>
      </c>
      <c r="C29" t="s">
        <v>301</v>
      </c>
      <c r="D29" t="s">
        <v>267</v>
      </c>
      <c r="E29" t="s">
        <v>262</v>
      </c>
      <c r="F29" t="s">
        <v>263</v>
      </c>
      <c r="G29" s="167"/>
      <c r="H29" s="167"/>
    </row>
    <row r="30" spans="2:8" x14ac:dyDescent="0.25">
      <c r="B30">
        <v>27</v>
      </c>
      <c r="C30" t="s">
        <v>302</v>
      </c>
      <c r="D30" t="s">
        <v>275</v>
      </c>
      <c r="E30" t="s">
        <v>262</v>
      </c>
      <c r="F30" t="s">
        <v>260</v>
      </c>
      <c r="G30" s="167"/>
      <c r="H30" s="167"/>
    </row>
    <row r="31" spans="2:8" x14ac:dyDescent="0.25">
      <c r="B31">
        <v>28</v>
      </c>
      <c r="C31" t="s">
        <v>303</v>
      </c>
      <c r="D31" t="s">
        <v>261</v>
      </c>
      <c r="E31" t="s">
        <v>262</v>
      </c>
      <c r="F31" t="s">
        <v>263</v>
      </c>
      <c r="G31" s="167"/>
      <c r="H31" s="167"/>
    </row>
    <row r="32" spans="2:8" x14ac:dyDescent="0.25">
      <c r="B32">
        <v>29</v>
      </c>
      <c r="C32" t="s">
        <v>304</v>
      </c>
      <c r="D32" t="s">
        <v>318</v>
      </c>
      <c r="E32" t="s">
        <v>262</v>
      </c>
      <c r="F32" t="s">
        <v>263</v>
      </c>
      <c r="G32" s="167"/>
      <c r="H32" s="167"/>
    </row>
    <row r="33" spans="2:8" x14ac:dyDescent="0.25">
      <c r="B33">
        <v>30</v>
      </c>
      <c r="C33" t="s">
        <v>305</v>
      </c>
      <c r="D33" t="s">
        <v>275</v>
      </c>
      <c r="E33" t="s">
        <v>264</v>
      </c>
      <c r="F33" t="s">
        <v>263</v>
      </c>
      <c r="G33" s="167"/>
      <c r="H33" s="167"/>
    </row>
    <row r="34" spans="2:8" x14ac:dyDescent="0.25">
      <c r="B34">
        <v>31</v>
      </c>
      <c r="C34" t="s">
        <v>306</v>
      </c>
      <c r="D34" t="s">
        <v>319</v>
      </c>
      <c r="E34" t="s">
        <v>264</v>
      </c>
      <c r="F34" t="s">
        <v>263</v>
      </c>
      <c r="G34" s="167"/>
      <c r="H34" s="167"/>
    </row>
    <row r="35" spans="2:8" x14ac:dyDescent="0.25">
      <c r="B35">
        <v>32</v>
      </c>
      <c r="C35" t="s">
        <v>307</v>
      </c>
      <c r="D35" t="s">
        <v>273</v>
      </c>
      <c r="E35" t="s">
        <v>262</v>
      </c>
      <c r="F35" t="s">
        <v>263</v>
      </c>
      <c r="G35" s="167"/>
      <c r="H35" s="167"/>
    </row>
    <row r="36" spans="2:8" x14ac:dyDescent="0.25">
      <c r="B36">
        <v>33</v>
      </c>
      <c r="C36" t="s">
        <v>308</v>
      </c>
      <c r="D36" t="s">
        <v>212</v>
      </c>
      <c r="E36" t="s">
        <v>262</v>
      </c>
      <c r="F36" t="s">
        <v>263</v>
      </c>
      <c r="G36" s="167"/>
      <c r="H36" s="167"/>
    </row>
    <row r="37" spans="2:8" x14ac:dyDescent="0.25">
      <c r="B37">
        <v>34</v>
      </c>
      <c r="C37" t="s">
        <v>309</v>
      </c>
      <c r="D37" t="s">
        <v>212</v>
      </c>
      <c r="E37" t="s">
        <v>262</v>
      </c>
      <c r="F37" t="s">
        <v>263</v>
      </c>
      <c r="G37" s="167"/>
      <c r="H37" s="167"/>
    </row>
    <row r="38" spans="2:8" ht="16.5" customHeight="1" x14ac:dyDescent="0.25">
      <c r="B38">
        <v>35</v>
      </c>
      <c r="C38" t="s">
        <v>310</v>
      </c>
      <c r="D38" t="s">
        <v>212</v>
      </c>
      <c r="E38" t="s">
        <v>262</v>
      </c>
      <c r="F38" t="s">
        <v>263</v>
      </c>
      <c r="G38" s="167"/>
      <c r="H38" s="167"/>
    </row>
    <row r="39" spans="2:8" x14ac:dyDescent="0.25">
      <c r="B39">
        <v>36</v>
      </c>
      <c r="C39" t="s">
        <v>311</v>
      </c>
      <c r="D39" t="s">
        <v>261</v>
      </c>
      <c r="E39" t="s">
        <v>264</v>
      </c>
      <c r="F39" t="s">
        <v>263</v>
      </c>
      <c r="G39" s="167"/>
      <c r="H39" s="167"/>
    </row>
    <row r="40" spans="2:8" x14ac:dyDescent="0.25">
      <c r="B40">
        <v>37</v>
      </c>
      <c r="C40" t="s">
        <v>312</v>
      </c>
      <c r="D40" t="s">
        <v>271</v>
      </c>
      <c r="E40" t="s">
        <v>262</v>
      </c>
      <c r="F40" t="s">
        <v>263</v>
      </c>
      <c r="G40" s="167"/>
      <c r="H40" s="167"/>
    </row>
    <row r="41" spans="2:8" x14ac:dyDescent="0.25">
      <c r="B41">
        <v>38</v>
      </c>
      <c r="C41" s="90" t="s">
        <v>313</v>
      </c>
      <c r="D41" t="s">
        <v>261</v>
      </c>
      <c r="E41" s="90" t="s">
        <v>264</v>
      </c>
      <c r="F41" s="90" t="s">
        <v>260</v>
      </c>
      <c r="G41" s="168"/>
      <c r="H41" s="168"/>
    </row>
    <row r="42" spans="2:8" x14ac:dyDescent="0.25">
      <c r="B42">
        <v>39</v>
      </c>
      <c r="C42" t="s">
        <v>314</v>
      </c>
      <c r="D42" t="s">
        <v>320</v>
      </c>
      <c r="E42" t="s">
        <v>264</v>
      </c>
      <c r="F42" t="s">
        <v>260</v>
      </c>
      <c r="G42" s="167"/>
      <c r="H42" s="167"/>
    </row>
  </sheetData>
  <mergeCells count="1">
    <mergeCell ref="C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Matriz</vt:lpstr>
      <vt:lpstr>Núcleos</vt:lpstr>
      <vt:lpstr>Por período</vt:lpstr>
      <vt:lpstr>CorpoDocente</vt:lpstr>
      <vt:lpstr>Matriz!Area_de_impressao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Felipe Pfrimer</cp:lastModifiedBy>
  <cp:lastPrinted>2021-04-05T11:36:02Z</cp:lastPrinted>
  <dcterms:created xsi:type="dcterms:W3CDTF">2014-05-21T22:20:32Z</dcterms:created>
  <dcterms:modified xsi:type="dcterms:W3CDTF">2021-04-05T11:37:00Z</dcterms:modified>
</cp:coreProperties>
</file>