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pfrimer\Desktop\ppc2021\Dados\"/>
    </mc:Choice>
  </mc:AlternateContent>
  <xr:revisionPtr revIDLastSave="0" documentId="13_ncr:1_{3E5648AA-01BE-4F5C-AA84-7D517FE509DA}" xr6:coauthVersionLast="47" xr6:coauthVersionMax="47" xr10:uidLastSave="{00000000-0000-0000-0000-000000000000}"/>
  <bookViews>
    <workbookView xWindow="-120" yWindow="-120" windowWidth="29040" windowHeight="15840" xr2:uid="{00000000-000D-0000-FFFF-FFFF00000000}"/>
  </bookViews>
  <sheets>
    <sheet name="Matriz" sheetId="1" r:id="rId1"/>
    <sheet name="Humanidades" sheetId="2" r:id="rId2"/>
    <sheet name="optativas" sheetId="4" r:id="rId3"/>
    <sheet name="unidadesCurriculares" sheetId="8" r:id="rId4"/>
    <sheet name="optativas de humanidades" sheetId="5" r:id="rId5"/>
  </sheets>
  <definedNames>
    <definedName name="_xlnm.Print_Area" localSheetId="0">Matriz!$C$75:$O$82</definedName>
    <definedName name="DadosExternos_1" localSheetId="3" hidden="1">unidadesCurriculares!$A$1:$R$87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S33" i="1" l="1"/>
  <c r="BS40" i="1"/>
  <c r="BL40" i="1"/>
  <c r="BL33" i="1"/>
  <c r="BE40" i="1"/>
  <c r="BE33" i="1"/>
  <c r="BE26" i="1"/>
  <c r="BE19" i="1"/>
  <c r="BE12" i="1"/>
  <c r="BE5" i="1"/>
  <c r="AX33" i="1"/>
  <c r="AX26" i="1"/>
  <c r="AX19" i="1"/>
  <c r="AX12" i="1"/>
  <c r="AX5" i="1"/>
  <c r="AQ33" i="1"/>
  <c r="AQ26" i="1"/>
  <c r="AQ19" i="1"/>
  <c r="AQ12" i="1"/>
  <c r="AQ5" i="1"/>
  <c r="AJ40" i="1"/>
  <c r="AJ33" i="1"/>
  <c r="AJ26" i="1"/>
  <c r="AJ19" i="1"/>
  <c r="AJ12" i="1"/>
  <c r="AJ5" i="1"/>
  <c r="AC47" i="1"/>
  <c r="AC40" i="1"/>
  <c r="AC33" i="1"/>
  <c r="AC26" i="1"/>
  <c r="AC19" i="1"/>
  <c r="AC12" i="1"/>
  <c r="AC5" i="1"/>
  <c r="V47" i="1"/>
  <c r="V40" i="1"/>
  <c r="V33" i="1"/>
  <c r="V26" i="1"/>
  <c r="V19" i="1"/>
  <c r="V12" i="1"/>
  <c r="V5" i="1"/>
  <c r="O47" i="1"/>
  <c r="O40" i="1"/>
  <c r="O33" i="1"/>
  <c r="O26" i="1"/>
  <c r="O19" i="1"/>
  <c r="O12" i="1"/>
  <c r="O5" i="1"/>
  <c r="H40" i="1"/>
  <c r="H33" i="1"/>
  <c r="H26" i="1"/>
  <c r="H19" i="1"/>
  <c r="H12" i="1"/>
  <c r="H5" i="1"/>
  <c r="BN36" i="1"/>
  <c r="BG36" i="1"/>
  <c r="AZ36" i="1"/>
  <c r="AZ29" i="1"/>
  <c r="AZ22" i="1"/>
  <c r="AZ15" i="1"/>
  <c r="AZ8" i="1"/>
  <c r="AS36" i="1"/>
  <c r="AS29" i="1"/>
  <c r="AS22" i="1"/>
  <c r="AS15" i="1"/>
  <c r="AS8" i="1"/>
  <c r="AL36" i="1"/>
  <c r="AL29" i="1"/>
  <c r="AL22" i="1"/>
  <c r="AL15" i="1"/>
  <c r="AL8" i="1"/>
  <c r="AE43" i="1"/>
  <c r="AE36" i="1"/>
  <c r="AE29" i="1"/>
  <c r="AE22" i="1"/>
  <c r="AE15" i="1"/>
  <c r="AE8" i="1"/>
  <c r="X50" i="1"/>
  <c r="X43" i="1"/>
  <c r="X36" i="1"/>
  <c r="X29" i="1"/>
  <c r="X22" i="1"/>
  <c r="X15" i="1"/>
  <c r="X8" i="1"/>
  <c r="Q50" i="1"/>
  <c r="Q43" i="1"/>
  <c r="Q36" i="1"/>
  <c r="Q29" i="1"/>
  <c r="Q22" i="1"/>
  <c r="Q15" i="1"/>
  <c r="Q8" i="1"/>
  <c r="J50" i="1"/>
  <c r="J43" i="1"/>
  <c r="J36" i="1"/>
  <c r="J29" i="1"/>
  <c r="J22" i="1"/>
  <c r="J15" i="1"/>
  <c r="C43" i="1"/>
  <c r="C36" i="1"/>
  <c r="C29" i="1"/>
  <c r="C22" i="1"/>
  <c r="C15" i="1"/>
  <c r="J8" i="1"/>
  <c r="C8" i="1"/>
  <c r="AQ77" i="1"/>
  <c r="AP77" i="1"/>
  <c r="AQ76" i="1"/>
  <c r="AJ65" i="1"/>
  <c r="BE64" i="1"/>
  <c r="V64" i="1"/>
  <c r="BD80" i="1" l="1"/>
  <c r="AP76" i="1"/>
  <c r="V63" i="1"/>
  <c r="BR57" i="1"/>
  <c r="BR79" i="1"/>
  <c r="BS71" i="1"/>
  <c r="BS70" i="1"/>
  <c r="BS69" i="1"/>
  <c r="BL71" i="1"/>
  <c r="BL70" i="1"/>
  <c r="BL69" i="1"/>
  <c r="BE71" i="1"/>
  <c r="BE70" i="1"/>
  <c r="BE69" i="1"/>
  <c r="AX71" i="1"/>
  <c r="AX70" i="1"/>
  <c r="AX69" i="1"/>
  <c r="AQ71" i="1"/>
  <c r="AQ70" i="1"/>
  <c r="AQ69" i="1"/>
  <c r="AJ71" i="1"/>
  <c r="AJ70" i="1"/>
  <c r="AJ69" i="1"/>
  <c r="AC71" i="1"/>
  <c r="AC70" i="1"/>
  <c r="AC69" i="1"/>
  <c r="V71" i="1"/>
  <c r="V70" i="1"/>
  <c r="V69" i="1"/>
  <c r="O71" i="1"/>
  <c r="O70" i="1"/>
  <c r="O69" i="1"/>
  <c r="H71" i="1"/>
  <c r="H70" i="1"/>
  <c r="H69" i="1"/>
  <c r="AC63" i="1"/>
  <c r="BS67" i="1"/>
  <c r="BS66" i="1"/>
  <c r="BS65" i="1"/>
  <c r="BS64" i="1"/>
  <c r="BS63" i="1"/>
  <c r="BL67" i="1"/>
  <c r="BL66" i="1"/>
  <c r="BL65" i="1"/>
  <c r="BL64" i="1"/>
  <c r="BL63" i="1"/>
  <c r="BE67" i="1"/>
  <c r="BE66" i="1"/>
  <c r="BE65" i="1"/>
  <c r="BE63" i="1"/>
  <c r="AX67" i="1"/>
  <c r="AX66" i="1"/>
  <c r="AX65" i="1"/>
  <c r="AX64" i="1"/>
  <c r="AX63" i="1"/>
  <c r="AQ67" i="1"/>
  <c r="AQ66" i="1"/>
  <c r="AQ65" i="1"/>
  <c r="AQ64" i="1"/>
  <c r="AQ63" i="1"/>
  <c r="AJ67" i="1"/>
  <c r="AJ66" i="1"/>
  <c r="AJ64" i="1"/>
  <c r="AJ63" i="1"/>
  <c r="AC67" i="1"/>
  <c r="AC66" i="1"/>
  <c r="AC65" i="1"/>
  <c r="AC64" i="1"/>
  <c r="V67" i="1"/>
  <c r="V66" i="1"/>
  <c r="V65" i="1"/>
  <c r="O67" i="1"/>
  <c r="O66" i="1"/>
  <c r="O65" i="1"/>
  <c r="O64" i="1"/>
  <c r="O63" i="1"/>
  <c r="H67" i="1"/>
  <c r="H66" i="1"/>
  <c r="H65" i="1"/>
  <c r="H64" i="1"/>
  <c r="H63" i="1"/>
  <c r="BD75" i="1" l="1"/>
  <c r="BD77" i="1"/>
  <c r="BD76" i="1"/>
  <c r="BD78" i="1"/>
  <c r="BR77" i="1"/>
  <c r="BR75" i="1"/>
  <c r="BR76" i="1"/>
  <c r="BR80" i="1" l="1"/>
  <c r="BR7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00D4C5-B60B-4756-989F-63FE3D37CA66}" keepAlive="1" name="Consulta - unidadesCurriculares" description="Conexão com a consulta 'unidadesCurriculares' na pasta de trabalho." type="5" refreshedVersion="7" background="1" saveData="1">
    <dbPr connection="Provider=Microsoft.Mashup.OleDb.1;Data Source=$Workbook$;Location=unidadesCurriculares;Extended Properties=&quot;&quot;" command="SELECT * FROM [unidadesCurriculares]"/>
  </connection>
</connections>
</file>

<file path=xl/sharedStrings.xml><?xml version="1.0" encoding="utf-8"?>
<sst xmlns="http://schemas.openxmlformats.org/spreadsheetml/2006/main" count="1424" uniqueCount="580">
  <si>
    <t>1.1</t>
  </si>
  <si>
    <t>1º Período</t>
  </si>
  <si>
    <t>2º Período</t>
  </si>
  <si>
    <t>3º Período</t>
  </si>
  <si>
    <t>4º Período</t>
  </si>
  <si>
    <t>2.1</t>
  </si>
  <si>
    <t>3.1</t>
  </si>
  <si>
    <t>4.1</t>
  </si>
  <si>
    <t>Cálculo Diferencial e Integral 1</t>
  </si>
  <si>
    <t>B</t>
  </si>
  <si>
    <t>Cálculo Diferencial e Integral 2</t>
  </si>
  <si>
    <t>Cálculo Diferencial e Integral 3</t>
  </si>
  <si>
    <t>Cálculo 4B</t>
  </si>
  <si>
    <t>3.2</t>
  </si>
  <si>
    <t>1.2</t>
  </si>
  <si>
    <t>Geometria Analítica e Álgebra Linear</t>
  </si>
  <si>
    <t>Probabilidade e Estatistíca</t>
  </si>
  <si>
    <t>2.2</t>
  </si>
  <si>
    <t>Equações Diferenciais Ordinárias</t>
  </si>
  <si>
    <t>Física 1</t>
  </si>
  <si>
    <t>Física 2</t>
  </si>
  <si>
    <t>Física 3</t>
  </si>
  <si>
    <t>Física 4</t>
  </si>
  <si>
    <t>2.3</t>
  </si>
  <si>
    <t>3.3</t>
  </si>
  <si>
    <t>4.3</t>
  </si>
  <si>
    <t>Eletromagnetismo</t>
  </si>
  <si>
    <t>P</t>
  </si>
  <si>
    <t>1.3</t>
  </si>
  <si>
    <t>1.4</t>
  </si>
  <si>
    <t>Computação 1</t>
  </si>
  <si>
    <t>Desenho Técnico</t>
  </si>
  <si>
    <t>1.5</t>
  </si>
  <si>
    <t>Introdução a Engenharia</t>
  </si>
  <si>
    <t>1.6</t>
  </si>
  <si>
    <t xml:space="preserve">Fundamentos de Programação </t>
  </si>
  <si>
    <t>2.4</t>
  </si>
  <si>
    <t>2.5</t>
  </si>
  <si>
    <t>Química Básica Teórica</t>
  </si>
  <si>
    <t>Química Básica Experimental</t>
  </si>
  <si>
    <t>2.6</t>
  </si>
  <si>
    <t>3.4</t>
  </si>
  <si>
    <t>Cálculo Numérico</t>
  </si>
  <si>
    <t>3.5</t>
  </si>
  <si>
    <t>2.7</t>
  </si>
  <si>
    <t>Análise de Circuitos Elétricos 1</t>
  </si>
  <si>
    <t>3.6</t>
  </si>
  <si>
    <t xml:space="preserve"> Laboratório de Circuitos Elétricos 1</t>
  </si>
  <si>
    <t>3.7</t>
  </si>
  <si>
    <t>Fenômenos de Transporte 1</t>
  </si>
  <si>
    <t>4.2</t>
  </si>
  <si>
    <t>4.4</t>
  </si>
  <si>
    <t>Eletrônica Analógica 1</t>
  </si>
  <si>
    <t>4.5</t>
  </si>
  <si>
    <t>Análise de Circuitos Elétricos 2</t>
  </si>
  <si>
    <t>4.6</t>
  </si>
  <si>
    <t xml:space="preserve"> Laboratório de Circuitos Elétricos 2</t>
  </si>
  <si>
    <t>4.7</t>
  </si>
  <si>
    <t>5º Período</t>
  </si>
  <si>
    <t>5.1</t>
  </si>
  <si>
    <t>Materiais e Equipamentos Elétricos</t>
  </si>
  <si>
    <t>5.2</t>
  </si>
  <si>
    <t>Sinais e Sistemas</t>
  </si>
  <si>
    <t>Medidas e Sensores</t>
  </si>
  <si>
    <t>5.3</t>
  </si>
  <si>
    <t>Eletrônica Analógica 2</t>
  </si>
  <si>
    <t>5.4</t>
  </si>
  <si>
    <t>5.5</t>
  </si>
  <si>
    <t>Fundamentos de Engenharia de Segurança do Trabalho</t>
  </si>
  <si>
    <t>5.6</t>
  </si>
  <si>
    <t>6º Período</t>
  </si>
  <si>
    <t>6.1</t>
  </si>
  <si>
    <t>6.2</t>
  </si>
  <si>
    <t>6.3</t>
  </si>
  <si>
    <t>6.4</t>
  </si>
  <si>
    <t>6.5</t>
  </si>
  <si>
    <t>Sistemas Digitais</t>
  </si>
  <si>
    <t>Controle de Sistemas Lineares 1</t>
  </si>
  <si>
    <t>Conversão de Energia 1</t>
  </si>
  <si>
    <t xml:space="preserve">Instalações Elétricas Prediais </t>
  </si>
  <si>
    <t>PE</t>
  </si>
  <si>
    <t>Fundamentos de Sistemas de Comunicação</t>
  </si>
  <si>
    <t>7º Período</t>
  </si>
  <si>
    <t>7.1</t>
  </si>
  <si>
    <t>7.2</t>
  </si>
  <si>
    <t>7.3</t>
  </si>
  <si>
    <t>7.4</t>
  </si>
  <si>
    <t>7.5</t>
  </si>
  <si>
    <t>Microcontroladores</t>
  </si>
  <si>
    <t>Controle de Sistemas Lineares 2</t>
  </si>
  <si>
    <t>Eletrônica de Potência</t>
  </si>
  <si>
    <t>Máquinas e Acionamentos</t>
  </si>
  <si>
    <t>Processamento Digital de Sinais</t>
  </si>
  <si>
    <t>8º Período</t>
  </si>
  <si>
    <t>8.1</t>
  </si>
  <si>
    <t>8.2</t>
  </si>
  <si>
    <t>8.3</t>
  </si>
  <si>
    <t>8.4</t>
  </si>
  <si>
    <t>8.5</t>
  </si>
  <si>
    <t>Sistemas Embarcados</t>
  </si>
  <si>
    <t>Controle Supervisório</t>
  </si>
  <si>
    <t>Lógica Reconfigurável</t>
  </si>
  <si>
    <t>Metodologia de Pesquisa</t>
  </si>
  <si>
    <t>9º Período</t>
  </si>
  <si>
    <t>10º Período</t>
  </si>
  <si>
    <t>Trabalho de Conclusão de Curso 1</t>
  </si>
  <si>
    <t>Trabalho de Conclusão de Curso 2</t>
  </si>
  <si>
    <t>9.5</t>
  </si>
  <si>
    <t>10.5</t>
  </si>
  <si>
    <t>P7</t>
  </si>
  <si>
    <t>CH total (h)</t>
  </si>
  <si>
    <t>CH Prática (h)</t>
  </si>
  <si>
    <t>CH não presencial (h)</t>
  </si>
  <si>
    <t>CH de extensão (h)</t>
  </si>
  <si>
    <t>Aulas semanais</t>
  </si>
  <si>
    <t>8.6</t>
  </si>
  <si>
    <t>9.6</t>
  </si>
  <si>
    <t>10.6</t>
  </si>
  <si>
    <t>Optativa de humanidades</t>
  </si>
  <si>
    <t>Núcleos</t>
  </si>
  <si>
    <t>CH</t>
  </si>
  <si>
    <t>Básico</t>
  </si>
  <si>
    <t>Profissionalizante</t>
  </si>
  <si>
    <t>Básico (h)</t>
  </si>
  <si>
    <t>Profissionalizante (h)</t>
  </si>
  <si>
    <t>Expecífico (h)</t>
  </si>
  <si>
    <t>Participação em projetos de Extensão (h)</t>
  </si>
  <si>
    <t>Estágio Curricular Obrigatório (h)</t>
  </si>
  <si>
    <t>Nome da unidade curricular</t>
  </si>
  <si>
    <t>R</t>
  </si>
  <si>
    <t>CT</t>
  </si>
  <si>
    <t>AP</t>
  </si>
  <si>
    <t>EX</t>
  </si>
  <si>
    <t>AS</t>
  </si>
  <si>
    <t>TC</t>
  </si>
  <si>
    <t>Legenda</t>
  </si>
  <si>
    <t>R - Referência na Matriz</t>
  </si>
  <si>
    <t>CT - Carga horária Total (h)</t>
  </si>
  <si>
    <t>AP - Atividades práticas (h)</t>
  </si>
  <si>
    <t>EX - Extensão (h)</t>
  </si>
  <si>
    <t>AS - Aulas semanais</t>
  </si>
  <si>
    <t>Código</t>
  </si>
  <si>
    <t>TC - Tipo de consteúdo</t>
  </si>
  <si>
    <t>PR</t>
  </si>
  <si>
    <t>PR - Pré-Requisito</t>
  </si>
  <si>
    <t>Obrigatória de humanidades</t>
  </si>
  <si>
    <t>Extensionistas</t>
  </si>
  <si>
    <t>Tipos de conteúdo (TC)</t>
  </si>
  <si>
    <t>Profissionalizante Específico</t>
  </si>
  <si>
    <t>Optativas Específicas</t>
  </si>
  <si>
    <t>Cores destacadas</t>
  </si>
  <si>
    <t>Estágio</t>
  </si>
  <si>
    <t>Núcleo Básico</t>
  </si>
  <si>
    <t>Núcleo Profissionalizante</t>
  </si>
  <si>
    <t>Núcleo Profissionalizante Específico</t>
  </si>
  <si>
    <t>Total prática</t>
  </si>
  <si>
    <t>Não presencial</t>
  </si>
  <si>
    <t>Unidades Curriculares Extensionistas</t>
  </si>
  <si>
    <t>Total Extensão</t>
  </si>
  <si>
    <t>Unidades Curriculares</t>
  </si>
  <si>
    <t>Ciclo de Humanidades</t>
  </si>
  <si>
    <t>Total do curso</t>
  </si>
  <si>
    <t>Atividades de extensão por apostilamento</t>
  </si>
  <si>
    <t>Carga horária (h)</t>
  </si>
  <si>
    <t>ET41A</t>
  </si>
  <si>
    <t>ET41B</t>
  </si>
  <si>
    <t>ET41D</t>
  </si>
  <si>
    <t>ET41E</t>
  </si>
  <si>
    <t>ET41C</t>
  </si>
  <si>
    <t>ET42B</t>
  </si>
  <si>
    <t>ET42L</t>
  </si>
  <si>
    <t>ET42M</t>
  </si>
  <si>
    <t>ET45C</t>
  </si>
  <si>
    <t>ET42J</t>
  </si>
  <si>
    <t>ET42H</t>
  </si>
  <si>
    <t>ET42C</t>
  </si>
  <si>
    <t>ET43J</t>
  </si>
  <si>
    <t>ET43K</t>
  </si>
  <si>
    <t>ET43F</t>
  </si>
  <si>
    <t>ET44B</t>
  </si>
  <si>
    <t>ET44C</t>
  </si>
  <si>
    <t>ET44E</t>
  </si>
  <si>
    <t>ET45A</t>
  </si>
  <si>
    <t>ET43C</t>
  </si>
  <si>
    <t>ET45B</t>
  </si>
  <si>
    <t>ET45G</t>
  </si>
  <si>
    <t>ET45H</t>
  </si>
  <si>
    <t>ET43E</t>
  </si>
  <si>
    <t>ET46B</t>
  </si>
  <si>
    <t>ET46C</t>
  </si>
  <si>
    <t>ET46G</t>
  </si>
  <si>
    <t>ET46J</t>
  </si>
  <si>
    <t>ET46I</t>
  </si>
  <si>
    <t>ET47B</t>
  </si>
  <si>
    <t>ET47D</t>
  </si>
  <si>
    <t>ET47C</t>
  </si>
  <si>
    <t>ET47H</t>
  </si>
  <si>
    <t>ET47F</t>
  </si>
  <si>
    <t>ET48A</t>
  </si>
  <si>
    <t>ET48B</t>
  </si>
  <si>
    <t>ET48C</t>
  </si>
  <si>
    <t>ET49A</t>
  </si>
  <si>
    <t>ET50A</t>
  </si>
  <si>
    <t>Mecânica Geral 1</t>
  </si>
  <si>
    <t xml:space="preserve">ET43B </t>
  </si>
  <si>
    <t xml:space="preserve">ET42D </t>
  </si>
  <si>
    <t>Optativa 1 - Trilha de aprofundamento</t>
  </si>
  <si>
    <t>Optativa 2 - Trilha de aprofundamento 1</t>
  </si>
  <si>
    <t>Optativa 3 - Trilha de aprofundamento</t>
  </si>
  <si>
    <t>Optativas de linguagem</t>
  </si>
  <si>
    <t>P3</t>
  </si>
  <si>
    <t>x</t>
  </si>
  <si>
    <t>Optativas de Administração e Economia / optativas</t>
  </si>
  <si>
    <t>Obrigatórias (120h)</t>
  </si>
  <si>
    <t>Optativas (225h)</t>
  </si>
  <si>
    <t>P5</t>
  </si>
  <si>
    <t>T.4</t>
  </si>
  <si>
    <t>Engenharia de Microondas</t>
  </si>
  <si>
    <t>C.4</t>
  </si>
  <si>
    <t>Sistemas Operacionais e Programação Concorrente</t>
  </si>
  <si>
    <t>P.3</t>
  </si>
  <si>
    <t>Geração, Transmissão e Distribuição de Energia Elétrica</t>
  </si>
  <si>
    <t>T.3</t>
  </si>
  <si>
    <t>Princípios de Comunicações Digitais</t>
  </si>
  <si>
    <t>C.3</t>
  </si>
  <si>
    <t>Redes de Comunicação</t>
  </si>
  <si>
    <t>P.2</t>
  </si>
  <si>
    <t>Sistemas de Potência</t>
  </si>
  <si>
    <t>T.2</t>
  </si>
  <si>
    <t>Laboratório de Processamento Digital de Sinais</t>
  </si>
  <si>
    <t>C.2</t>
  </si>
  <si>
    <t>Inteligência Computacional</t>
  </si>
  <si>
    <t>CA.2</t>
  </si>
  <si>
    <t>Inteligência Artificial Aplicada a Controle e Automação</t>
  </si>
  <si>
    <t>P.1</t>
  </si>
  <si>
    <t>Instalações Elétricas Industriais</t>
  </si>
  <si>
    <t>T.1</t>
  </si>
  <si>
    <t>Comunicações ópticas</t>
  </si>
  <si>
    <t>C.1</t>
  </si>
  <si>
    <t>Análise e Projeto de Sistemas Computacionais</t>
  </si>
  <si>
    <t>CA.1</t>
  </si>
  <si>
    <t>Controle Digital</t>
  </si>
  <si>
    <t>Eletrotécnica</t>
  </si>
  <si>
    <t>Eletrônica</t>
  </si>
  <si>
    <t>Computação</t>
  </si>
  <si>
    <t>Controle e Automação</t>
  </si>
  <si>
    <t>Optativas do Ciclo de Humanidades (h)</t>
  </si>
  <si>
    <t>ANP</t>
  </si>
  <si>
    <t>E.3</t>
  </si>
  <si>
    <t>E.2</t>
  </si>
  <si>
    <t>E.1</t>
  </si>
  <si>
    <t>Humanidades</t>
  </si>
  <si>
    <t>Obrigatórias</t>
  </si>
  <si>
    <t>Optativas</t>
  </si>
  <si>
    <t>ANP - Atividade não presencial (h)</t>
  </si>
  <si>
    <t>ET42F</t>
  </si>
  <si>
    <t>OPTAMB</t>
  </si>
  <si>
    <t>Optativa de Ciências do Ambiente</t>
  </si>
  <si>
    <t>Arquitetura e Organização de Computadores</t>
  </si>
  <si>
    <t>Sistemas Operacionais</t>
  </si>
  <si>
    <t>referencia</t>
  </si>
  <si>
    <t>nome</t>
  </si>
  <si>
    <t>codigo</t>
  </si>
  <si>
    <t>opt</t>
  </si>
  <si>
    <t>periodo</t>
  </si>
  <si>
    <t>tipo</t>
  </si>
  <si>
    <t>areaHumanas</t>
  </si>
  <si>
    <t>areaConhecimento</t>
  </si>
  <si>
    <t>humanidades</t>
  </si>
  <si>
    <t>ext</t>
  </si>
  <si>
    <t>prereq</t>
  </si>
  <si>
    <t>modalidade</t>
  </si>
  <si>
    <t>idioma</t>
  </si>
  <si>
    <t>chTeorica</t>
  </si>
  <si>
    <t>chPratica</t>
  </si>
  <si>
    <t>anp</t>
  </si>
  <si>
    <t>chtotal</t>
  </si>
  <si>
    <t>ementa</t>
  </si>
  <si>
    <t>{Cálculo Diferencial e Integral 1}</t>
  </si>
  <si>
    <t>obrigatoria</t>
  </si>
  <si>
    <t>-</t>
  </si>
  <si>
    <t>{Matemática}</t>
  </si>
  <si>
    <t>Presencial</t>
  </si>
  <si>
    <t>Português</t>
  </si>
  <si>
    <t>{Sistematização dos conjuntos numéricos; sistema cartesiano ortogonal; relações e funções reais de uma variável real; limites e continuidade de funções reais de uma variável real; estudo das derivadas de funções reais de uma variável real; estudo da variação de funções através dos sinais das derivadas; teoremas fundamentais do cálculo diferencial; estudo das diferenciais e suas aplicações; estudo das integrais indefinidas; estudo das integrais definidas; aplicações das integrais definidas; integrais impróprias.}</t>
  </si>
  <si>
    <t>{Geometria Analítica e Álgebra Linear}</t>
  </si>
  <si>
    <t>{Sistemas de coordenadas; matrizes; sistemas de equações lineares; vetores; produto de vetores; aplicação de vetores ao estudo da reta e do plano; espaços vetoriais; transformações lineares; autovalores e autovetores; espaço com produto interno; cônicas e quádricas.}</t>
  </si>
  <si>
    <t>{Física 1}</t>
  </si>
  <si>
    <t>{Física}</t>
  </si>
  <si>
    <t>{Sistemas de unidades; análise dimensional; teoria de erros; vetores; cinemática; as 3 leis de newton; lei de conservação da energia; sistemas de partículas; colisões; movimento de rotação; conservação do momento angular.}</t>
  </si>
  <si>
    <t>{Computação 1}</t>
  </si>
  <si>
    <t>{Ciência da Computação}</t>
  </si>
  <si>
    <t>{Operadores relacionais e lógicos; conceito e desenvolvimento de algoritmos; procedimentos e funções; estruturas básicas de decisão e controle de fluxo; tipos de dados estruturados homogêneos e heterogêneos; conceitos de engenharia de software aplicados ao desenvolvimento de algoritmos.}</t>
  </si>
  <si>
    <t>{Desenho Técnico}</t>
  </si>
  <si>
    <t>{Desenho Industrial}</t>
  </si>
  <si>
    <t>{Material de desenho; normas técnicas; linhas técnicas; caligrafia técnica; perspectivas; técnicas de cotagem; aplicação de escalas; projeções ortogonais; cortes; desenho mecânico aplicado a equipamentos elétricos; comandos de desenho, edição, visualização, impressão e criação de blocos de desenho utilizando programa de desenho eletrônico.}</t>
  </si>
  <si>
    <t>{Introdução a Engenharia}</t>
  </si>
  <si>
    <t>{História, Direito e Filosofia}</t>
  </si>
  <si>
    <t>{Multidisciplinar}</t>
  </si>
  <si>
    <t>{Conceito de engenharia; conceitos de ciência, tecnologia e arte; noções de história da engenharia; a matemática como ferramenta do engenheiro; conceitos de projeto de engenharia; ferramentas de engenharia; a função social do engenheiro; ética na engenharia; engenharia e meio ambiente; o curso de engenharia.}</t>
  </si>
  <si>
    <t>{Cálculo Diferencial e Integral 2}</t>
  </si>
  <si>
    <t>{1.2}</t>
  </si>
  <si>
    <t>{Sistemas de coordenadas polares; tópicos de topologia dos espaços reais n-dimensionais; relações e funções em espaços reais n-dimensionais; limite e continuidade de funções de n-variáveis reais; derivadas parciais; derivadas de funções compostas, implícitas e homogêneas; diferenciais de funções de n-variáveis; máximos e mínimos de funções de n-variáveis reais; integrais múltiplas; aplicações geométricas das integrais múltiplas.}</t>
  </si>
  <si>
    <t>{Probabilidade e Estatistíca}</t>
  </si>
  <si>
    <t>{Elementos de probabilidade; variáveis aleatórias; distribuição de probabilidade; inferência estatística; estimação; testes de hipóteses; controle estatístico de processo (CEP); análise da variância.}</t>
  </si>
  <si>
    <t>{Física 2}</t>
  </si>
  <si>
    <t>{1.5}</t>
  </si>
  <si>
    <t>{Gravitação; oscilações; ondas mecânicas; temperatura; mecânica dos fluidos; primeira lei da termodinâmica; teoria cinética dos gases; segunda lei da termodinâmica; óptica geométrica.}</t>
  </si>
  <si>
    <t>{Fundamentos de Programação}</t>
  </si>
  <si>
    <t>{Computação e sociedade; conceitos básicos em computação; introdução ao paradigma orientado a objetos; sintaxe e semântica básica de uma linguagem de programação de alto nível; tipos de dados primitivos; algoritmos e resolução de problemas.}</t>
  </si>
  <si>
    <t>{Química Básica Teórica}</t>
  </si>
  <si>
    <t>{Química}</t>
  </si>
  <si>
    <t>{Estrutura Atômica. Ligações Químicas e Propriedades da matéria. Soluções. Reações Químicas e Estequiometria. Cinética química e equilíbrio. Teoria Ácido-Base. Eletroquímica.}</t>
  </si>
  <si>
    <t>{Química Básica Experimental}</t>
  </si>
  <si>
    <t>{Normas de segurança no laboratório. Noções básicas de prevenção e combate a incêndios. Equipamentos e vidrarias básicos de laboratório. Calibração de instrumentos de medidas. Algarismos significativos. Medidas e tratamento de dados. Procedimentos de descarte e tratamentos dos resíduos de laboratórios de química. Propriedades físico-químicas da matéria. Soluções. Ácidos e bases. Reações químicas. Cinética. Equilíbrio químico.}</t>
  </si>
  <si>
    <t>{Mecânica Geral 1}</t>
  </si>
  <si>
    <t>1.3, 1.5</t>
  </si>
  <si>
    <t>{Forças no plano; forças no espaço; sistema equivalente de forças; estática dos corpos rígidos em duas dimensões; estática dos corpos em três dimensões; forças distribuídas; estruturas; vigas; cabos; atrito; momento de inércia.}</t>
  </si>
  <si>
    <t>{Cálculo Diferencial e Integral 3}</t>
  </si>
  <si>
    <t>{2.2}</t>
  </si>
  <si>
    <t>{Análise vetorial; séries numéricas e séries de funções; fórmula de Taylor e de Maclaurin.}</t>
  </si>
  <si>
    <t>{Equações Diferenciais Ordinárias}</t>
  </si>
  <si>
    <t>ET43A</t>
  </si>
  <si>
    <t>{1.3, 2.2}</t>
  </si>
  <si>
    <t>{Equações diferenciais de primeira ordem; equações diferenciais de segunda ordem; sistemas de equações diferenciais; equações diferenciais não-lineares e estabilidade; resolução das equações diferenciais em séries de potências.}</t>
  </si>
  <si>
    <t>{Física 3}</t>
  </si>
  <si>
    <t>{Carga elétrica; o campo elétrico; lei de Gauss; potencial elétrico; capacitância; corrente e resistência; circuitos elétricos em corrente contínua; o campo magnético; a indução magnética; indutância; magnetismo em meios materiais.}</t>
  </si>
  <si>
    <t>{Arquitetura e organização de computadores}</t>
  </si>
  <si>
    <t>ET43??</t>
  </si>
  <si>
    <t>{2.6}</t>
  </si>
  <si>
    <t>{ Aritmética para computadores com inteiros e ponto flutuante. Arquiteturas gerais de Computadores. Reduced Instruction Set Computer (RISC) Complex Instruction Set Computer (CISC). Unidade de Processamento de Dados (CPU). Arithmetic Logic Unit (ALU). Instruções e linguagem de máquina. Modos de endereçamento. Sistemas de memória cachê. Pipeline. Mecanismos de interrupção. Interface com periféricos. Arquiteturas Paralelas e não Convencionais.}</t>
  </si>
  <si>
    <t>{Cálculo Numérico}</t>
  </si>
  <si>
    <t>{2.2, 2.6}</t>
  </si>
  <si>
    <t>{Noções básicas sobre erros; zeros reais de funções reais; resolução de sistemas de equações lineares; interpolação; ajuste de curvas; integração numérica; solução numérica de equações diferenciais ordinárias.}</t>
  </si>
  <si>
    <t>{Análise de Circuitos Elétricos 1}</t>
  </si>
  <si>
    <t>{Circuitos Elétricos, Magnéticos e Eletrônicos}</t>
  </si>
  <si>
    <t>{Fundamentos de eletricidade; circuitos elétricos; leis de Kirchhoff; métodos sistemáticos de análise; teoremas de circuitos elétricos; amplificadores operacionais, circuitos de primeira ordem; circuitos de segunda ordem.}</t>
  </si>
  <si>
    <t>{Laboratório de Circuitos Elétricos 1}</t>
  </si>
  <si>
    <t>{Grandezas elétricas. Medidas elétricas. Potência e energia em circuitos elétricos. Circuitos equivalentes. Superposição. Amplificadores operacionais. Circuitos elétricos de primeira e segunda ordem.}</t>
  </si>
  <si>
    <t>{Cálculo 4B}</t>
  </si>
  <si>
    <t>ET44??</t>
  </si>
  <si>
    <t>{Séries de Fourier; Transformada de Fourier; Equações diferenciais parciais; Transformada de Laplace; Transformada Z.}</t>
  </si>
  <si>
    <t>{Fenômenos de Transporte 1}</t>
  </si>
  <si>
    <t>{Fenômenos de Transporte}</t>
  </si>
  <si>
    <t>{2.8}</t>
  </si>
  <si>
    <t>{Mecânica dos fluidos; conceitos fundamentais; estática dos fluidos; forças hidráulicas em superfícies submersas; balanço global de massa; equação do momentum para o volume de controle inercial; dinâmica de fluxo incompressível não-viscoso; transferência de massa; escoamento de fluidos ao redor de corpos submersos; introdução à transferência de calor.}</t>
  </si>
  <si>
    <t>{Eletromagnetismo}</t>
  </si>
  <si>
    <t>{3.3, 3.5}</t>
  </si>
  <si>
    <t>{Lei de coulomb e intensidade de campo elétrico; fluxo elétrico; lei de Gauss e divergência; energia e potencial; condutores dielétricos; capacitância; equações de Poisson e Laplace; campo magnético estacionário; forças no campo magnético; indutância; propriedades magnéticas da matéria; campos variáveis no tempo e as equações de Maxwell; onda plana uniforme; propagação de ondas eletromagnéticas em meios isotrópicos.}</t>
  </si>
  <si>
    <t>{Sistemas operacionais}</t>
  </si>
  <si>
    <t xml:space="preserve">{A evolução dos sistemas operacionais. Componentes e estrutura. Processos. Gerenciamento de memória. Sistema de arquivos. Dispositivos de I/O. Comunicação, concorrência e sincronização de processos.}_x000D_
</t>
  </si>
  <si>
    <t>{Eletrônica Analógica 1}</t>
  </si>
  <si>
    <t>{3.3}</t>
  </si>
  <si>
    <t>{Diodos semicondutores; transistores (bipolares e de efeito de campo); amplificadores operacionais e aplicações.}</t>
  </si>
  <si>
    <t>{Análise de Circuitos Elétricos 2}</t>
  </si>
  <si>
    <t>{3.1, 3,3}</t>
  </si>
  <si>
    <t>{Função senoidal; conceito de fasor; resposta de regime senoidal; quadripólos; potência; resposta completa; circuitos trifásicos; circuitos acoplados magneticamente.}</t>
  </si>
  <si>
    <t>{Laboratório de Circuitos Elétricos 2}</t>
  </si>
  <si>
    <t/>
  </si>
  <si>
    <t>{Grandezas elétricas em Corrente Alternada. Medidas elétricas em Corrente Alternada. Magnitude e Defasagem em Circuitos RL, RC e RLC. Ganho e Frequência em Filtros Elétricos Passivos.}</t>
  </si>
  <si>
    <t>{Física 4}</t>
  </si>
  <si>
    <t>{3.6}</t>
  </si>
  <si>
    <t>{Ondas eletromagnéticas: interferência, difração, polarização, introdução a teoria da relatividade, física quântica, condução eletrônica em sólidos, laser, física nuclear e de partículas elementares.}</t>
  </si>
  <si>
    <t>{Sinais e Sistemas}</t>
  </si>
  <si>
    <t>{Matemática e Física}</t>
  </si>
  <si>
    <t>{4.1, 4.3}</t>
  </si>
  <si>
    <t>{Representação de sinais e sistemas lineares contínuos e discretos; sistemas lineares invariantes no tempo (sistemas LIT); representação no domínio da frequência (série e transformada de Fourier); amostragem; caracterização de sistemas LIT usando a transformada de Laplace; representação de sistemas contínuos por função de transferência discreta (transformada Z); análise de Fourier para sinais e sistemas discretos no tempo (DFT).}</t>
  </si>
  <si>
    <t>{Medidas e Sensores}</t>
  </si>
  <si>
    <t>{4.2, 4.3}</t>
  </si>
  <si>
    <t>{Metrologia; Instrumentação; Pontes de medição; Métodos de medição; Transdutores em sistemas de energia elétrica.}</t>
  </si>
  <si>
    <t>{Materiais e Equipamentos Elétricos}</t>
  </si>
  <si>
    <t>{Materiais Elétricos}</t>
  </si>
  <si>
    <t>{2.3}</t>
  </si>
  <si>
    <t>{Classificação de materiais; materiais condutores; materiais isolantes; materiais magnéticos; materiais semicondutores; normalização; ensaios; critérios e parâmetros de especificação; equipamentos de manobra; equipamentos de proteção; equipamentos de controle e medição; equipamentos de transformação; equipamentos de sistemas de potência; equipamentos acessórios.}</t>
  </si>
  <si>
    <t>{Eletrônica Analógica 2 }</t>
  </si>
  <si>
    <t>{4.2}</t>
  </si>
  <si>
    <t>{Projeto de filtros analógicos; amplificadores multiestágio; realimentação; estabilidade e osciladores; amplificadores de potência.}</t>
  </si>
  <si>
    <t>{Fundamentos de Engenharia de Segurança do Trabalho}</t>
  </si>
  <si>
    <t>{Direito e Administração}</t>
  </si>
  <si>
    <t>{Higiene e segurança no trabalho}</t>
  </si>
  <si>
    <t>{Conceituação de segurança; normalização de legislação específica sobre segurança no trabalho; órgãos relacionados com segurança no trabalho; análise estatística de riscos e de acidentes; custos de acidentes; programa de segurança da empresa; sistemas preventivos e sistemas de combate a incêndios; equipamentos de proteção individual; segurança em eletricidade; proteção de máquinas, equipamentos e ferramentas; riscos físicos e químicos; treinamento geral e específico.}</t>
  </si>
  <si>
    <t>{Sistemas Digitais}</t>
  </si>
  <si>
    <t>Semipresencial</t>
  </si>
  <si>
    <t>{Sistemas de numeração e códigos; portas lógicas e álgebra booleana; análise de circuitos digitais combinacionais; formas padrão de funções lógicas; minimização de funções lógicas; mapas de Karnaugh e Quine-Mccluskey; multiplexadores e demultiplexadores; codificadores e decodificadores; flip-flops; análise de circuitos digitais seqüênciais; síntese de circuitos digitais sequênciais; famílias lógicas e circuitos integrados; contadores; registradores; dispositivos de memórias; conversores analógico/digital e digital/analógico.}</t>
  </si>
  <si>
    <t>{Controle de Sistemas Lineares 1}</t>
  </si>
  <si>
    <t>{Eletrônica Industrial, Sistemas e Controles Eletrônicos}</t>
  </si>
  <si>
    <t>{4.3, 5.1}</t>
  </si>
  <si>
    <t>{Conceituação de sistemas dinâmicos; modelos de sistemas dinâmicos; linearidade e invariância no tempo; linearização; simulação de sistemas; função de transferência; transitório de sistemas lineares; especificação de desempenho para sistemas de controle automático; realimentação de sistemas e estabilidade; controladores PID.}</t>
  </si>
  <si>
    <t>{Conversão de Energia 1}</t>
  </si>
  <si>
    <t>{Sistemas Elétricos de Potência}</t>
  </si>
  <si>
    <t>{4.3. 4.4}</t>
  </si>
  <si>
    <t>{Revisão de magnetismo e eletromagnetismo; conversão eletromecânica de energia; transformadores monofásicos e trifásicos; máquinas de corrente contínua.}</t>
  </si>
  <si>
    <t>{Instalações Elétricas Prediais}</t>
  </si>
  <si>
    <t>{4.3}</t>
  </si>
  <si>
    <t>{Previsão de cargas; demanda e entrada de energia; linhas elétricas; dimensionamento (condutores, dutos, equipamentos e barramento); sistemas de proteção contra descargas atmosféricas em instalações prediais; proteção contra choques elétricos; segurança em projetos; desenvolvimento de projeto elétrico.}</t>
  </si>
  <si>
    <t>{Fundamentos de Sistemas de Comunicação}</t>
  </si>
  <si>
    <t>{Telecomunicações}</t>
  </si>
  <si>
    <t>{4.2, 5.1}</t>
  </si>
  <si>
    <t>{Transmissão de sinais; Modulação analógica em amplitude; Modulação analógica angular; Introdução aos sistemas de modulação por pulsos; Amostragem de sinais; Multiplexação; Transmissão em banda base e códigos de linha; Introdução a modulações digitais; Introdução à teoria da informação e codificação.}</t>
  </si>
  <si>
    <t>{Microcontroladores}</t>
  </si>
  <si>
    <t>{6.2}</t>
  </si>
  <si>
    <t>{Introdução e histórico; arquiteturas computacionais; arquitetura básica de microcontroladores; registradores de funções especiais; instruções de programação; interfaceamento e periféricos; temporizadores e contadores; interrupções; programação de memórias digitais; ambiente de programação; programação do microcontrolador em aplicações práticas.}</t>
  </si>
  <si>
    <t>{Controle de Sistemas Lineares 2}</t>
  </si>
  <si>
    <t>{6.3}</t>
  </si>
  <si>
    <t>{Métodos gráficos para projeto de controladores: diagramas de bode e de Nyquist, lugar geométrico das raízes e carta de Nichols-Black; compensadores cascata; realizações de funções de transferência; realimentação de estado; observadores de estado.}</t>
  </si>
  <si>
    <t>{Eletrônica de Potência}</t>
  </si>
  <si>
    <t>{Introdução; diodos semicondutores de potência; circuitos com diodos; retificadores não controlados monofásicos e trifásicos; estudo de tiristores; retificadores controlados monofásicos e trifásicos; cálculo térmico; interruptores controlados de potência; conversores cc-cc básicos; conversores cc-ca.}</t>
  </si>
  <si>
    <t>{Máquinas e Acionamentos}</t>
  </si>
  <si>
    <t>{6.4}</t>
  </si>
  <si>
    <t>{Motores de indução monofásicos e trifásicos; máquinas síncronas; máquinas especiais; acionamentos eletromagnéticos.}</t>
  </si>
  <si>
    <t>{Processamento Digital de Sinais}</t>
  </si>
  <si>
    <t>{5.1}</t>
  </si>
  <si>
    <t>{Revisão de processamento de sinais contínuos; introdução ao processamento digital de sinais; fundamentos matemáticos de sinais e sistemas discretos; análise em frequência de sinais; transformada rápida de Fourier (FFT); filtros digitais: análise, estruturas, técnicas de projeto, aspectos práticos e tratamento computacional.}</t>
  </si>
  <si>
    <t>{Sistemas Embarcados}</t>
  </si>
  <si>
    <t>{7.3}</t>
  </si>
  <si>
    <t>{Introdução aos sistemas embarcados (SE): contextualização: o que são, onde são usados, estrutura; tecnologias utilizadas em SE: RISC, Flash, SRAM, SDRAM; processo de desenvolvimento de SE; especificação e projeto de sistemas embarcados; utilização de diagramas de estado no projeto de SE; programação concorrente; RTOS (núcleos operacionais de tempo real); escalonamento: técnicas de escalonamento e estimação da execução.}</t>
  </si>
  <si>
    <t>{Controle Supervisório}</t>
  </si>
  <si>
    <t>{8.4}</t>
  </si>
  <si>
    <t>{Instrumentação industrial (sensores e atuadores). diagramas de engenharia. introdução às redes industriais; controladores industriais; projeto de malhas de controle e desacoplamento. controle feedforward e cascata.}</t>
  </si>
  <si>
    <t>{Lógica Reconfigurável}</t>
  </si>
  <si>
    <t>{Fundamentos de lógica reconfigurável; estudo de dispositivos lógicos programáveis (cplds e FPGAs); estudo da linguagem VHDL para programação de dispositivos lógicos; estudo de ferramentas de EDA (softwares) para desenvolvimento automatizado de projetos e simulações de circuitos lógicos reconfiguráveis; estudo dos kits de desenvolvimento utilizando CPLDs e FPGAs; desenvolvimento de projetos de circuitos lógicos combinacionais (com VHDL e também com entrada gráfica); desenvolvimento de projetos de circuitos lógicos sequenciais (com VHDL e também com entrada gráfica); desenvolvimento de projetos utilizando a técnica de máquinas de estados.}</t>
  </si>
  <si>
    <t>{Optativa de Ciências do Ambiente}</t>
  </si>
  <si>
    <t>optativa</t>
  </si>
  <si>
    <t>{Geoecologia}</t>
  </si>
  <si>
    <t>{A engenharia e as ciências ambientais; crescimento demográfico x consumo; os ciclos biogeoquímicos; noções de ecologia e ecossistema; poluição e contaminação; energia e recursos minerais; estudo de casos.}</t>
  </si>
  <si>
    <t>{Metodologia de Pesquisa}</t>
  </si>
  <si>
    <t>{Linguistica e letras}</t>
  </si>
  <si>
    <t>{Humanidades}</t>
  </si>
  <si>
    <t>{Fundamentos da metodologia científica; normas para elaboração de trabalhos acadêmicos; métodos e técnicas de pesquisa; a comunicação entre orientados/orientandos; o pré-projeto de pesquisa. o projeto de pesquisa. o experimento. a comunicação científica. a organização do texto científico (normas ABNT/UTFPR)}</t>
  </si>
  <si>
    <t>{Optativa 1 - Trilha de aprofundamento}</t>
  </si>
  <si>
    <t>OPT1</t>
  </si>
  <si>
    <t>{Verifique a \autoref{subsec:trilhas} para a lista completa de ementas das uniades curriculares optativas}</t>
  </si>
  <si>
    <t>{Trabalho de Conclusão de Curso 1}</t>
  </si>
  <si>
    <t>{8.6}</t>
  </si>
  <si>
    <t>{Elaboração de proposta de trabalho científico e/ou tecnológico envolvendo temas abrangidos pelo curso de engenharia elétrica. desenvolvimento do trabalho proposto conforme cronograma previamente aprovado. redação de monografia de caráter científico e/ou tecnológico. apresentação de trabalhos acadêmicos em público.}</t>
  </si>
  <si>
    <t>{Optativa 2 - Trilha de aprofundamento}</t>
  </si>
  <si>
    <t>OPT2</t>
  </si>
  <si>
    <t>{Trabalho de Conclusão de Curso 2}</t>
  </si>
  <si>
    <t>{9.2}</t>
  </si>
  <si>
    <t>{Não presencial}</t>
  </si>
  <si>
    <t>Desenvolvimento e finalização do trabalho iniciado na disciplina de Trabalho de Conclusão de Curso 1, conforme cronograma previamente aprovado. redação de monografia de caráter científico e/ou tecnológico. apresentação de trabalhos acadêmicos em público.</t>
  </si>
  <si>
    <t>{Optativa 3 - Trilha de aprofundamento}</t>
  </si>
  <si>
    <t>OPT3</t>
  </si>
  <si>
    <t>{Estágio Curricular Obrigatório}</t>
  </si>
  <si>
    <t>ET48E</t>
  </si>
  <si>
    <t>estagio</t>
  </si>
  <si>
    <t>{Extensão - apostilamento}</t>
  </si>
  <si>
    <t>ET41X</t>
  </si>
  <si>
    <t>{Optativas do Ciclo de Humanidades}</t>
  </si>
  <si>
    <t>HUM</t>
  </si>
  <si>
    <t>{Controle Digital}</t>
  </si>
  <si>
    <t>AUT78A</t>
  </si>
  <si>
    <t>optativa_auto</t>
  </si>
  <si>
    <t>{7.2}</t>
  </si>
  <si>
    <t>{Discretizações de sistemas contínuos; transformada z, funções de transferência discreta; análise e projeto de sistemas discretos utilizando técnicas de transformada z; projeto no plano w, erros de quantização; sistemas discretos: equações à diferença; análise e projeto de sistemas discretos no espaço de estado; identificação pelo método dos mínimos quadrados.}</t>
  </si>
  <si>
    <t>{Inteligência Artificial Aplicada a Controle e Automação}</t>
  </si>
  <si>
    <t>AUT78C</t>
  </si>
  <si>
    <t>{Controle fuzzy: lógica fuzzy, estrutura geral do controlador lógico fuzzy, configuração do controlador lógico fuzzy, identificação do modelo fuzzy, análise de estabilidade, síntese do controlador lógico fuzzy, simulação; redes neurais: redes multicamadas, algoritmos de treinamento, redes neurais em sistemas de controle, identificação de processos, controlador neural.}</t>
  </si>
  <si>
    <t>CA.3</t>
  </si>
  <si>
    <t>{Introdução ao Controle Avançado}</t>
  </si>
  <si>
    <t>AUT78D</t>
  </si>
  <si>
    <t>{Histórico de Controle. Revisão de Modelagem e Controle no Espaço de Estados. Conceitos básicos de Controle Ótimo. Regulador e Controlador Linear Quadrático. Noções de Controle Estocástico. Filtro de Kalman. Controlador LQG. Introdução ao Controle Preditivo baseado em Modelo (MPC). Princípios gerais do MPC. Principais controladores MPC.}</t>
  </si>
  <si>
    <t>{Análise e Projeto de Sistemas Computacionais}</t>
  </si>
  <si>
    <t>CP78A</t>
  </si>
  <si>
    <t>optativa_comp</t>
  </si>
  <si>
    <t>{4.4}</t>
  </si>
  <si>
    <t>{Ferramentas de análise para sistemas baseados em objetos. linguagem de modelagem. conceitos de engenharia de software aplicáveis a sistemas baseados em objetos. aplicação das metodologias, ferramentas e ambientes a problemas de automação. ferramentas CASE.}</t>
  </si>
  <si>
    <t>{Inteligência Computacional}</t>
  </si>
  <si>
    <t>CP78D</t>
  </si>
  <si>
    <t>{Conceitos e técnicas de inteligência artificial. suas formas de representação e manipulação do conhecimento. aplicações práticas dos conceitos.}</t>
  </si>
  <si>
    <t>{Redes de Comunicação}</t>
  </si>
  <si>
    <t>CP78E</t>
  </si>
  <si>
    <t>{6.1}</t>
  </si>
  <si>
    <t>{Princípios de comunicação digital: topologias, multiplexação e modulação, comutação; arquiteturas e padrões; o modelo de referência OSI da ISO; a arquitetura internet: conceitos gerais, extensões (IP multicast, IPv6, IP QoS); controle de fluxo: controle de congestionamento e gerência de fila de roteadores; protocolos para comunicação multimídia; redes na hierarquia fabril; características desejáveis de redes industriais: comportamento temporal, confiabilidade, adequação ao meio, conectividade e interoperabilidade, padronização; projetos de padronização: IEEE 802, MAP/TOP, Fieldbus (PROFIBUS, FIP, Foundation Fieldbus); redes sem fio (IEEE 802.11); visão geral de produtos e suas aplicações.}</t>
  </si>
  <si>
    <t>{Sistemas Operacionais e Programação Concorrente}</t>
  </si>
  <si>
    <t>CP78G</t>
  </si>
  <si>
    <t>{Introdução a sistemas operacionais. programação concorrente: caracterização, mecanismos de sincronização, troca de mensagens. sistemas de tempo real, abordagem síncrona e assíncrona.}</t>
  </si>
  <si>
    <t>{Comunicações ópticas}</t>
  </si>
  <si>
    <t>ELT78A</t>
  </si>
  <si>
    <t>optativa_ele</t>
  </si>
  <si>
    <t>{Introdução às comunicações ópticas; fibras ópticas; dispositivos emissores e receptores de luz; amplificadores ópticos; projeto de sistemas de comunicação óptica.}</t>
  </si>
  <si>
    <t>{Laboratório de Processamento Digital de Sinais}</t>
  </si>
  <si>
    <t>ELT78B</t>
  </si>
  <si>
    <t>{7.5}</t>
  </si>
  <si>
    <t>{Processadores digitais de sinais; ferramentas de desenvolvimento em PDS; programação assembler; funcionalidades do processador digital de sinais; implementação de algoritmos em linguagem C; conversores A/D e D/A; teorema da amostragem; implementação prática de filtros FIR; implementação prática de filtros IIR; projeto em equipe.}</t>
  </si>
  <si>
    <t>{Princípios de Comunicações Digitais}</t>
  </si>
  <si>
    <t>ELT78C</t>
  </si>
  <si>
    <t>{2.2, 6.5}</t>
  </si>
  <si>
    <t>{Características e funcionamento dos sistemas de comunicação digital; Sinais aleatórios e ruído; Técnicas de modulação; Deteção de sinais banda base e modulados em meio a ruído gaussiano; Introdução à simulação de sistemas de comunicação; Link budget; Codificação e capacidade de canal; Sistemas eficientes em banda e em potência.}</t>
  </si>
  <si>
    <t>{Engenharia de Microondas}</t>
  </si>
  <si>
    <t>ELT78D</t>
  </si>
  <si>
    <t>{4.3, 5.2, 5.5}</t>
  </si>
  <si>
    <t>{Linhas de transmissão. Análise de rede. Casamento de impedância e sintonização. Filtros de micro-ondas. Dispositivos eletrônicos e circuitos de micro-ondas. Amplificadores de micro-ondas.}</t>
  </si>
  <si>
    <t>{Instalações Elétricas Industriais}</t>
  </si>
  <si>
    <t>ET48I</t>
  </si>
  <si>
    <t>optativa_pot</t>
  </si>
  <si>
    <t>{Iluminação industrial; fator de potência em instalações elétricas; curto-circuito em instalações elétricas; sistemas de aterramento; proteção das instalações elétricas industriais; estudo de coordenação e seletividades; eficiência energética em instalações elétricas; subestação do consumidor; projeto elétrico industrial.}</t>
  </si>
  <si>
    <t>{Sistemas de Potência}</t>
  </si>
  <si>
    <t>ET48G</t>
  </si>
  <si>
    <t>{Introdução à análise de sistemas elétricos de potência; sistema PU; componentes simétricas; transformadores, reatores, geradores e carga; componentes de um SEP modelagem de LT’s; curto-circuito.}</t>
  </si>
  <si>
    <t>{Geração, Transmissão e Distribuição de Energia Elétrica}</t>
  </si>
  <si>
    <t>ET48H</t>
  </si>
  <si>
    <t>{7.4}</t>
  </si>
  <si>
    <t>{Classificação de usinas hidrelétricas, barragens, turbinas, geradores, comportamento elétrico e mecânico de linhas de transmissão, redes urbanas, redes rurais e subestações.}</t>
  </si>
  <si>
    <t>H.1</t>
  </si>
  <si>
    <t>{Filosofia da tecnologia}</t>
  </si>
  <si>
    <t>HU40A</t>
  </si>
  <si>
    <t>optativa_h_his</t>
  </si>
  <si>
    <t>{Filosofia}</t>
  </si>
  <si>
    <t>{Definição de tecnologia e conceitos de filosofia da tecnologia;  principais filósofos da tecnologia; aspectos modais; questões relacionadas à tecnologia: aspecto numérico, espacial, cinético, físico, biótico (funções biológicas), sensitivo, analítico (classificações), formativo/história, linguístico, social, econômico, estético, jurídico, ético e “pístico”/crenças.}</t>
  </si>
  <si>
    <t>H.2</t>
  </si>
  <si>
    <t>{História da tecnologia}</t>
  </si>
  <si>
    <t>HU40B</t>
  </si>
  <si>
    <t>{História}</t>
  </si>
  <si>
    <t>{Conceitos de técnica e tecnologia; Tecnologia na idade média; tecnologia e ciência no renascimento; Revoluções industriais; Guerras mundiais e tecnologia; antropoceno; inteligência artificial e revolução industrial 4.0; novas tecnologias.}</t>
  </si>
  <si>
    <t>H.3</t>
  </si>
  <si>
    <t>{Fundamentos de Microeconomia}</t>
  </si>
  <si>
    <t>HU40C</t>
  </si>
  <si>
    <t>optativa_h_econ</t>
  </si>
  <si>
    <t>{Economia}</t>
  </si>
  <si>
    <t>{A unidade curricular Economia, oferecida aos alunos dos cursos de engenharias e tecnologias, aborda conceitos de Microeconomia, como: Teoria do consumidor e da demanda, Teoria da Firma e da Oferta, Custos e formação de preços, Estruturas de Mercado e Inovação. Por meio deste aprendizado o estudante de engenharia consegue ter clareza quanto as variáveis que interferem na demanda por bens e serviços como também nas variáveis que impactam na formação dos preços desses bens e serviços em qualquer setor econômico.}</t>
  </si>
  <si>
    <t>H.4</t>
  </si>
  <si>
    <t>{Cenários Macroeconômicos}</t>
  </si>
  <si>
    <t>HU40D</t>
  </si>
  <si>
    <t>{Inflação, Desemprego, Política Fiscal, Política Monetária , Política Cambial e Política Internacional.}</t>
  </si>
  <si>
    <t>H.5</t>
  </si>
  <si>
    <t>{Gestão de projetos}</t>
  </si>
  <si>
    <t>HU40E</t>
  </si>
  <si>
    <t>{Administração}</t>
  </si>
  <si>
    <t>{O contexto da gerência de projetos nas organizações. Conceitos, normas, modelos, métodos e artefatos para os processos de projetos organizacionais. Domínios de performance em projetos (equipe, partes interessadas, ciclo de vida do projeto, planejamento, navegar sobre incerteza e ambiguidade, entregas, performance e supervisão do trabalho).}</t>
  </si>
  <si>
    <t>H.6</t>
  </si>
  <si>
    <t>{Empreendedorismo}</t>
  </si>
  <si>
    <t>HU40F</t>
  </si>
  <si>
    <t>{Economia e Administração}</t>
  </si>
  <si>
    <t>{Fundamentos de Gestão, de Empreendedorismo e do Comportamento Empreendedor. Identificação de Oportunidades de Negócios. Análise de Mercado. Modelos de Negócios. Plano de Negócios.}</t>
  </si>
  <si>
    <t>H.7</t>
  </si>
  <si>
    <t>{Comunicação Organizacional}</t>
  </si>
  <si>
    <t>HU40G</t>
  </si>
  <si>
    <t>optativa_com</t>
  </si>
  <si>
    <t>{Administração e Sociologia}</t>
  </si>
  <si>
    <t>{Comunicação e desenvolvimento organizacional; Recursos comunicativos e gestão de recursos humanos; Comunicação organizacional no contexto contemporâneo; Relacionamento e produtividade; Inteligência relacional e carreira; Mulheres na liderança; Comunicação não-violenta; O falar em público; Formas digitais de comunicação organizacional e sociabilidade contemporânea; Noções de endomarketing.}</t>
  </si>
  <si>
    <t>H.8</t>
  </si>
  <si>
    <t>{Leitura e Escrita Acadêmica}</t>
  </si>
  <si>
    <t>HU40H</t>
  </si>
  <si>
    <t>{Linguistica e Letras}</t>
  </si>
  <si>
    <t>{Estratégias de Leitura: antecipação, seleção e síntese de informações de textos longos. Parafraseamento: técnicas de escrita autêntica, tipos de paráfrase e norma padrão da língua. Leitura e Escrita de Gêneros Acadêmicos: resumo, resenha acadêmica, resumo expandido e relatório. Partes do artigo acadêmico: introdução, metodologia, consideraçõesfinais. Técnica de Mapas Conceituais. Revisão de textos individual e por pares.}</t>
  </si>
  <si>
    <t>H.9</t>
  </si>
  <si>
    <t>{Inglês 1}</t>
  </si>
  <si>
    <t>HU40I</t>
  </si>
  <si>
    <t>Inglês</t>
  </si>
  <si>
    <t>{Ao final do curso o aprendiz conseguirá compreender e usar expressões corriqueiras e familiares e também utilizar orações básicas para dar conta de necessidades concretas. Ele conseguirá apresentar-se a outras pessoas e fazer/responder perguntas sobre detalhes pessoais, tais como onde mora, falar sobre pessoas que conhece e coisas que possui. O aprendiz conseguirá interagir de forma simples desde que o outro falante se comunique de forma devagar e clara e que esteja preparado para auxiliá-lo/a.}</t>
  </si>
  <si>
    <t>H.10</t>
  </si>
  <si>
    <t>{Inglês 2}</t>
  </si>
  <si>
    <t>HU40J</t>
  </si>
  <si>
    <t>{Ao final do curso o aprendiz conseguirá compreender e usar expressões corriqueiras e familiares e também utilizar orações básicas para dar conta de necessidades concretas. Ele conseguirá falar sobre eventos na infância, saúde, sobre a cidade onde mora, sobre sua moradia e lugares em uma cidade, sobre o tempo, comida, eventos no passado, sobre gostos e interesses e sobre compras. O aprendiz conseguirá interagir de forma simples desde que o outro falante se comunique de forma devagar e clara e que esteja preparado para auxiliá-lo/a. No campo da leitura, o aprendiz conseguirá entender informações diretas de textos tais como informações em produtos e placas e textos simples e artigos e significados gerais de informações não rotineiras dentro de um assunto familiar. Na produção escrita, completar formulários e escrever pequenas histórias dentro de um contexto familiar dentro de uma área conhecida tais como cartas simples, cartão postal, relatórios de informações pessoais ou sobre a família.}</t>
  </si>
  <si>
    <t>H.11</t>
  </si>
  <si>
    <t>{Inglês 3}</t>
  </si>
  <si>
    <t>HU40K</t>
  </si>
  <si>
    <t>{Ao final do curso o aprendiz conseguirá falar sobre viagens passadas, sobre assuntos relativos ao lar, sobre acontecimentos do passado, sobre a aparência das pessoas e sobre o futuro de maneira limitada. Será capaz de relatar acontecimentos, experiências ou um sonho, expressar um desejo ou justificar de forma breve, as razões de um projeto ou de uma ideia. Na leitura, o aprendiz será capaz de compreender informações rotineiras e, na produção escrita, escrever cartas ou fazer anotações sobre assuntos familiares}</t>
  </si>
  <si>
    <t>H.12</t>
  </si>
  <si>
    <t>{Inglês 4}</t>
  </si>
  <si>
    <t>HU40L</t>
  </si>
  <si>
    <t>H.13</t>
  </si>
  <si>
    <t>{Libras}</t>
  </si>
  <si>
    <t>ID78A</t>
  </si>
  <si>
    <t>{Concepção  da  Língua  Brasileira  de  Sinais  e  sua  contribuição  na  sociedade inclusiva.  Conceitos  e  habilidades  necessárias  para  a  aquisição  da  LIBRAS. Conteúdos gerais para comunicação visual, baseada em regras gramaticais da Língua  de  Sinais  e  do  Segmento  das  Pessoas  Surdas.  Estudo  para encaminhamentos  teórico  e  metodológico  de  estudantes  surdos  inclusos  na educação básica.}</t>
  </si>
  <si>
    <t>AM.1</t>
  </si>
  <si>
    <t>{Ciências do Ambiente}</t>
  </si>
  <si>
    <t>CA78A</t>
  </si>
  <si>
    <t>optativa_amb</t>
  </si>
  <si>
    <t>AM.2</t>
  </si>
  <si>
    <t>{Energia e meio ambiente}</t>
  </si>
  <si>
    <t>CA78B</t>
  </si>
  <si>
    <t>{Cadeia energética; reservas energéticas mundiais; problema da energia; suprimento de energia - estrutura brasileira; energia e desenvolvimento; fontes convencionais; fontes não convencionais; energia - recursos naturais; usos da energia, conservação; recursos renováveis - desenvolvimento sustentável.}</t>
  </si>
  <si>
    <t>AM.3</t>
  </si>
  <si>
    <t>{Desenvolvimento Sustentável}</t>
  </si>
  <si>
    <t>CA78C</t>
  </si>
  <si>
    <t>{Geografia e História}</t>
  </si>
  <si>
    <t>{Princípios e conceitos básicos de desenvolvimento sustentável; pensamento cartesiano x pensamento sistêmico; histórico da gestão ambiental; agenda 21; perspectivas para o desenvolvimento sustentável no brasil; economia do meio ambiente.}</t>
  </si>
  <si>
    <t>ET41G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</si>
</sst>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2"/>
      <color theme="0"/>
      <name val="Calibri"/>
      <family val="2"/>
      <scheme val="minor"/>
    </font>
    <font>
      <b/>
      <sz val="14"/>
      <name val="Calibri"/>
      <family val="2"/>
      <scheme val="minor"/>
    </font>
    <font>
      <sz val="9"/>
      <color theme="1"/>
      <name val="Calibri"/>
      <family val="2"/>
      <scheme val="minor"/>
    </font>
    <font>
      <u/>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rgb="FF00B0F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theme="2"/>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5">
    <xf numFmtId="0" fontId="0" fillId="0" borderId="0" xfId="0"/>
    <xf numFmtId="0" fontId="1" fillId="3" borderId="7" xfId="0" applyFont="1" applyFill="1" applyBorder="1" applyAlignment="1">
      <alignment horizontal="center" vertical="center"/>
    </xf>
    <xf numFmtId="0" fontId="2" fillId="0" borderId="9"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xf numFmtId="0" fontId="4" fillId="0" borderId="0" xfId="0" applyFont="1" applyAlignment="1">
      <alignment vertical="center" textRotation="90"/>
    </xf>
    <xf numFmtId="0" fontId="0" fillId="0" borderId="0" xfId="0" applyAlignment="1"/>
    <xf numFmtId="0" fontId="5" fillId="0" borderId="0" xfId="0" applyFont="1" applyBorder="1" applyAlignment="1">
      <alignment horizontal="center" vertical="center"/>
    </xf>
    <xf numFmtId="0" fontId="0" fillId="0" borderId="0" xfId="0" applyBorder="1" applyAlignment="1">
      <alignment horizontal="center" vertical="center"/>
    </xf>
    <xf numFmtId="0" fontId="0" fillId="0" borderId="1" xfId="0" applyBorder="1" applyAlignment="1">
      <alignment vertical="center"/>
    </xf>
    <xf numFmtId="0" fontId="0" fillId="0" borderId="1" xfId="0" applyBorder="1"/>
    <xf numFmtId="0" fontId="0" fillId="4" borderId="10" xfId="0" applyFill="1" applyBorder="1" applyAlignment="1">
      <alignment horizontal="center" vertical="center"/>
    </xf>
    <xf numFmtId="0" fontId="0" fillId="0" borderId="0" xfId="0" applyAlignment="1">
      <alignmen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2" fillId="0" borderId="0" xfId="0" applyFont="1" applyBorder="1" applyAlignment="1">
      <alignment horizontal="center" vertical="center"/>
    </xf>
    <xf numFmtId="0" fontId="0" fillId="4" borderId="0" xfId="0" applyFill="1" applyBorder="1" applyAlignment="1">
      <alignment horizontal="center" vertical="center"/>
    </xf>
    <xf numFmtId="0" fontId="5" fillId="0" borderId="0" xfId="0" applyFont="1" applyBorder="1" applyAlignment="1">
      <alignment vertical="center"/>
    </xf>
    <xf numFmtId="0" fontId="0" fillId="0" borderId="12" xfId="0" applyBorder="1" applyAlignment="1">
      <alignment horizontal="center" vertical="center"/>
    </xf>
    <xf numFmtId="0" fontId="0" fillId="0" borderId="11" xfId="0" applyBorder="1" applyAlignment="1">
      <alignment horizontal="center" vertical="center"/>
    </xf>
    <xf numFmtId="0" fontId="6" fillId="0" borderId="12" xfId="0" applyFont="1" applyBorder="1" applyAlignment="1">
      <alignment horizontal="center" vertical="center"/>
    </xf>
    <xf numFmtId="0" fontId="4" fillId="0" borderId="11" xfId="0" applyFont="1" applyBorder="1" applyAlignment="1">
      <alignment horizontal="center" vertical="center"/>
    </xf>
    <xf numFmtId="0" fontId="6" fillId="0" borderId="11" xfId="0" applyFont="1" applyBorder="1" applyAlignment="1">
      <alignment horizontal="center" vertical="center"/>
    </xf>
    <xf numFmtId="0" fontId="6" fillId="0" borderId="10" xfId="0" applyFont="1" applyBorder="1" applyAlignment="1">
      <alignment horizontal="center" vertical="center"/>
    </xf>
    <xf numFmtId="0" fontId="6" fillId="0" borderId="9" xfId="0" applyFont="1" applyBorder="1" applyAlignment="1">
      <alignment horizontal="center" vertical="center"/>
    </xf>
    <xf numFmtId="0" fontId="4" fillId="0" borderId="9" xfId="0" applyFont="1" applyBorder="1" applyAlignment="1">
      <alignment horizontal="center" vertical="center"/>
    </xf>
    <xf numFmtId="0" fontId="7" fillId="3" borderId="7" xfId="0" applyFont="1" applyFill="1" applyBorder="1" applyAlignment="1">
      <alignment horizontal="center" vertical="center"/>
    </xf>
    <xf numFmtId="0" fontId="8" fillId="0" borderId="0" xfId="0" applyFont="1" applyFill="1" applyBorder="1" applyAlignment="1">
      <alignment vertical="center"/>
    </xf>
    <xf numFmtId="0" fontId="9" fillId="0" borderId="1" xfId="0" applyFont="1" applyBorder="1"/>
    <xf numFmtId="0" fontId="9" fillId="0" borderId="9" xfId="0" applyFont="1" applyBorder="1" applyAlignment="1">
      <alignment horizontal="center" vertical="center"/>
    </xf>
    <xf numFmtId="0" fontId="10" fillId="0" borderId="1" xfId="0" applyFont="1" applyBorder="1"/>
    <xf numFmtId="0" fontId="0" fillId="0" borderId="1" xfId="0" applyBorder="1" applyAlignment="1">
      <alignment horizontal="center"/>
    </xf>
    <xf numFmtId="0" fontId="0" fillId="0" borderId="38" xfId="0" applyBorder="1" applyAlignment="1">
      <alignment horizontal="center"/>
    </xf>
    <xf numFmtId="0" fontId="0" fillId="0" borderId="1" xfId="0" applyBorder="1" applyAlignment="1">
      <alignment horizontal="right"/>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1" xfId="0" applyBorder="1" applyAlignment="1">
      <alignment horizontal="right"/>
    </xf>
    <xf numFmtId="0" fontId="0" fillId="0" borderId="21" xfId="0" applyBorder="1" applyAlignment="1">
      <alignment horizontal="center"/>
    </xf>
    <xf numFmtId="0" fontId="0" fillId="0" borderId="8" xfId="0" applyBorder="1" applyAlignment="1">
      <alignment horizontal="left"/>
    </xf>
    <xf numFmtId="0" fontId="0" fillId="0" borderId="1"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6" borderId="1" xfId="0" applyFill="1" applyBorder="1" applyAlignment="1">
      <alignment horizontal="center"/>
    </xf>
    <xf numFmtId="0" fontId="0" fillId="8"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9" fillId="0" borderId="8" xfId="0" applyFont="1" applyBorder="1" applyAlignment="1">
      <alignment horizontal="left"/>
    </xf>
    <xf numFmtId="0" fontId="9" fillId="0" borderId="1" xfId="0" applyFont="1" applyBorder="1" applyAlignment="1">
      <alignment horizontal="left"/>
    </xf>
    <xf numFmtId="0" fontId="9" fillId="0" borderId="9" xfId="0" applyFont="1" applyBorder="1" applyAlignment="1">
      <alignment horizontal="left"/>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1" xfId="0"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2" fillId="0" borderId="22" xfId="0" applyFont="1" applyBorder="1" applyAlignment="1">
      <alignment horizontal="right"/>
    </xf>
    <xf numFmtId="0" fontId="2" fillId="0" borderId="23" xfId="0" applyFont="1" applyBorder="1" applyAlignment="1">
      <alignment horizontal="right"/>
    </xf>
    <xf numFmtId="0" fontId="2" fillId="0" borderId="23" xfId="0" applyFont="1" applyBorder="1" applyAlignment="1">
      <alignment horizontal="center"/>
    </xf>
    <xf numFmtId="0" fontId="2" fillId="0" borderId="24" xfId="0" applyFont="1" applyBorder="1" applyAlignment="1">
      <alignment horizontal="center"/>
    </xf>
    <xf numFmtId="0" fontId="0" fillId="0" borderId="1" xfId="0" applyFont="1" applyBorder="1" applyAlignment="1">
      <alignment horizontal="left"/>
    </xf>
    <xf numFmtId="0" fontId="0" fillId="0" borderId="1" xfId="0" applyFont="1" applyBorder="1" applyAlignment="1">
      <alignment horizontal="left" vertical="center"/>
    </xf>
    <xf numFmtId="0" fontId="2" fillId="0" borderId="15" xfId="0" applyFont="1" applyBorder="1" applyAlignment="1">
      <alignment horizontal="center" vertical="center" textRotation="90" wrapText="1"/>
    </xf>
    <xf numFmtId="0" fontId="2" fillId="0" borderId="16" xfId="0" applyFont="1" applyBorder="1" applyAlignment="1">
      <alignment horizontal="center" vertical="center" textRotation="90" wrapText="1"/>
    </xf>
    <xf numFmtId="0" fontId="2" fillId="0" borderId="17" xfId="0" applyFont="1" applyBorder="1" applyAlignment="1">
      <alignment horizontal="center" vertical="center" textRotation="90" wrapText="1"/>
    </xf>
    <xf numFmtId="0" fontId="4" fillId="0" borderId="15" xfId="0" applyFont="1" applyBorder="1" applyAlignment="1">
      <alignment horizontal="center" vertical="center" textRotation="90"/>
    </xf>
    <xf numFmtId="0" fontId="4" fillId="0" borderId="16" xfId="0" applyFont="1" applyBorder="1" applyAlignment="1">
      <alignment horizontal="center" vertical="center" textRotation="90"/>
    </xf>
    <xf numFmtId="0" fontId="4" fillId="0" borderId="17" xfId="0" applyFont="1" applyBorder="1" applyAlignment="1">
      <alignment horizontal="center" vertical="center" textRotation="90"/>
    </xf>
    <xf numFmtId="0" fontId="0" fillId="0" borderId="14" xfId="0" applyBorder="1" applyAlignment="1">
      <alignment horizontal="left"/>
    </xf>
    <xf numFmtId="0" fontId="0" fillId="0" borderId="14" xfId="0" applyFont="1" applyBorder="1" applyAlignment="1">
      <alignment horizontal="left" vertical="center"/>
    </xf>
    <xf numFmtId="0" fontId="0" fillId="0" borderId="14" xfId="0" applyFont="1" applyBorder="1" applyAlignment="1">
      <alignment horizontal="left"/>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6" borderId="8" xfId="0" applyFill="1" applyBorder="1" applyAlignment="1">
      <alignment horizontal="center" vertical="center"/>
    </xf>
    <xf numFmtId="0" fontId="0" fillId="6" borderId="1" xfId="0" applyFill="1" applyBorder="1" applyAlignment="1">
      <alignment horizontal="center" vertical="center"/>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3" borderId="6" xfId="0" applyFont="1" applyFill="1" applyBorder="1" applyAlignment="1">
      <alignment horizontal="center"/>
    </xf>
    <xf numFmtId="0" fontId="3" fillId="3" borderId="7" xfId="0" applyFont="1"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0" fillId="7" borderId="8" xfId="0" applyFill="1" applyBorder="1" applyAlignment="1">
      <alignment horizontal="center" vertical="center"/>
    </xf>
    <xf numFmtId="0" fontId="0" fillId="7" borderId="1" xfId="0" applyFill="1" applyBorder="1" applyAlignment="1">
      <alignment horizontal="center" vertical="center"/>
    </xf>
    <xf numFmtId="0" fontId="5" fillId="5" borderId="5"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5" borderId="8" xfId="0" applyFill="1" applyBorder="1" applyAlignment="1">
      <alignment horizontal="center" vertical="center"/>
    </xf>
    <xf numFmtId="0" fontId="0" fillId="5" borderId="1" xfId="0" applyFill="1" applyBorder="1" applyAlignment="1">
      <alignment horizontal="center" vertical="center"/>
    </xf>
    <xf numFmtId="0" fontId="5" fillId="8" borderId="27" xfId="0" applyFont="1" applyFill="1" applyBorder="1" applyAlignment="1">
      <alignment horizontal="center" vertical="center"/>
    </xf>
    <xf numFmtId="0" fontId="5" fillId="8" borderId="28" xfId="0" applyFont="1" applyFill="1" applyBorder="1" applyAlignment="1">
      <alignment horizontal="center" vertical="center"/>
    </xf>
    <xf numFmtId="0" fontId="5" fillId="8" borderId="29" xfId="0" applyFont="1" applyFill="1" applyBorder="1" applyAlignment="1">
      <alignment horizontal="center" vertical="center"/>
    </xf>
    <xf numFmtId="0" fontId="5" fillId="8" borderId="30" xfId="0" applyFont="1" applyFill="1" applyBorder="1" applyAlignment="1">
      <alignment horizontal="center" vertical="center"/>
    </xf>
    <xf numFmtId="0" fontId="5" fillId="8" borderId="31" xfId="0" applyFont="1" applyFill="1" applyBorder="1" applyAlignment="1">
      <alignment horizontal="center" vertical="center"/>
    </xf>
    <xf numFmtId="0" fontId="5" fillId="8" borderId="32" xfId="0" applyFont="1" applyFill="1" applyBorder="1" applyAlignment="1">
      <alignment horizontal="center" vertic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4" borderId="8" xfId="0" applyFill="1" applyBorder="1" applyAlignment="1">
      <alignment horizontal="center" vertical="center"/>
    </xf>
    <xf numFmtId="0" fontId="0" fillId="4" borderId="1" xfId="0" applyFill="1" applyBorder="1" applyAlignment="1">
      <alignment horizontal="center" vertical="center"/>
    </xf>
    <xf numFmtId="0" fontId="3" fillId="3" borderId="26" xfId="0" applyFont="1" applyFill="1" applyBorder="1" applyAlignment="1">
      <alignment horizontal="center" vertical="center"/>
    </xf>
    <xf numFmtId="0" fontId="3" fillId="3" borderId="7" xfId="0" applyFont="1" applyFill="1" applyBorder="1" applyAlignment="1">
      <alignment horizontal="center" vertical="center"/>
    </xf>
    <xf numFmtId="0" fontId="0" fillId="0" borderId="12" xfId="0" applyBorder="1" applyAlignment="1">
      <alignment horizontal="center" vertical="center"/>
    </xf>
    <xf numFmtId="0" fontId="3" fillId="3" borderId="6" xfId="0" applyFont="1" applyFill="1"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5" fillId="6" borderId="27"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33" xfId="0" applyFont="1" applyFill="1" applyBorder="1" applyAlignment="1">
      <alignment horizontal="center" vertical="center" wrapText="1"/>
    </xf>
    <xf numFmtId="0" fontId="5" fillId="6" borderId="34"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5" xfId="0" applyFont="1" applyFill="1" applyBorder="1" applyAlignment="1">
      <alignment horizontal="center" vertical="center" wrapText="1"/>
    </xf>
    <xf numFmtId="0" fontId="5" fillId="6" borderId="35" xfId="0" applyFont="1" applyFill="1" applyBorder="1" applyAlignment="1">
      <alignment horizontal="center" vertical="center" wrapText="1"/>
    </xf>
    <xf numFmtId="0" fontId="5" fillId="6" borderId="36" xfId="0" applyFont="1" applyFill="1" applyBorder="1" applyAlignment="1">
      <alignment horizontal="center" vertical="center" wrapText="1"/>
    </xf>
    <xf numFmtId="0" fontId="5" fillId="6" borderId="37"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2" borderId="8" xfId="0" applyFont="1" applyFill="1" applyBorder="1" applyAlignment="1">
      <alignment horizontal="center" vertical="center"/>
    </xf>
    <xf numFmtId="0" fontId="6" fillId="2" borderId="1" xfId="0" applyFont="1" applyFill="1" applyBorder="1" applyAlignment="1">
      <alignment horizontal="center" vertical="center"/>
    </xf>
    <xf numFmtId="0" fontId="0" fillId="0" borderId="0" xfId="0" applyNumberFormat="1"/>
    <xf numFmtId="0" fontId="0" fillId="7" borderId="39" xfId="0" applyFill="1" applyBorder="1" applyAlignment="1">
      <alignment horizontal="center" vertical="center"/>
    </xf>
    <xf numFmtId="0" fontId="0" fillId="7" borderId="40" xfId="0" applyFill="1" applyBorder="1" applyAlignment="1">
      <alignment horizontal="center" vertical="center"/>
    </xf>
    <xf numFmtId="0" fontId="0" fillId="7" borderId="14" xfId="0" applyFill="1" applyBorder="1" applyAlignment="1">
      <alignment horizontal="center" vertical="center"/>
    </xf>
    <xf numFmtId="49" fontId="1" fillId="3" borderId="7" xfId="0" applyNumberFormat="1" applyFont="1" applyFill="1" applyBorder="1" applyAlignment="1">
      <alignment horizontal="center" vertical="center"/>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CF6AEB32-7F71-487D-BF38-41F287B0A4FD}" autoFormatId="16" applyNumberFormats="0" applyBorderFormats="0" applyFontFormats="0" applyPatternFormats="0" applyAlignmentFormats="0" applyWidthHeightFormats="0">
  <queryTableRefresh nextId="20">
    <queryTableFields count="18">
      <queryTableField id="1" name="referencia" tableColumnId="1"/>
      <queryTableField id="2" name="nome" tableColumnId="2"/>
      <queryTableField id="3" name="codigo" tableColumnId="3"/>
      <queryTableField id="11" name="prereq" tableColumnId="11"/>
      <queryTableField id="4" name="opt" tableColumnId="4"/>
      <queryTableField id="5" name="periodo" tableColumnId="5"/>
      <queryTableField id="6" name="tipo" tableColumnId="6"/>
      <queryTableField id="7" name="areaHumanas" tableColumnId="7"/>
      <queryTableField id="8" name="areaConhecimento" tableColumnId="8"/>
      <queryTableField id="9" name="humanidades" tableColumnId="9"/>
      <queryTableField id="10" name="ext" tableColumnId="10"/>
      <queryTableField id="12" name="modalidade" tableColumnId="12"/>
      <queryTableField id="13" name="idioma" tableColumnId="13"/>
      <queryTableField id="14" name="chTeorica" tableColumnId="14"/>
      <queryTableField id="15" name="chPratica" tableColumnId="15"/>
      <queryTableField id="16" name="anp" tableColumnId="16"/>
      <queryTableField id="17" name="chtotal" tableColumnId="17"/>
      <queryTableField id="18" name="ementa" tableColumnId="1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C13BAD-749C-4F40-A48D-900E4A9D0CF9}" name="unidadesCurriculares" displayName="unidadesCurriculares" ref="A1:R87" tableType="queryTable" totalsRowShown="0">
  <autoFilter ref="A1:R87" xr:uid="{A7C13BAD-749C-4F40-A48D-900E4A9D0CF9}"/>
  <tableColumns count="18">
    <tableColumn id="1" xr3:uid="{AADF43FA-3476-4533-AF83-D22A0A3EDE4D}" uniqueName="1" name="referencia" queryTableFieldId="1" dataDxfId="10"/>
    <tableColumn id="2" xr3:uid="{3C314AE7-83D9-4AA1-ABC7-5341CCC79B24}" uniqueName="2" name="nome" queryTableFieldId="2" dataDxfId="9"/>
    <tableColumn id="3" xr3:uid="{562F7F9D-602A-4AA2-82EA-EDBD44676298}" uniqueName="3" name="codigo" queryTableFieldId="3" dataDxfId="8"/>
    <tableColumn id="11" xr3:uid="{CC22BC77-AB51-4548-A9D6-9AAC5DD782C0}" uniqueName="11" name="prereq" queryTableFieldId="11" dataDxfId="7"/>
    <tableColumn id="4" xr3:uid="{762FDE24-B022-4A56-9D15-1198D576B9D4}" uniqueName="4" name="opt" queryTableFieldId="4" dataDxfId="6"/>
    <tableColumn id="5" xr3:uid="{05E0D99B-60C5-474A-B690-80CB130720EA}" uniqueName="5" name="periodo" queryTableFieldId="5"/>
    <tableColumn id="6" xr3:uid="{57571CA4-6FBC-4EC8-941E-B457E410BAD8}" uniqueName="6" name="tipo" queryTableFieldId="6" dataDxfId="5"/>
    <tableColumn id="7" xr3:uid="{5AACF5A1-3185-4D1A-B1D2-A238AD630850}" uniqueName="7" name="areaHumanas" queryTableFieldId="7" dataDxfId="4"/>
    <tableColumn id="8" xr3:uid="{2087F964-9C26-4D43-83CD-769582C7705A}" uniqueName="8" name="areaConhecimento" queryTableFieldId="8" dataDxfId="3"/>
    <tableColumn id="9" xr3:uid="{B057C44C-040C-40C9-9550-C23E988EA32E}" uniqueName="9" name="humanidades" queryTableFieldId="9"/>
    <tableColumn id="10" xr3:uid="{8CE44946-BF53-4896-9E94-3148AC175FCF}" uniqueName="10" name="ext" queryTableFieldId="10"/>
    <tableColumn id="12" xr3:uid="{4D6221B2-EF76-4BC7-93BD-E4637A8DA877}" uniqueName="12" name="modalidade" queryTableFieldId="12" dataDxfId="2"/>
    <tableColumn id="13" xr3:uid="{E5645B99-F2DA-4B36-81ED-934CFB88EA06}" uniqueName="13" name="idioma" queryTableFieldId="13" dataDxfId="1"/>
    <tableColumn id="14" xr3:uid="{F5F4966A-5C9C-426E-B10D-FA269046AF46}" uniqueName="14" name="chTeorica" queryTableFieldId="14"/>
    <tableColumn id="15" xr3:uid="{6D4E1ED9-B6B0-49ED-8E85-F2ABE1ECD312}" uniqueName="15" name="chPratica" queryTableFieldId="15"/>
    <tableColumn id="16" xr3:uid="{70521A6D-0191-4075-91E4-BC09C8AF6666}" uniqueName="16" name="anp" queryTableFieldId="16"/>
    <tableColumn id="17" xr3:uid="{40F9D19C-535A-4860-ACC6-3ECDD3E6BD95}" uniqueName="17" name="chtotal" queryTableFieldId="17"/>
    <tableColumn id="18" xr3:uid="{378986DC-E5EE-45EE-B242-62E0796CF350}" uniqueName="18" name="ementa"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S83"/>
  <sheetViews>
    <sheetView tabSelected="1" topLeftCell="T25" zoomScale="85" zoomScaleNormal="85" workbookViewId="0">
      <selection activeCell="BP48" sqref="BP48"/>
    </sheetView>
  </sheetViews>
  <sheetFormatPr defaultColWidth="4.85546875" defaultRowHeight="15" x14ac:dyDescent="0.25"/>
  <cols>
    <col min="8" max="8" width="4.85546875" customWidth="1"/>
  </cols>
  <sheetData>
    <row r="1" spans="3:71" ht="15.75" thickBot="1" x14ac:dyDescent="0.3"/>
    <row r="2" spans="3:71" ht="15.75" thickBot="1" x14ac:dyDescent="0.3">
      <c r="C2" s="38" t="s">
        <v>1</v>
      </c>
      <c r="D2" s="39"/>
      <c r="E2" s="39"/>
      <c r="F2" s="39"/>
      <c r="G2" s="39"/>
      <c r="H2" s="40"/>
      <c r="J2" s="38" t="s">
        <v>2</v>
      </c>
      <c r="K2" s="39"/>
      <c r="L2" s="39"/>
      <c r="M2" s="39"/>
      <c r="N2" s="39"/>
      <c r="O2" s="40"/>
      <c r="Q2" s="38" t="s">
        <v>3</v>
      </c>
      <c r="R2" s="39"/>
      <c r="S2" s="39"/>
      <c r="T2" s="39"/>
      <c r="U2" s="39"/>
      <c r="V2" s="40"/>
      <c r="X2" s="38" t="s">
        <v>4</v>
      </c>
      <c r="Y2" s="39"/>
      <c r="Z2" s="39"/>
      <c r="AA2" s="39"/>
      <c r="AB2" s="39"/>
      <c r="AC2" s="40"/>
      <c r="AE2" s="38" t="s">
        <v>58</v>
      </c>
      <c r="AF2" s="39"/>
      <c r="AG2" s="39"/>
      <c r="AH2" s="39"/>
      <c r="AI2" s="39"/>
      <c r="AJ2" s="40"/>
      <c r="AL2" s="38" t="s">
        <v>70</v>
      </c>
      <c r="AM2" s="39"/>
      <c r="AN2" s="39"/>
      <c r="AO2" s="39"/>
      <c r="AP2" s="39"/>
      <c r="AQ2" s="40"/>
      <c r="AS2" s="38" t="s">
        <v>82</v>
      </c>
      <c r="AT2" s="39"/>
      <c r="AU2" s="39"/>
      <c r="AV2" s="39"/>
      <c r="AW2" s="39"/>
      <c r="AX2" s="40"/>
      <c r="AZ2" s="38" t="s">
        <v>93</v>
      </c>
      <c r="BA2" s="39"/>
      <c r="BB2" s="39"/>
      <c r="BC2" s="39"/>
      <c r="BD2" s="39"/>
      <c r="BE2" s="40"/>
      <c r="BG2" s="38" t="s">
        <v>103</v>
      </c>
      <c r="BH2" s="39"/>
      <c r="BI2" s="39"/>
      <c r="BJ2" s="39"/>
      <c r="BK2" s="39"/>
      <c r="BL2" s="40"/>
      <c r="BN2" s="38" t="s">
        <v>104</v>
      </c>
      <c r="BO2" s="39"/>
      <c r="BP2" s="39"/>
      <c r="BQ2" s="39"/>
      <c r="BR2" s="39"/>
      <c r="BS2" s="40"/>
    </row>
    <row r="3" spans="3:71" ht="15.75" thickBot="1" x14ac:dyDescent="0.3"/>
    <row r="4" spans="3:71" x14ac:dyDescent="0.25">
      <c r="C4" s="57" t="s">
        <v>8</v>
      </c>
      <c r="D4" s="58"/>
      <c r="E4" s="58"/>
      <c r="F4" s="58"/>
      <c r="G4" s="58"/>
      <c r="H4" s="1" t="s">
        <v>0</v>
      </c>
      <c r="J4" s="57" t="s">
        <v>10</v>
      </c>
      <c r="K4" s="58"/>
      <c r="L4" s="58"/>
      <c r="M4" s="58"/>
      <c r="N4" s="58"/>
      <c r="O4" s="1" t="s">
        <v>5</v>
      </c>
      <c r="Q4" s="57" t="s">
        <v>11</v>
      </c>
      <c r="R4" s="58"/>
      <c r="S4" s="58"/>
      <c r="T4" s="58"/>
      <c r="U4" s="58"/>
      <c r="V4" s="1" t="s">
        <v>6</v>
      </c>
      <c r="X4" s="57" t="s">
        <v>12</v>
      </c>
      <c r="Y4" s="58"/>
      <c r="Z4" s="58"/>
      <c r="AA4" s="58"/>
      <c r="AB4" s="58"/>
      <c r="AC4" s="1" t="s">
        <v>7</v>
      </c>
      <c r="AE4" s="57" t="s">
        <v>22</v>
      </c>
      <c r="AF4" s="58"/>
      <c r="AG4" s="58"/>
      <c r="AH4" s="58"/>
      <c r="AI4" s="58"/>
      <c r="AJ4" s="1" t="s">
        <v>59</v>
      </c>
      <c r="AL4" s="119" t="s">
        <v>76</v>
      </c>
      <c r="AM4" s="120"/>
      <c r="AN4" s="120"/>
      <c r="AO4" s="120"/>
      <c r="AP4" s="120"/>
      <c r="AQ4" s="1" t="s">
        <v>71</v>
      </c>
      <c r="AS4" s="119" t="s">
        <v>88</v>
      </c>
      <c r="AT4" s="120"/>
      <c r="AU4" s="120"/>
      <c r="AV4" s="120"/>
      <c r="AW4" s="120"/>
      <c r="AX4" s="1" t="s">
        <v>83</v>
      </c>
      <c r="AZ4" s="119" t="s">
        <v>99</v>
      </c>
      <c r="BA4" s="120"/>
      <c r="BB4" s="120"/>
      <c r="BC4" s="120"/>
      <c r="BD4" s="120"/>
      <c r="BE4" s="1" t="s">
        <v>94</v>
      </c>
    </row>
    <row r="5" spans="3:71" x14ac:dyDescent="0.25">
      <c r="C5" s="59"/>
      <c r="D5" s="60"/>
      <c r="E5" s="60"/>
      <c r="F5" s="60"/>
      <c r="G5" s="60"/>
      <c r="H5" s="2">
        <f>LOOKUP(H4,unidadesCurriculares!$A$2:$A$103,unidadesCurriculares!$Q$2:$Q$103)</f>
        <v>90</v>
      </c>
      <c r="J5" s="59"/>
      <c r="K5" s="60"/>
      <c r="L5" s="60"/>
      <c r="M5" s="60"/>
      <c r="N5" s="60"/>
      <c r="O5" s="2">
        <f>LOOKUP(O4,unidadesCurriculares!$A$2:$A$103,unidadesCurriculares!$Q$2:$Q$103)</f>
        <v>60</v>
      </c>
      <c r="Q5" s="59"/>
      <c r="R5" s="60"/>
      <c r="S5" s="60"/>
      <c r="T5" s="60"/>
      <c r="U5" s="60"/>
      <c r="V5" s="2">
        <f>LOOKUP(V4,unidadesCurriculares!$A$2:$A$103,unidadesCurriculares!$Q$2:$Q$103)</f>
        <v>60</v>
      </c>
      <c r="X5" s="59"/>
      <c r="Y5" s="60"/>
      <c r="Z5" s="60"/>
      <c r="AA5" s="60"/>
      <c r="AB5" s="60"/>
      <c r="AC5" s="2">
        <f>LOOKUP(AC4,unidadesCurriculares!$A$2:$A$103,unidadesCurriculares!$Q$2:$Q$103)</f>
        <v>60</v>
      </c>
      <c r="AE5" s="59"/>
      <c r="AF5" s="60"/>
      <c r="AG5" s="60"/>
      <c r="AH5" s="60"/>
      <c r="AI5" s="60"/>
      <c r="AJ5" s="2">
        <f>LOOKUP(AJ4,unidadesCurriculares!$A$2:$A$103,unidadesCurriculares!$Q$2:$Q$103)</f>
        <v>60</v>
      </c>
      <c r="AL5" s="121"/>
      <c r="AM5" s="122"/>
      <c r="AN5" s="122"/>
      <c r="AO5" s="122"/>
      <c r="AP5" s="122"/>
      <c r="AQ5" s="2">
        <f>LOOKUP(AQ4,unidadesCurriculares!$A$2:$A$103,unidadesCurriculares!$Q$2:$Q$103)</f>
        <v>105</v>
      </c>
      <c r="AS5" s="121"/>
      <c r="AT5" s="122"/>
      <c r="AU5" s="122"/>
      <c r="AV5" s="122"/>
      <c r="AW5" s="122"/>
      <c r="AX5" s="2">
        <f>LOOKUP(AX4,unidadesCurriculares!$A$2:$A$103,unidadesCurriculares!$Q$2:$Q$103)</f>
        <v>135</v>
      </c>
      <c r="AZ5" s="121"/>
      <c r="BA5" s="122"/>
      <c r="BB5" s="122"/>
      <c r="BC5" s="122"/>
      <c r="BD5" s="122"/>
      <c r="BE5" s="2">
        <f>LOOKUP(BE4,unidadesCurriculares!$A$2:$A$103,unidadesCurriculares!$Q$2:$Q$103)</f>
        <v>105</v>
      </c>
    </row>
    <row r="6" spans="3:71" x14ac:dyDescent="0.25">
      <c r="C6" s="59"/>
      <c r="D6" s="60"/>
      <c r="E6" s="60"/>
      <c r="F6" s="60"/>
      <c r="G6" s="60"/>
      <c r="H6" s="3">
        <v>0</v>
      </c>
      <c r="J6" s="59"/>
      <c r="K6" s="60"/>
      <c r="L6" s="60"/>
      <c r="M6" s="60"/>
      <c r="N6" s="60"/>
      <c r="O6" s="3">
        <v>0</v>
      </c>
      <c r="Q6" s="59"/>
      <c r="R6" s="60"/>
      <c r="S6" s="60"/>
      <c r="T6" s="60"/>
      <c r="U6" s="60"/>
      <c r="V6" s="3">
        <v>0</v>
      </c>
      <c r="X6" s="59"/>
      <c r="Y6" s="60"/>
      <c r="Z6" s="60"/>
      <c r="AA6" s="60"/>
      <c r="AB6" s="60"/>
      <c r="AC6" s="3">
        <v>0</v>
      </c>
      <c r="AE6" s="59"/>
      <c r="AF6" s="60"/>
      <c r="AG6" s="60"/>
      <c r="AH6" s="60"/>
      <c r="AI6" s="60"/>
      <c r="AJ6" s="3">
        <v>0</v>
      </c>
      <c r="AL6" s="121"/>
      <c r="AM6" s="122"/>
      <c r="AN6" s="122"/>
      <c r="AO6" s="122"/>
      <c r="AP6" s="122"/>
      <c r="AQ6" s="3">
        <v>60</v>
      </c>
      <c r="AS6" s="121"/>
      <c r="AT6" s="122"/>
      <c r="AU6" s="122"/>
      <c r="AV6" s="122"/>
      <c r="AW6" s="122"/>
      <c r="AX6" s="3">
        <v>105</v>
      </c>
      <c r="AZ6" s="121"/>
      <c r="BA6" s="122"/>
      <c r="BB6" s="122"/>
      <c r="BC6" s="122"/>
      <c r="BD6" s="122"/>
      <c r="BE6" s="3">
        <v>90</v>
      </c>
    </row>
    <row r="7" spans="3:71" x14ac:dyDescent="0.25">
      <c r="C7" s="59"/>
      <c r="D7" s="60"/>
      <c r="E7" s="60"/>
      <c r="F7" s="60"/>
      <c r="G7" s="60"/>
      <c r="H7" s="3">
        <v>0</v>
      </c>
      <c r="J7" s="59"/>
      <c r="K7" s="60"/>
      <c r="L7" s="60"/>
      <c r="M7" s="60"/>
      <c r="N7" s="60"/>
      <c r="O7" s="3">
        <v>0</v>
      </c>
      <c r="Q7" s="59"/>
      <c r="R7" s="60"/>
      <c r="S7" s="60"/>
      <c r="T7" s="60"/>
      <c r="U7" s="60"/>
      <c r="V7" s="3">
        <v>0</v>
      </c>
      <c r="X7" s="59"/>
      <c r="Y7" s="60"/>
      <c r="Z7" s="60"/>
      <c r="AA7" s="60"/>
      <c r="AB7" s="60"/>
      <c r="AC7" s="3">
        <v>0</v>
      </c>
      <c r="AE7" s="59"/>
      <c r="AF7" s="60"/>
      <c r="AG7" s="60"/>
      <c r="AH7" s="60"/>
      <c r="AI7" s="60"/>
      <c r="AJ7" s="3">
        <v>0</v>
      </c>
      <c r="AL7" s="121"/>
      <c r="AM7" s="122"/>
      <c r="AN7" s="122"/>
      <c r="AO7" s="122"/>
      <c r="AP7" s="122"/>
      <c r="AQ7" s="3">
        <v>15</v>
      </c>
      <c r="AS7" s="121"/>
      <c r="AT7" s="122"/>
      <c r="AU7" s="122"/>
      <c r="AV7" s="122"/>
      <c r="AW7" s="122"/>
      <c r="AX7" s="3">
        <v>45</v>
      </c>
      <c r="AZ7" s="121"/>
      <c r="BA7" s="122"/>
      <c r="BB7" s="122"/>
      <c r="BC7" s="122"/>
      <c r="BD7" s="122"/>
      <c r="BE7" s="3">
        <v>45</v>
      </c>
    </row>
    <row r="8" spans="3:71" x14ac:dyDescent="0.25">
      <c r="C8" s="61" t="str">
        <f>LOOKUP(H4,unidadesCurriculares!$A$2:$A$103,unidadesCurriculares!$C$2:$C$103)</f>
        <v>ET41B</v>
      </c>
      <c r="D8" s="62"/>
      <c r="E8" s="62"/>
      <c r="F8" s="62"/>
      <c r="G8" s="62"/>
      <c r="H8" s="3">
        <v>0</v>
      </c>
      <c r="J8" s="61" t="str">
        <f>LOOKUP(O4,unidadesCurriculares!$A$2:$A$103,unidadesCurriculares!$C$2:$C$103)</f>
        <v>ET42B</v>
      </c>
      <c r="K8" s="62"/>
      <c r="L8" s="62"/>
      <c r="M8" s="62"/>
      <c r="N8" s="62"/>
      <c r="O8" s="3">
        <v>0</v>
      </c>
      <c r="Q8" s="61" t="str">
        <f>LOOKUP(V4,unidadesCurriculares!$A$2:$A$103,unidadesCurriculares!$C$2:$C$103)</f>
        <v xml:space="preserve">ET43B </v>
      </c>
      <c r="R8" s="62"/>
      <c r="S8" s="62"/>
      <c r="T8" s="62"/>
      <c r="U8" s="62"/>
      <c r="V8" s="3">
        <v>0</v>
      </c>
      <c r="X8" s="61" t="str">
        <f>LOOKUP(AC4,unidadesCurriculares!$A$2:$A$103,unidadesCurriculares!$C$2:$C$103)</f>
        <v>ET44??</v>
      </c>
      <c r="Y8" s="62"/>
      <c r="Z8" s="62"/>
      <c r="AA8" s="62"/>
      <c r="AB8" s="62"/>
      <c r="AC8" s="3">
        <v>0</v>
      </c>
      <c r="AE8" s="61" t="str">
        <f>LOOKUP(AJ4,unidadesCurriculares!$A$2:$A$103,unidadesCurriculares!$C$2:$C$103)</f>
        <v>ET43C</v>
      </c>
      <c r="AF8" s="62"/>
      <c r="AG8" s="62"/>
      <c r="AH8" s="62"/>
      <c r="AI8" s="62"/>
      <c r="AJ8" s="3">
        <v>0</v>
      </c>
      <c r="AL8" s="123" t="str">
        <f>LOOKUP(AQ4,unidadesCurriculares!$A$2:$A$103,unidadesCurriculares!$C$2:$C$103)</f>
        <v>ET46B</v>
      </c>
      <c r="AM8" s="124"/>
      <c r="AN8" s="124"/>
      <c r="AO8" s="124"/>
      <c r="AP8" s="124"/>
      <c r="AQ8" s="3">
        <v>105</v>
      </c>
      <c r="AS8" s="123" t="str">
        <f>LOOKUP(AX4,unidadesCurriculares!$A$2:$A$103,unidadesCurriculares!$C$2:$C$103)</f>
        <v>ET47D</v>
      </c>
      <c r="AT8" s="124"/>
      <c r="AU8" s="124"/>
      <c r="AV8" s="124"/>
      <c r="AW8" s="124"/>
      <c r="AX8" s="3">
        <v>135</v>
      </c>
      <c r="AZ8" s="123" t="str">
        <f>LOOKUP(BE4,unidadesCurriculares!$A$2:$A$103,unidadesCurriculares!$C$2:$C$103)</f>
        <v>ET48B</v>
      </c>
      <c r="BA8" s="124"/>
      <c r="BB8" s="124"/>
      <c r="BC8" s="124"/>
      <c r="BD8" s="124"/>
      <c r="BE8" s="3">
        <v>105</v>
      </c>
    </row>
    <row r="9" spans="3:71" ht="15.75" thickBot="1" x14ac:dyDescent="0.3">
      <c r="C9" s="4"/>
      <c r="D9" s="5"/>
      <c r="E9" s="5"/>
      <c r="F9" s="5"/>
      <c r="G9" s="6" t="s">
        <v>9</v>
      </c>
      <c r="H9" s="7">
        <v>6</v>
      </c>
      <c r="J9" s="4" t="s">
        <v>0</v>
      </c>
      <c r="K9" s="5"/>
      <c r="L9" s="5"/>
      <c r="M9" s="5"/>
      <c r="N9" s="6" t="s">
        <v>9</v>
      </c>
      <c r="O9" s="7">
        <v>4</v>
      </c>
      <c r="Q9" s="4" t="s">
        <v>5</v>
      </c>
      <c r="R9" s="5"/>
      <c r="S9" s="5"/>
      <c r="T9" s="5"/>
      <c r="U9" s="6" t="s">
        <v>9</v>
      </c>
      <c r="V9" s="7">
        <v>4</v>
      </c>
      <c r="X9" s="4" t="s">
        <v>13</v>
      </c>
      <c r="Y9" s="5"/>
      <c r="Z9" s="5"/>
      <c r="AA9" s="5"/>
      <c r="AB9" s="6" t="s">
        <v>9</v>
      </c>
      <c r="AC9" s="7">
        <v>4</v>
      </c>
      <c r="AE9" s="4" t="s">
        <v>13</v>
      </c>
      <c r="AF9" s="5"/>
      <c r="AG9" s="5"/>
      <c r="AH9" s="5"/>
      <c r="AI9" s="6" t="s">
        <v>9</v>
      </c>
      <c r="AJ9" s="7">
        <v>4</v>
      </c>
      <c r="AL9" s="4" t="s">
        <v>53</v>
      </c>
      <c r="AM9" s="5"/>
      <c r="AN9" s="5"/>
      <c r="AO9" s="5"/>
      <c r="AP9" s="6" t="s">
        <v>27</v>
      </c>
      <c r="AQ9" s="7">
        <v>7</v>
      </c>
      <c r="AS9" s="4" t="s">
        <v>71</v>
      </c>
      <c r="AT9" s="5"/>
      <c r="AU9" s="5"/>
      <c r="AV9" s="5"/>
      <c r="AW9" s="6" t="s">
        <v>80</v>
      </c>
      <c r="AX9" s="7">
        <v>9</v>
      </c>
      <c r="AZ9" s="4" t="s">
        <v>83</v>
      </c>
      <c r="BA9" s="5"/>
      <c r="BB9" s="5"/>
      <c r="BC9" s="5"/>
      <c r="BD9" s="6" t="s">
        <v>80</v>
      </c>
      <c r="BE9" s="7">
        <v>7</v>
      </c>
    </row>
    <row r="10" spans="3:71" ht="15.75" thickBot="1" x14ac:dyDescent="0.3"/>
    <row r="11" spans="3:71" x14ac:dyDescent="0.25">
      <c r="C11" s="57" t="s">
        <v>15</v>
      </c>
      <c r="D11" s="58"/>
      <c r="E11" s="58"/>
      <c r="F11" s="58"/>
      <c r="G11" s="58"/>
      <c r="H11" s="1" t="s">
        <v>14</v>
      </c>
      <c r="J11" s="57" t="s">
        <v>16</v>
      </c>
      <c r="K11" s="58"/>
      <c r="L11" s="58"/>
      <c r="M11" s="58"/>
      <c r="N11" s="58"/>
      <c r="O11" s="1" t="s">
        <v>17</v>
      </c>
      <c r="Q11" s="57" t="s">
        <v>18</v>
      </c>
      <c r="R11" s="58"/>
      <c r="S11" s="58"/>
      <c r="T11" s="58"/>
      <c r="U11" s="58"/>
      <c r="V11" s="1" t="s">
        <v>13</v>
      </c>
      <c r="X11" s="57" t="s">
        <v>49</v>
      </c>
      <c r="Y11" s="58"/>
      <c r="Z11" s="58"/>
      <c r="AA11" s="58"/>
      <c r="AB11" s="58"/>
      <c r="AC11" s="1" t="s">
        <v>50</v>
      </c>
      <c r="AE11" s="57" t="s">
        <v>62</v>
      </c>
      <c r="AF11" s="58"/>
      <c r="AG11" s="58"/>
      <c r="AH11" s="58"/>
      <c r="AI11" s="58"/>
      <c r="AJ11" s="1" t="s">
        <v>61</v>
      </c>
      <c r="AL11" s="57" t="s">
        <v>77</v>
      </c>
      <c r="AM11" s="58"/>
      <c r="AN11" s="58"/>
      <c r="AO11" s="58"/>
      <c r="AP11" s="58"/>
      <c r="AQ11" s="1" t="s">
        <v>72</v>
      </c>
      <c r="AS11" s="57" t="s">
        <v>89</v>
      </c>
      <c r="AT11" s="58"/>
      <c r="AU11" s="58"/>
      <c r="AV11" s="58"/>
      <c r="AW11" s="58"/>
      <c r="AX11" s="1" t="s">
        <v>84</v>
      </c>
      <c r="AZ11" s="57" t="s">
        <v>100</v>
      </c>
      <c r="BA11" s="58"/>
      <c r="BB11" s="58"/>
      <c r="BC11" s="58"/>
      <c r="BD11" s="58"/>
      <c r="BE11" s="1" t="s">
        <v>95</v>
      </c>
    </row>
    <row r="12" spans="3:71" x14ac:dyDescent="0.25">
      <c r="C12" s="59"/>
      <c r="D12" s="60"/>
      <c r="E12" s="60"/>
      <c r="F12" s="60"/>
      <c r="G12" s="60"/>
      <c r="H12" s="2">
        <f>LOOKUP(H11,unidadesCurriculares!$A$2:$A$103,unidadesCurriculares!$Q$2:$Q$103)</f>
        <v>90</v>
      </c>
      <c r="J12" s="59"/>
      <c r="K12" s="60"/>
      <c r="L12" s="60"/>
      <c r="M12" s="60"/>
      <c r="N12" s="60"/>
      <c r="O12" s="2">
        <f>LOOKUP(O11,unidadesCurriculares!$A$2:$A$103,unidadesCurriculares!$Q$2:$Q$103)</f>
        <v>60</v>
      </c>
      <c r="Q12" s="59"/>
      <c r="R12" s="60"/>
      <c r="S12" s="60"/>
      <c r="T12" s="60"/>
      <c r="U12" s="60"/>
      <c r="V12" s="2">
        <f>LOOKUP(V11,unidadesCurriculares!$A$2:$A$103,unidadesCurriculares!$Q$2:$Q$103)</f>
        <v>60</v>
      </c>
      <c r="X12" s="59"/>
      <c r="Y12" s="60"/>
      <c r="Z12" s="60"/>
      <c r="AA12" s="60"/>
      <c r="AB12" s="60"/>
      <c r="AC12" s="2">
        <f>LOOKUP(AC11,unidadesCurriculares!$A$2:$A$103,unidadesCurriculares!$Q$2:$Q$103)</f>
        <v>30</v>
      </c>
      <c r="AE12" s="59"/>
      <c r="AF12" s="60"/>
      <c r="AG12" s="60"/>
      <c r="AH12" s="60"/>
      <c r="AI12" s="60"/>
      <c r="AJ12" s="2">
        <f>LOOKUP(AJ11,unidadesCurriculares!$A$2:$A$103,unidadesCurriculares!$Q$2:$Q$103)</f>
        <v>60</v>
      </c>
      <c r="AL12" s="59"/>
      <c r="AM12" s="60"/>
      <c r="AN12" s="60"/>
      <c r="AO12" s="60"/>
      <c r="AP12" s="60"/>
      <c r="AQ12" s="2">
        <f>LOOKUP(AQ11,unidadesCurriculares!$A$2:$A$103,unidadesCurriculares!$Q$2:$Q$103)</f>
        <v>60</v>
      </c>
      <c r="AS12" s="59"/>
      <c r="AT12" s="60"/>
      <c r="AU12" s="60"/>
      <c r="AV12" s="60"/>
      <c r="AW12" s="60"/>
      <c r="AX12" s="2">
        <f>LOOKUP(AX11,unidadesCurriculares!$A$2:$A$103,unidadesCurriculares!$Q$2:$Q$103)</f>
        <v>60</v>
      </c>
      <c r="AZ12" s="59"/>
      <c r="BA12" s="60"/>
      <c r="BB12" s="60"/>
      <c r="BC12" s="60"/>
      <c r="BD12" s="60"/>
      <c r="BE12" s="2">
        <f>LOOKUP(BE11,unidadesCurriculares!$A$2:$A$103,unidadesCurriculares!$Q$2:$Q$103)</f>
        <v>60</v>
      </c>
    </row>
    <row r="13" spans="3:71" x14ac:dyDescent="0.25">
      <c r="C13" s="59"/>
      <c r="D13" s="60"/>
      <c r="E13" s="60"/>
      <c r="F13" s="60"/>
      <c r="G13" s="60"/>
      <c r="H13" s="3">
        <v>0</v>
      </c>
      <c r="J13" s="59"/>
      <c r="K13" s="60"/>
      <c r="L13" s="60"/>
      <c r="M13" s="60"/>
      <c r="N13" s="60"/>
      <c r="O13" s="3">
        <v>0</v>
      </c>
      <c r="Q13" s="59"/>
      <c r="R13" s="60"/>
      <c r="S13" s="60"/>
      <c r="T13" s="60"/>
      <c r="U13" s="60"/>
      <c r="V13" s="3">
        <v>0</v>
      </c>
      <c r="X13" s="59"/>
      <c r="Y13" s="60"/>
      <c r="Z13" s="60"/>
      <c r="AA13" s="60"/>
      <c r="AB13" s="60"/>
      <c r="AC13" s="3">
        <v>0</v>
      </c>
      <c r="AE13" s="59"/>
      <c r="AF13" s="60"/>
      <c r="AG13" s="60"/>
      <c r="AH13" s="60"/>
      <c r="AI13" s="60"/>
      <c r="AJ13" s="3">
        <v>15</v>
      </c>
      <c r="AL13" s="59"/>
      <c r="AM13" s="60"/>
      <c r="AN13" s="60"/>
      <c r="AO13" s="60"/>
      <c r="AP13" s="60"/>
      <c r="AQ13" s="3">
        <v>15</v>
      </c>
      <c r="AS13" s="59"/>
      <c r="AT13" s="60"/>
      <c r="AU13" s="60"/>
      <c r="AV13" s="60"/>
      <c r="AW13" s="60"/>
      <c r="AX13" s="3">
        <v>30</v>
      </c>
      <c r="AZ13" s="59"/>
      <c r="BA13" s="60"/>
      <c r="BB13" s="60"/>
      <c r="BC13" s="60"/>
      <c r="BD13" s="60"/>
      <c r="BE13" s="3">
        <v>30</v>
      </c>
    </row>
    <row r="14" spans="3:71" x14ac:dyDescent="0.25">
      <c r="C14" s="59"/>
      <c r="D14" s="60"/>
      <c r="E14" s="60"/>
      <c r="F14" s="60"/>
      <c r="G14" s="60"/>
      <c r="H14" s="3">
        <v>0</v>
      </c>
      <c r="J14" s="59"/>
      <c r="K14" s="60"/>
      <c r="L14" s="60"/>
      <c r="M14" s="60"/>
      <c r="N14" s="60"/>
      <c r="O14" s="3">
        <v>0</v>
      </c>
      <c r="Q14" s="59"/>
      <c r="R14" s="60"/>
      <c r="S14" s="60"/>
      <c r="T14" s="60"/>
      <c r="U14" s="60"/>
      <c r="V14" s="3">
        <v>0</v>
      </c>
      <c r="X14" s="59"/>
      <c r="Y14" s="60"/>
      <c r="Z14" s="60"/>
      <c r="AA14" s="60"/>
      <c r="AB14" s="60"/>
      <c r="AC14" s="3">
        <v>0</v>
      </c>
      <c r="AE14" s="59"/>
      <c r="AF14" s="60"/>
      <c r="AG14" s="60"/>
      <c r="AH14" s="60"/>
      <c r="AI14" s="60"/>
      <c r="AJ14" s="3">
        <v>0</v>
      </c>
      <c r="AL14" s="59"/>
      <c r="AM14" s="60"/>
      <c r="AN14" s="60"/>
      <c r="AO14" s="60"/>
      <c r="AP14" s="60"/>
      <c r="AQ14" s="3">
        <v>0</v>
      </c>
      <c r="AS14" s="59"/>
      <c r="AT14" s="60"/>
      <c r="AU14" s="60"/>
      <c r="AV14" s="60"/>
      <c r="AW14" s="60"/>
      <c r="AX14" s="3">
        <v>0</v>
      </c>
      <c r="AZ14" s="59"/>
      <c r="BA14" s="60"/>
      <c r="BB14" s="60"/>
      <c r="BC14" s="60"/>
      <c r="BD14" s="60"/>
      <c r="BE14" s="3">
        <v>0</v>
      </c>
    </row>
    <row r="15" spans="3:71" x14ac:dyDescent="0.25">
      <c r="C15" s="61" t="str">
        <f>LOOKUP(H11,unidadesCurriculares!$A$2:$A$103,unidadesCurriculares!$C$2:$C$103)</f>
        <v>ET41D</v>
      </c>
      <c r="D15" s="62"/>
      <c r="E15" s="62"/>
      <c r="F15" s="62"/>
      <c r="G15" s="62"/>
      <c r="H15" s="3">
        <v>0</v>
      </c>
      <c r="J15" s="61" t="str">
        <f>LOOKUP(O11,unidadesCurriculares!$A$2:$A$103,unidadesCurriculares!$C$2:$C$103)</f>
        <v>ET45C</v>
      </c>
      <c r="K15" s="62"/>
      <c r="L15" s="62"/>
      <c r="M15" s="62"/>
      <c r="N15" s="62"/>
      <c r="O15" s="3">
        <v>0</v>
      </c>
      <c r="Q15" s="61" t="str">
        <f>LOOKUP(V11,unidadesCurriculares!$A$2:$A$103,unidadesCurriculares!$C$2:$C$103)</f>
        <v>ET43A</v>
      </c>
      <c r="R15" s="62"/>
      <c r="S15" s="62"/>
      <c r="T15" s="62"/>
      <c r="U15" s="62"/>
      <c r="V15" s="3">
        <v>0</v>
      </c>
      <c r="X15" s="61" t="str">
        <f>LOOKUP(AC11,unidadesCurriculares!$A$2:$A$103,unidadesCurriculares!$C$2:$C$103)</f>
        <v>ET44E</v>
      </c>
      <c r="Y15" s="62"/>
      <c r="Z15" s="62"/>
      <c r="AA15" s="62"/>
      <c r="AB15" s="62"/>
      <c r="AC15" s="3">
        <v>0</v>
      </c>
      <c r="AE15" s="61" t="str">
        <f>LOOKUP(AJ11,unidadesCurriculares!$A$2:$A$103,unidadesCurriculares!$C$2:$C$103)</f>
        <v>ET45A</v>
      </c>
      <c r="AF15" s="62"/>
      <c r="AG15" s="62"/>
      <c r="AH15" s="62"/>
      <c r="AI15" s="62"/>
      <c r="AJ15" s="3">
        <v>0</v>
      </c>
      <c r="AL15" s="61" t="str">
        <f>LOOKUP(AQ11,unidadesCurriculares!$A$2:$A$103,unidadesCurriculares!$C$2:$C$103)</f>
        <v>ET46C</v>
      </c>
      <c r="AM15" s="62"/>
      <c r="AN15" s="62"/>
      <c r="AO15" s="62"/>
      <c r="AP15" s="62"/>
      <c r="AQ15" s="3">
        <v>0</v>
      </c>
      <c r="AS15" s="61" t="str">
        <f>LOOKUP(AX11,unidadesCurriculares!$A$2:$A$103,unidadesCurriculares!$C$2:$C$103)</f>
        <v>ET47C</v>
      </c>
      <c r="AT15" s="62"/>
      <c r="AU15" s="62"/>
      <c r="AV15" s="62"/>
      <c r="AW15" s="62"/>
      <c r="AX15" s="3">
        <v>0</v>
      </c>
      <c r="AZ15" s="61" t="str">
        <f>LOOKUP(BE11,unidadesCurriculares!$A$2:$A$103,unidadesCurriculares!$C$2:$C$103)</f>
        <v>ET48C</v>
      </c>
      <c r="BA15" s="62"/>
      <c r="BB15" s="62"/>
      <c r="BC15" s="62"/>
      <c r="BD15" s="62"/>
      <c r="BE15" s="3">
        <v>0</v>
      </c>
    </row>
    <row r="16" spans="3:71" ht="15.75" thickBot="1" x14ac:dyDescent="0.3">
      <c r="C16" s="4"/>
      <c r="D16" s="5"/>
      <c r="E16" s="5"/>
      <c r="F16" s="5"/>
      <c r="G16" s="6" t="s">
        <v>9</v>
      </c>
      <c r="H16" s="7">
        <v>6</v>
      </c>
      <c r="J16" s="4" t="s">
        <v>0</v>
      </c>
      <c r="K16" s="5"/>
      <c r="L16" s="5"/>
      <c r="M16" s="5"/>
      <c r="N16" s="6" t="s">
        <v>9</v>
      </c>
      <c r="O16" s="7">
        <v>4</v>
      </c>
      <c r="Q16" s="4" t="s">
        <v>14</v>
      </c>
      <c r="R16" s="5" t="s">
        <v>5</v>
      </c>
      <c r="S16" s="5"/>
      <c r="T16" s="5"/>
      <c r="U16" s="6" t="s">
        <v>9</v>
      </c>
      <c r="V16" s="7">
        <v>4</v>
      </c>
      <c r="X16" s="4" t="s">
        <v>23</v>
      </c>
      <c r="Y16" s="5"/>
      <c r="Z16" s="5"/>
      <c r="AA16" s="5"/>
      <c r="AB16" s="6" t="s">
        <v>9</v>
      </c>
      <c r="AC16" s="7">
        <v>2</v>
      </c>
      <c r="AE16" s="4" t="s">
        <v>7</v>
      </c>
      <c r="AF16" s="5" t="s">
        <v>55</v>
      </c>
      <c r="AG16" s="5"/>
      <c r="AH16" s="5"/>
      <c r="AI16" s="6" t="s">
        <v>27</v>
      </c>
      <c r="AJ16" s="7">
        <v>4</v>
      </c>
      <c r="AL16" s="4" t="s">
        <v>55</v>
      </c>
      <c r="AM16" s="5" t="s">
        <v>61</v>
      </c>
      <c r="AN16" s="5"/>
      <c r="AO16" s="5"/>
      <c r="AP16" s="6" t="s">
        <v>27</v>
      </c>
      <c r="AQ16" s="7">
        <v>4</v>
      </c>
      <c r="AS16" s="4" t="s">
        <v>72</v>
      </c>
      <c r="AT16" s="5"/>
      <c r="AU16" s="5"/>
      <c r="AV16" s="5"/>
      <c r="AW16" s="6" t="s">
        <v>27</v>
      </c>
      <c r="AX16" s="7">
        <v>4</v>
      </c>
      <c r="AZ16" s="4" t="s">
        <v>84</v>
      </c>
      <c r="BA16" s="5"/>
      <c r="BB16" s="5"/>
      <c r="BC16" s="5"/>
      <c r="BD16" s="6" t="s">
        <v>80</v>
      </c>
      <c r="BE16" s="7">
        <v>4</v>
      </c>
    </row>
    <row r="17" spans="3:71" ht="15.75" thickBot="1" x14ac:dyDescent="0.3"/>
    <row r="18" spans="3:71" x14ac:dyDescent="0.25">
      <c r="C18" s="57" t="s">
        <v>19</v>
      </c>
      <c r="D18" s="58"/>
      <c r="E18" s="58"/>
      <c r="F18" s="58"/>
      <c r="G18" s="58"/>
      <c r="H18" s="1" t="s">
        <v>28</v>
      </c>
      <c r="J18" s="57" t="s">
        <v>20</v>
      </c>
      <c r="K18" s="58"/>
      <c r="L18" s="58"/>
      <c r="M18" s="58"/>
      <c r="N18" s="58"/>
      <c r="O18" s="1" t="s">
        <v>23</v>
      </c>
      <c r="Q18" s="57" t="s">
        <v>21</v>
      </c>
      <c r="R18" s="58"/>
      <c r="S18" s="58"/>
      <c r="T18" s="58"/>
      <c r="U18" s="58"/>
      <c r="V18" s="1" t="s">
        <v>24</v>
      </c>
      <c r="X18" s="57" t="s">
        <v>26</v>
      </c>
      <c r="Y18" s="58"/>
      <c r="Z18" s="58"/>
      <c r="AA18" s="58"/>
      <c r="AB18" s="58"/>
      <c r="AC18" s="1" t="s">
        <v>25</v>
      </c>
      <c r="AE18" s="57" t="s">
        <v>63</v>
      </c>
      <c r="AF18" s="58"/>
      <c r="AG18" s="58"/>
      <c r="AH18" s="58"/>
      <c r="AI18" s="58"/>
      <c r="AJ18" s="1" t="s">
        <v>64</v>
      </c>
      <c r="AL18" s="57" t="s">
        <v>78</v>
      </c>
      <c r="AM18" s="58"/>
      <c r="AN18" s="58"/>
      <c r="AO18" s="58"/>
      <c r="AP18" s="58"/>
      <c r="AQ18" s="1" t="s">
        <v>73</v>
      </c>
      <c r="AS18" s="57" t="s">
        <v>90</v>
      </c>
      <c r="AT18" s="58"/>
      <c r="AU18" s="58"/>
      <c r="AV18" s="58"/>
      <c r="AW18" s="58"/>
      <c r="AX18" s="1" t="s">
        <v>85</v>
      </c>
      <c r="AZ18" s="57" t="s">
        <v>101</v>
      </c>
      <c r="BA18" s="58"/>
      <c r="BB18" s="58"/>
      <c r="BC18" s="58"/>
      <c r="BD18" s="58"/>
      <c r="BE18" s="1" t="s">
        <v>96</v>
      </c>
    </row>
    <row r="19" spans="3:71" x14ac:dyDescent="0.25">
      <c r="C19" s="59"/>
      <c r="D19" s="60"/>
      <c r="E19" s="60"/>
      <c r="F19" s="60"/>
      <c r="G19" s="60"/>
      <c r="H19" s="2">
        <f>LOOKUP(H18,unidadesCurriculares!$A$2:$A$103,unidadesCurriculares!$Q$2:$Q$103)</f>
        <v>75</v>
      </c>
      <c r="J19" s="59"/>
      <c r="K19" s="60"/>
      <c r="L19" s="60"/>
      <c r="M19" s="60"/>
      <c r="N19" s="60"/>
      <c r="O19" s="2">
        <f>LOOKUP(O18,unidadesCurriculares!$A$2:$A$103,unidadesCurriculares!$Q$2:$Q$103)</f>
        <v>75</v>
      </c>
      <c r="Q19" s="59"/>
      <c r="R19" s="60"/>
      <c r="S19" s="60"/>
      <c r="T19" s="60"/>
      <c r="U19" s="60"/>
      <c r="V19" s="2">
        <f>LOOKUP(V18,unidadesCurriculares!$A$2:$A$103,unidadesCurriculares!$Q$2:$Q$103)</f>
        <v>75</v>
      </c>
      <c r="X19" s="59"/>
      <c r="Y19" s="60"/>
      <c r="Z19" s="60"/>
      <c r="AA19" s="60"/>
      <c r="AB19" s="60"/>
      <c r="AC19" s="2">
        <f>LOOKUP(AC18,unidadesCurriculares!$A$2:$A$103,unidadesCurriculares!$Q$2:$Q$103)</f>
        <v>60</v>
      </c>
      <c r="AE19" s="59"/>
      <c r="AF19" s="60"/>
      <c r="AG19" s="60"/>
      <c r="AH19" s="60"/>
      <c r="AI19" s="60"/>
      <c r="AJ19" s="2">
        <f>LOOKUP(AJ18,unidadesCurriculares!$A$2:$A$103,unidadesCurriculares!$Q$2:$Q$103)</f>
        <v>45</v>
      </c>
      <c r="AL19" s="59"/>
      <c r="AM19" s="60"/>
      <c r="AN19" s="60"/>
      <c r="AO19" s="60"/>
      <c r="AP19" s="60"/>
      <c r="AQ19" s="2">
        <f>LOOKUP(AQ18,unidadesCurriculares!$A$2:$A$103,unidadesCurriculares!$Q$2:$Q$103)</f>
        <v>60</v>
      </c>
      <c r="AS19" s="59"/>
      <c r="AT19" s="60"/>
      <c r="AU19" s="60"/>
      <c r="AV19" s="60"/>
      <c r="AW19" s="60"/>
      <c r="AX19" s="2">
        <f>LOOKUP(AX18,unidadesCurriculares!$A$2:$A$103,unidadesCurriculares!$Q$2:$Q$103)</f>
        <v>90</v>
      </c>
      <c r="AZ19" s="59"/>
      <c r="BA19" s="60"/>
      <c r="BB19" s="60"/>
      <c r="BC19" s="60"/>
      <c r="BD19" s="60"/>
      <c r="BE19" s="2">
        <f>LOOKUP(BE18,unidadesCurriculares!$A$2:$A$103,unidadesCurriculares!$Q$2:$Q$103)</f>
        <v>60</v>
      </c>
    </row>
    <row r="20" spans="3:71" x14ac:dyDescent="0.25">
      <c r="C20" s="59"/>
      <c r="D20" s="60"/>
      <c r="E20" s="60"/>
      <c r="F20" s="60"/>
      <c r="G20" s="60"/>
      <c r="H20" s="3">
        <v>30</v>
      </c>
      <c r="J20" s="59"/>
      <c r="K20" s="60"/>
      <c r="L20" s="60"/>
      <c r="M20" s="60"/>
      <c r="N20" s="60"/>
      <c r="O20" s="3">
        <v>30</v>
      </c>
      <c r="Q20" s="59"/>
      <c r="R20" s="60"/>
      <c r="S20" s="60"/>
      <c r="T20" s="60"/>
      <c r="U20" s="60"/>
      <c r="V20" s="3">
        <v>30</v>
      </c>
      <c r="X20" s="59"/>
      <c r="Y20" s="60"/>
      <c r="Z20" s="60"/>
      <c r="AA20" s="60"/>
      <c r="AB20" s="60"/>
      <c r="AC20" s="3">
        <v>0</v>
      </c>
      <c r="AE20" s="59"/>
      <c r="AF20" s="60"/>
      <c r="AG20" s="60"/>
      <c r="AH20" s="60"/>
      <c r="AI20" s="60"/>
      <c r="AJ20" s="3">
        <v>15</v>
      </c>
      <c r="AL20" s="59"/>
      <c r="AM20" s="60"/>
      <c r="AN20" s="60"/>
      <c r="AO20" s="60"/>
      <c r="AP20" s="60"/>
      <c r="AQ20" s="3">
        <v>30</v>
      </c>
      <c r="AS20" s="59"/>
      <c r="AT20" s="60"/>
      <c r="AU20" s="60"/>
      <c r="AV20" s="60"/>
      <c r="AW20" s="60"/>
      <c r="AX20" s="3">
        <v>45</v>
      </c>
      <c r="AZ20" s="59"/>
      <c r="BA20" s="60"/>
      <c r="BB20" s="60"/>
      <c r="BC20" s="60"/>
      <c r="BD20" s="60"/>
      <c r="BE20" s="3">
        <v>30</v>
      </c>
    </row>
    <row r="21" spans="3:71" x14ac:dyDescent="0.25">
      <c r="C21" s="59"/>
      <c r="D21" s="60"/>
      <c r="E21" s="60"/>
      <c r="F21" s="60"/>
      <c r="G21" s="60"/>
      <c r="H21" s="3">
        <v>0</v>
      </c>
      <c r="J21" s="59"/>
      <c r="K21" s="60"/>
      <c r="L21" s="60"/>
      <c r="M21" s="60"/>
      <c r="N21" s="60"/>
      <c r="O21" s="3">
        <v>0</v>
      </c>
      <c r="Q21" s="59"/>
      <c r="R21" s="60"/>
      <c r="S21" s="60"/>
      <c r="T21" s="60"/>
      <c r="U21" s="60"/>
      <c r="V21" s="3">
        <v>0</v>
      </c>
      <c r="X21" s="59"/>
      <c r="Y21" s="60"/>
      <c r="Z21" s="60"/>
      <c r="AA21" s="60"/>
      <c r="AB21" s="60"/>
      <c r="AC21" s="3">
        <v>0</v>
      </c>
      <c r="AE21" s="59"/>
      <c r="AF21" s="60"/>
      <c r="AG21" s="60"/>
      <c r="AH21" s="60"/>
      <c r="AI21" s="60"/>
      <c r="AJ21" s="3">
        <v>15</v>
      </c>
      <c r="AL21" s="59"/>
      <c r="AM21" s="60"/>
      <c r="AN21" s="60"/>
      <c r="AO21" s="60"/>
      <c r="AP21" s="60"/>
      <c r="AQ21" s="3">
        <v>0</v>
      </c>
      <c r="AS21" s="59"/>
      <c r="AT21" s="60"/>
      <c r="AU21" s="60"/>
      <c r="AV21" s="60"/>
      <c r="AW21" s="60"/>
      <c r="AX21" s="3">
        <v>0</v>
      </c>
      <c r="AZ21" s="59"/>
      <c r="BA21" s="60"/>
      <c r="BB21" s="60"/>
      <c r="BC21" s="60"/>
      <c r="BD21" s="60"/>
      <c r="BE21" s="3">
        <v>0</v>
      </c>
    </row>
    <row r="22" spans="3:71" x14ac:dyDescent="0.25">
      <c r="C22" s="61" t="str">
        <f>LOOKUP(H18,unidadesCurriculares!$A$2:$A$103,unidadesCurriculares!$C$2:$C$103)</f>
        <v>ET41C</v>
      </c>
      <c r="D22" s="62"/>
      <c r="E22" s="62"/>
      <c r="F22" s="62"/>
      <c r="G22" s="62"/>
      <c r="H22" s="3">
        <v>0</v>
      </c>
      <c r="J22" s="61" t="str">
        <f>LOOKUP(O18,unidadesCurriculares!$A$2:$A$103,unidadesCurriculares!$C$2:$C$103)</f>
        <v>ET42C</v>
      </c>
      <c r="K22" s="62"/>
      <c r="L22" s="62"/>
      <c r="M22" s="62"/>
      <c r="N22" s="62"/>
      <c r="O22" s="3">
        <v>0</v>
      </c>
      <c r="Q22" s="61" t="str">
        <f>LOOKUP(V18,unidadesCurriculares!$A$2:$A$103,unidadesCurriculares!$C$2:$C$103)</f>
        <v xml:space="preserve">ET42D </v>
      </c>
      <c r="R22" s="62"/>
      <c r="S22" s="62"/>
      <c r="T22" s="62"/>
      <c r="U22" s="62"/>
      <c r="V22" s="3">
        <v>0</v>
      </c>
      <c r="X22" s="61" t="str">
        <f>LOOKUP(AC18,unidadesCurriculares!$A$2:$A$103,unidadesCurriculares!$C$2:$C$103)</f>
        <v>ET44C</v>
      </c>
      <c r="Y22" s="62"/>
      <c r="Z22" s="62"/>
      <c r="AA22" s="62"/>
      <c r="AB22" s="62"/>
      <c r="AC22" s="3">
        <v>0</v>
      </c>
      <c r="AE22" s="61" t="str">
        <f>LOOKUP(AJ18,unidadesCurriculares!$A$2:$A$103,unidadesCurriculares!$C$2:$C$103)</f>
        <v>ET45G</v>
      </c>
      <c r="AF22" s="62"/>
      <c r="AG22" s="62"/>
      <c r="AH22" s="62"/>
      <c r="AI22" s="62"/>
      <c r="AJ22" s="3">
        <v>0</v>
      </c>
      <c r="AL22" s="61" t="str">
        <f>LOOKUP(AQ18,unidadesCurriculares!$A$2:$A$103,unidadesCurriculares!$C$2:$C$103)</f>
        <v>ET46G</v>
      </c>
      <c r="AM22" s="62"/>
      <c r="AN22" s="62"/>
      <c r="AO22" s="62"/>
      <c r="AP22" s="62"/>
      <c r="AQ22" s="3">
        <v>0</v>
      </c>
      <c r="AS22" s="61" t="str">
        <f>LOOKUP(AX18,unidadesCurriculares!$A$2:$A$103,unidadesCurriculares!$C$2:$C$103)</f>
        <v>ET47B</v>
      </c>
      <c r="AT22" s="62"/>
      <c r="AU22" s="62"/>
      <c r="AV22" s="62"/>
      <c r="AW22" s="62"/>
      <c r="AX22" s="3">
        <v>0</v>
      </c>
      <c r="AZ22" s="61" t="str">
        <f>LOOKUP(BE18,unidadesCurriculares!$A$2:$A$103,unidadesCurriculares!$C$2:$C$103)</f>
        <v>ET48A</v>
      </c>
      <c r="BA22" s="62"/>
      <c r="BB22" s="62"/>
      <c r="BC22" s="62"/>
      <c r="BD22" s="62"/>
      <c r="BE22" s="3">
        <v>0</v>
      </c>
    </row>
    <row r="23" spans="3:71" ht="15.75" thickBot="1" x14ac:dyDescent="0.3">
      <c r="C23" s="4"/>
      <c r="D23" s="5"/>
      <c r="E23" s="5"/>
      <c r="F23" s="5"/>
      <c r="G23" s="6" t="s">
        <v>9</v>
      </c>
      <c r="H23" s="7">
        <v>5</v>
      </c>
      <c r="J23" s="4" t="s">
        <v>28</v>
      </c>
      <c r="K23" s="5"/>
      <c r="L23" s="5"/>
      <c r="M23" s="5"/>
      <c r="N23" s="6" t="s">
        <v>9</v>
      </c>
      <c r="O23" s="7">
        <v>5</v>
      </c>
      <c r="Q23" s="4" t="s">
        <v>5</v>
      </c>
      <c r="R23" s="5" t="s">
        <v>23</v>
      </c>
      <c r="S23" s="5"/>
      <c r="T23" s="5"/>
      <c r="U23" s="6" t="s">
        <v>9</v>
      </c>
      <c r="V23" s="7">
        <v>5</v>
      </c>
      <c r="X23" s="4" t="s">
        <v>24</v>
      </c>
      <c r="Y23" s="5" t="s">
        <v>46</v>
      </c>
      <c r="Z23" s="5" t="s">
        <v>48</v>
      </c>
      <c r="AA23" s="5"/>
      <c r="AB23" s="6" t="s">
        <v>27</v>
      </c>
      <c r="AC23" s="7">
        <v>4</v>
      </c>
      <c r="AE23" s="4" t="s">
        <v>53</v>
      </c>
      <c r="AF23" s="5" t="s">
        <v>55</v>
      </c>
      <c r="AG23" s="5" t="s">
        <v>57</v>
      </c>
      <c r="AH23" s="5"/>
      <c r="AI23" s="6" t="s">
        <v>27</v>
      </c>
      <c r="AJ23" s="7">
        <v>3</v>
      </c>
      <c r="AL23" s="4" t="s">
        <v>25</v>
      </c>
      <c r="AM23" s="5" t="s">
        <v>55</v>
      </c>
      <c r="AN23" s="5"/>
      <c r="AO23" s="5"/>
      <c r="AP23" s="6" t="s">
        <v>27</v>
      </c>
      <c r="AQ23" s="7">
        <v>4</v>
      </c>
      <c r="AS23" s="4" t="s">
        <v>53</v>
      </c>
      <c r="AT23" s="5"/>
      <c r="AU23" s="5"/>
      <c r="AV23" s="5"/>
      <c r="AW23" s="6" t="s">
        <v>80</v>
      </c>
      <c r="AX23" s="7">
        <v>6</v>
      </c>
      <c r="AZ23" s="4" t="s">
        <v>83</v>
      </c>
      <c r="BA23" s="5"/>
      <c r="BB23" s="5"/>
      <c r="BC23" s="5"/>
      <c r="BD23" s="6" t="s">
        <v>80</v>
      </c>
      <c r="BE23" s="7">
        <v>4</v>
      </c>
    </row>
    <row r="24" spans="3:71" ht="15.75" thickBot="1" x14ac:dyDescent="0.3"/>
    <row r="25" spans="3:71" ht="15" customHeight="1" x14ac:dyDescent="0.25">
      <c r="C25" s="57" t="s">
        <v>30</v>
      </c>
      <c r="D25" s="58"/>
      <c r="E25" s="58"/>
      <c r="F25" s="58"/>
      <c r="G25" s="58"/>
      <c r="H25" s="1" t="s">
        <v>29</v>
      </c>
      <c r="J25" s="57" t="s">
        <v>35</v>
      </c>
      <c r="K25" s="58"/>
      <c r="L25" s="58"/>
      <c r="M25" s="58"/>
      <c r="N25" s="58"/>
      <c r="O25" s="1" t="s">
        <v>36</v>
      </c>
      <c r="Q25" s="57" t="s">
        <v>258</v>
      </c>
      <c r="R25" s="58"/>
      <c r="S25" s="58"/>
      <c r="T25" s="58"/>
      <c r="U25" s="58"/>
      <c r="V25" s="1" t="s">
        <v>41</v>
      </c>
      <c r="X25" s="57" t="s">
        <v>259</v>
      </c>
      <c r="Y25" s="58"/>
      <c r="Z25" s="58"/>
      <c r="AA25" s="58"/>
      <c r="AB25" s="58"/>
      <c r="AC25" s="1" t="s">
        <v>51</v>
      </c>
      <c r="AE25" s="57" t="s">
        <v>60</v>
      </c>
      <c r="AF25" s="58"/>
      <c r="AG25" s="58"/>
      <c r="AH25" s="58"/>
      <c r="AI25" s="58"/>
      <c r="AJ25" s="1" t="s">
        <v>66</v>
      </c>
      <c r="AL25" s="57" t="s">
        <v>79</v>
      </c>
      <c r="AM25" s="58"/>
      <c r="AN25" s="58"/>
      <c r="AO25" s="58"/>
      <c r="AP25" s="58"/>
      <c r="AQ25" s="1" t="s">
        <v>74</v>
      </c>
      <c r="AS25" s="57" t="s">
        <v>91</v>
      </c>
      <c r="AT25" s="58"/>
      <c r="AU25" s="58"/>
      <c r="AV25" s="58"/>
      <c r="AW25" s="58"/>
      <c r="AX25" s="1" t="s">
        <v>86</v>
      </c>
      <c r="AZ25" s="57" t="s">
        <v>257</v>
      </c>
      <c r="BA25" s="58"/>
      <c r="BB25" s="58"/>
      <c r="BC25" s="58"/>
      <c r="BD25" s="58"/>
      <c r="BE25" s="1" t="s">
        <v>97</v>
      </c>
    </row>
    <row r="26" spans="3:71" x14ac:dyDescent="0.25">
      <c r="C26" s="59"/>
      <c r="D26" s="60"/>
      <c r="E26" s="60"/>
      <c r="F26" s="60"/>
      <c r="G26" s="60"/>
      <c r="H26" s="2">
        <f>LOOKUP(H25,unidadesCurriculares!$A$2:$A$103,unidadesCurriculares!$Q$2:$Q$103)</f>
        <v>60</v>
      </c>
      <c r="J26" s="59"/>
      <c r="K26" s="60"/>
      <c r="L26" s="60"/>
      <c r="M26" s="60"/>
      <c r="N26" s="60"/>
      <c r="O26" s="2">
        <f>LOOKUP(O25,unidadesCurriculares!$A$2:$A$103,unidadesCurriculares!$Q$2:$Q$103)</f>
        <v>60</v>
      </c>
      <c r="Q26" s="59"/>
      <c r="R26" s="60"/>
      <c r="S26" s="60"/>
      <c r="T26" s="60"/>
      <c r="U26" s="60"/>
      <c r="V26" s="2">
        <f>LOOKUP(V25,unidadesCurriculares!$A$2:$A$103,unidadesCurriculares!$Q$2:$Q$103)</f>
        <v>60</v>
      </c>
      <c r="X26" s="59"/>
      <c r="Y26" s="60"/>
      <c r="Z26" s="60"/>
      <c r="AA26" s="60"/>
      <c r="AB26" s="60"/>
      <c r="AC26" s="2">
        <f>LOOKUP(AC25,unidadesCurriculares!$A$2:$A$103,unidadesCurriculares!$Q$2:$Q$103)</f>
        <v>60</v>
      </c>
      <c r="AE26" s="59"/>
      <c r="AF26" s="60"/>
      <c r="AG26" s="60"/>
      <c r="AH26" s="60"/>
      <c r="AI26" s="60"/>
      <c r="AJ26" s="2">
        <f>LOOKUP(AJ25,unidadesCurriculares!$A$2:$A$103,unidadesCurriculares!$Q$2:$Q$103)</f>
        <v>60</v>
      </c>
      <c r="AL26" s="59"/>
      <c r="AM26" s="60"/>
      <c r="AN26" s="60"/>
      <c r="AO26" s="60"/>
      <c r="AP26" s="60"/>
      <c r="AQ26" s="2">
        <f>LOOKUP(AQ25,unidadesCurriculares!$A$2:$A$103,unidadesCurriculares!$Q$2:$Q$103)</f>
        <v>60</v>
      </c>
      <c r="AS26" s="59"/>
      <c r="AT26" s="60"/>
      <c r="AU26" s="60"/>
      <c r="AV26" s="60"/>
      <c r="AW26" s="60"/>
      <c r="AX26" s="2">
        <f>LOOKUP(AX25,unidadesCurriculares!$A$2:$A$103,unidadesCurriculares!$Q$2:$Q$103)</f>
        <v>60</v>
      </c>
      <c r="AZ26" s="59"/>
      <c r="BA26" s="60"/>
      <c r="BB26" s="60"/>
      <c r="BC26" s="60"/>
      <c r="BD26" s="60"/>
      <c r="BE26" s="2">
        <f>LOOKUP(BE25,unidadesCurriculares!$A$2:$A$103,unidadesCurriculares!$Q$2:$Q$103)</f>
        <v>30</v>
      </c>
    </row>
    <row r="27" spans="3:71" x14ac:dyDescent="0.25">
      <c r="C27" s="59"/>
      <c r="D27" s="60"/>
      <c r="E27" s="60"/>
      <c r="F27" s="60"/>
      <c r="G27" s="60"/>
      <c r="H27" s="3">
        <v>30</v>
      </c>
      <c r="J27" s="59"/>
      <c r="K27" s="60"/>
      <c r="L27" s="60"/>
      <c r="M27" s="60"/>
      <c r="N27" s="60"/>
      <c r="O27" s="3">
        <v>30</v>
      </c>
      <c r="Q27" s="59"/>
      <c r="R27" s="60"/>
      <c r="S27" s="60"/>
      <c r="T27" s="60"/>
      <c r="U27" s="60"/>
      <c r="V27" s="3">
        <v>30</v>
      </c>
      <c r="X27" s="59"/>
      <c r="Y27" s="60"/>
      <c r="Z27" s="60"/>
      <c r="AA27" s="60"/>
      <c r="AB27" s="60"/>
      <c r="AC27" s="3">
        <v>30</v>
      </c>
      <c r="AE27" s="59"/>
      <c r="AF27" s="60"/>
      <c r="AG27" s="60"/>
      <c r="AH27" s="60"/>
      <c r="AI27" s="60"/>
      <c r="AJ27" s="3">
        <v>30</v>
      </c>
      <c r="AL27" s="59"/>
      <c r="AM27" s="60"/>
      <c r="AN27" s="60"/>
      <c r="AO27" s="60"/>
      <c r="AP27" s="60"/>
      <c r="AQ27" s="3">
        <v>30</v>
      </c>
      <c r="AS27" s="59"/>
      <c r="AT27" s="60"/>
      <c r="AU27" s="60"/>
      <c r="AV27" s="60"/>
      <c r="AW27" s="60"/>
      <c r="AX27" s="3">
        <v>30</v>
      </c>
      <c r="AZ27" s="59"/>
      <c r="BA27" s="60"/>
      <c r="BB27" s="60"/>
      <c r="BC27" s="60"/>
      <c r="BD27" s="60"/>
      <c r="BE27" s="3">
        <v>0</v>
      </c>
    </row>
    <row r="28" spans="3:71" x14ac:dyDescent="0.25">
      <c r="C28" s="59"/>
      <c r="D28" s="60"/>
      <c r="E28" s="60"/>
      <c r="F28" s="60"/>
      <c r="G28" s="60"/>
      <c r="H28" s="3">
        <v>0</v>
      </c>
      <c r="J28" s="59"/>
      <c r="K28" s="60"/>
      <c r="L28" s="60"/>
      <c r="M28" s="60"/>
      <c r="N28" s="60"/>
      <c r="O28" s="3">
        <v>0</v>
      </c>
      <c r="Q28" s="59"/>
      <c r="R28" s="60"/>
      <c r="S28" s="60"/>
      <c r="T28" s="60"/>
      <c r="U28" s="60"/>
      <c r="V28" s="3">
        <v>0</v>
      </c>
      <c r="X28" s="59"/>
      <c r="Y28" s="60"/>
      <c r="Z28" s="60"/>
      <c r="AA28" s="60"/>
      <c r="AB28" s="60"/>
      <c r="AC28" s="3">
        <v>0</v>
      </c>
      <c r="AE28" s="59"/>
      <c r="AF28" s="60"/>
      <c r="AG28" s="60"/>
      <c r="AH28" s="60"/>
      <c r="AI28" s="60"/>
      <c r="AJ28" s="3">
        <v>0</v>
      </c>
      <c r="AL28" s="59"/>
      <c r="AM28" s="60"/>
      <c r="AN28" s="60"/>
      <c r="AO28" s="60"/>
      <c r="AP28" s="60"/>
      <c r="AQ28" s="3">
        <v>0</v>
      </c>
      <c r="AS28" s="59"/>
      <c r="AT28" s="60"/>
      <c r="AU28" s="60"/>
      <c r="AV28" s="60"/>
      <c r="AW28" s="60"/>
      <c r="AX28" s="3">
        <v>0</v>
      </c>
      <c r="AZ28" s="59"/>
      <c r="BA28" s="60"/>
      <c r="BB28" s="60"/>
      <c r="BC28" s="60"/>
      <c r="BD28" s="60"/>
      <c r="BE28" s="3">
        <v>0</v>
      </c>
    </row>
    <row r="29" spans="3:71" x14ac:dyDescent="0.25">
      <c r="C29" s="61" t="str">
        <f>LOOKUP(H25,unidadesCurriculares!$A$2:$A$103,unidadesCurriculares!$C$2:$C$103)</f>
        <v>ET41G</v>
      </c>
      <c r="D29" s="62"/>
      <c r="E29" s="62"/>
      <c r="F29" s="62"/>
      <c r="G29" s="62"/>
      <c r="H29" s="3">
        <v>0</v>
      </c>
      <c r="J29" s="61" t="str">
        <f>LOOKUP(O25,unidadesCurriculares!$A$2:$A$103,unidadesCurriculares!$C$2:$C$103)</f>
        <v>ET42J</v>
      </c>
      <c r="K29" s="62"/>
      <c r="L29" s="62"/>
      <c r="M29" s="62"/>
      <c r="N29" s="62"/>
      <c r="O29" s="3">
        <v>0</v>
      </c>
      <c r="Q29" s="61" t="str">
        <f>LOOKUP(V25,unidadesCurriculares!$A$2:$A$103,unidadesCurriculares!$C$2:$C$103)</f>
        <v>ET43??</v>
      </c>
      <c r="R29" s="62"/>
      <c r="S29" s="62"/>
      <c r="T29" s="62"/>
      <c r="U29" s="62"/>
      <c r="V29" s="3">
        <v>0</v>
      </c>
      <c r="X29" s="61" t="str">
        <f>LOOKUP(AC25,unidadesCurriculares!$A$2:$A$103,unidadesCurriculares!$C$2:$C$103)</f>
        <v>ET44??</v>
      </c>
      <c r="Y29" s="62"/>
      <c r="Z29" s="62"/>
      <c r="AA29" s="62"/>
      <c r="AB29" s="62"/>
      <c r="AC29" s="3">
        <v>0</v>
      </c>
      <c r="AE29" s="61" t="str">
        <f>LOOKUP(AJ25,unidadesCurriculares!$A$2:$A$103,unidadesCurriculares!$C$2:$C$103)</f>
        <v>ET43E</v>
      </c>
      <c r="AF29" s="62"/>
      <c r="AG29" s="62"/>
      <c r="AH29" s="62"/>
      <c r="AI29" s="62"/>
      <c r="AJ29" s="3">
        <v>0</v>
      </c>
      <c r="AL29" s="61" t="str">
        <f>LOOKUP(AQ25,unidadesCurriculares!$A$2:$A$103,unidadesCurriculares!$C$2:$C$103)</f>
        <v>ET46J</v>
      </c>
      <c r="AM29" s="62"/>
      <c r="AN29" s="62"/>
      <c r="AO29" s="62"/>
      <c r="AP29" s="62"/>
      <c r="AQ29" s="3">
        <v>0</v>
      </c>
      <c r="AS29" s="61" t="str">
        <f>LOOKUP(AX25,unidadesCurriculares!$A$2:$A$103,unidadesCurriculares!$C$2:$C$103)</f>
        <v>ET47H</v>
      </c>
      <c r="AT29" s="62"/>
      <c r="AU29" s="62"/>
      <c r="AV29" s="62"/>
      <c r="AW29" s="62"/>
      <c r="AX29" s="3">
        <v>0</v>
      </c>
      <c r="AZ29" s="61" t="str">
        <f>LOOKUP(BE25,unidadesCurriculares!$A$2:$A$103,unidadesCurriculares!$C$2:$C$103)</f>
        <v>OPTAMB</v>
      </c>
      <c r="BA29" s="62"/>
      <c r="BB29" s="62"/>
      <c r="BC29" s="62"/>
      <c r="BD29" s="62"/>
      <c r="BE29" s="3">
        <v>0</v>
      </c>
    </row>
    <row r="30" spans="3:71" ht="15.75" thickBot="1" x14ac:dyDescent="0.3">
      <c r="C30" s="4"/>
      <c r="D30" s="5"/>
      <c r="E30" s="5"/>
      <c r="F30" s="5"/>
      <c r="G30" s="6" t="s">
        <v>9</v>
      </c>
      <c r="H30" s="7">
        <v>4</v>
      </c>
      <c r="J30" s="4" t="s">
        <v>29</v>
      </c>
      <c r="K30" s="5"/>
      <c r="L30" s="5"/>
      <c r="M30" s="5"/>
      <c r="N30" s="6" t="s">
        <v>9</v>
      </c>
      <c r="O30" s="7">
        <v>4</v>
      </c>
      <c r="Q30" s="4" t="s">
        <v>36</v>
      </c>
      <c r="R30" s="5"/>
      <c r="S30" s="5"/>
      <c r="T30" s="5"/>
      <c r="U30" s="6" t="s">
        <v>27</v>
      </c>
      <c r="V30" s="7">
        <v>4</v>
      </c>
      <c r="X30" s="4" t="s">
        <v>41</v>
      </c>
      <c r="Y30" s="5"/>
      <c r="Z30" s="5"/>
      <c r="AA30" s="5"/>
      <c r="AB30" s="6" t="s">
        <v>27</v>
      </c>
      <c r="AC30" s="7">
        <v>4</v>
      </c>
      <c r="AE30" s="4" t="s">
        <v>37</v>
      </c>
      <c r="AF30" s="5"/>
      <c r="AG30" s="5"/>
      <c r="AH30" s="5"/>
      <c r="AI30" s="6" t="s">
        <v>27</v>
      </c>
      <c r="AJ30" s="7">
        <v>4</v>
      </c>
      <c r="AL30" s="4" t="s">
        <v>55</v>
      </c>
      <c r="AM30" s="5"/>
      <c r="AN30" s="5"/>
      <c r="AO30" s="5"/>
      <c r="AP30" s="6" t="s">
        <v>80</v>
      </c>
      <c r="AQ30" s="7">
        <v>4</v>
      </c>
      <c r="AS30" s="4" t="s">
        <v>73</v>
      </c>
      <c r="AT30" s="5"/>
      <c r="AU30" s="5"/>
      <c r="AV30" s="5"/>
      <c r="AW30" s="6" t="s">
        <v>80</v>
      </c>
      <c r="AX30" s="7">
        <v>4</v>
      </c>
      <c r="AZ30" s="4"/>
      <c r="BA30" s="5"/>
      <c r="BB30" s="5"/>
      <c r="BC30" s="5"/>
      <c r="BD30" s="6" t="s">
        <v>9</v>
      </c>
      <c r="BE30" s="7">
        <v>2</v>
      </c>
    </row>
    <row r="31" spans="3:71" ht="15.75" thickBot="1" x14ac:dyDescent="0.3"/>
    <row r="32" spans="3:71" x14ac:dyDescent="0.25">
      <c r="C32" s="99" t="s">
        <v>31</v>
      </c>
      <c r="D32" s="100"/>
      <c r="E32" s="100"/>
      <c r="F32" s="100"/>
      <c r="G32" s="100"/>
      <c r="H32" s="1" t="s">
        <v>32</v>
      </c>
      <c r="J32" s="57" t="s">
        <v>38</v>
      </c>
      <c r="K32" s="58"/>
      <c r="L32" s="58"/>
      <c r="M32" s="58"/>
      <c r="N32" s="58"/>
      <c r="O32" s="1" t="s">
        <v>37</v>
      </c>
      <c r="Q32" s="57" t="s">
        <v>42</v>
      </c>
      <c r="R32" s="58"/>
      <c r="S32" s="58"/>
      <c r="T32" s="58"/>
      <c r="U32" s="58"/>
      <c r="V32" s="1" t="s">
        <v>43</v>
      </c>
      <c r="X32" s="57" t="s">
        <v>52</v>
      </c>
      <c r="Y32" s="58"/>
      <c r="Z32" s="58"/>
      <c r="AA32" s="58"/>
      <c r="AB32" s="58"/>
      <c r="AC32" s="1" t="s">
        <v>53</v>
      </c>
      <c r="AE32" s="57" t="s">
        <v>65</v>
      </c>
      <c r="AF32" s="58"/>
      <c r="AG32" s="58"/>
      <c r="AH32" s="58"/>
      <c r="AI32" s="58"/>
      <c r="AJ32" s="1" t="s">
        <v>67</v>
      </c>
      <c r="AL32" s="57" t="s">
        <v>81</v>
      </c>
      <c r="AM32" s="58"/>
      <c r="AN32" s="58"/>
      <c r="AO32" s="58"/>
      <c r="AP32" s="58"/>
      <c r="AQ32" s="1" t="s">
        <v>75</v>
      </c>
      <c r="AS32" s="57" t="s">
        <v>92</v>
      </c>
      <c r="AT32" s="58"/>
      <c r="AU32" s="58"/>
      <c r="AV32" s="58"/>
      <c r="AW32" s="58"/>
      <c r="AX32" s="1" t="s">
        <v>87</v>
      </c>
      <c r="AZ32" s="99" t="s">
        <v>102</v>
      </c>
      <c r="BA32" s="100"/>
      <c r="BB32" s="100"/>
      <c r="BC32" s="100"/>
      <c r="BD32" s="100"/>
      <c r="BE32" s="1" t="s">
        <v>98</v>
      </c>
      <c r="BG32" s="99" t="s">
        <v>105</v>
      </c>
      <c r="BH32" s="100"/>
      <c r="BI32" s="100"/>
      <c r="BJ32" s="100"/>
      <c r="BK32" s="100"/>
      <c r="BL32" s="1" t="s">
        <v>107</v>
      </c>
      <c r="BN32" s="131" t="s">
        <v>106</v>
      </c>
      <c r="BO32" s="132"/>
      <c r="BP32" s="132"/>
      <c r="BQ32" s="132"/>
      <c r="BR32" s="132"/>
      <c r="BS32" s="164" t="s">
        <v>108</v>
      </c>
    </row>
    <row r="33" spans="3:71" x14ac:dyDescent="0.25">
      <c r="C33" s="101"/>
      <c r="D33" s="102"/>
      <c r="E33" s="102"/>
      <c r="F33" s="102"/>
      <c r="G33" s="102"/>
      <c r="H33" s="2">
        <f>LOOKUP(H32,unidadesCurriculares!$A$2:$A$103,unidadesCurriculares!$Q$2:$Q$103)</f>
        <v>45</v>
      </c>
      <c r="J33" s="59"/>
      <c r="K33" s="60"/>
      <c r="L33" s="60"/>
      <c r="M33" s="60"/>
      <c r="N33" s="60"/>
      <c r="O33" s="2">
        <f>LOOKUP(O32,unidadesCurriculares!$A$2:$A$103,unidadesCurriculares!$Q$2:$Q$103)</f>
        <v>45</v>
      </c>
      <c r="Q33" s="59"/>
      <c r="R33" s="60"/>
      <c r="S33" s="60"/>
      <c r="T33" s="60"/>
      <c r="U33" s="60"/>
      <c r="V33" s="2">
        <f>LOOKUP(V32,unidadesCurriculares!$A$2:$A$103,unidadesCurriculares!$Q$2:$Q$103)</f>
        <v>60</v>
      </c>
      <c r="X33" s="59"/>
      <c r="Y33" s="60"/>
      <c r="Z33" s="60"/>
      <c r="AA33" s="60"/>
      <c r="AB33" s="60"/>
      <c r="AC33" s="2">
        <f>LOOKUP(AC32,unidadesCurriculares!$A$2:$A$103,unidadesCurriculares!$Q$2:$Q$103)</f>
        <v>90</v>
      </c>
      <c r="AE33" s="59"/>
      <c r="AF33" s="60"/>
      <c r="AG33" s="60"/>
      <c r="AH33" s="60"/>
      <c r="AI33" s="60"/>
      <c r="AJ33" s="2">
        <f>LOOKUP(AJ32,unidadesCurriculares!$A$2:$A$103,unidadesCurriculares!$Q$2:$Q$103)</f>
        <v>90</v>
      </c>
      <c r="AL33" s="59"/>
      <c r="AM33" s="60"/>
      <c r="AN33" s="60"/>
      <c r="AO33" s="60"/>
      <c r="AP33" s="60"/>
      <c r="AQ33" s="2">
        <f>LOOKUP(AQ32,unidadesCurriculares!$A$2:$A$103,unidadesCurriculares!$Q$2:$Q$103)</f>
        <v>60</v>
      </c>
      <c r="AS33" s="59"/>
      <c r="AT33" s="60"/>
      <c r="AU33" s="60"/>
      <c r="AV33" s="60"/>
      <c r="AW33" s="60"/>
      <c r="AX33" s="2">
        <f>LOOKUP(AX32,unidadesCurriculares!$A$2:$A$103,unidadesCurriculares!$Q$2:$Q$103)</f>
        <v>60</v>
      </c>
      <c r="AZ33" s="101"/>
      <c r="BA33" s="102"/>
      <c r="BB33" s="102"/>
      <c r="BC33" s="102"/>
      <c r="BD33" s="102"/>
      <c r="BE33" s="2">
        <f>LOOKUP(BE32,unidadesCurriculares!$A$2:$A$103,unidadesCurriculares!$Q$2:$Q$103)</f>
        <v>30</v>
      </c>
      <c r="BG33" s="101"/>
      <c r="BH33" s="102"/>
      <c r="BI33" s="102"/>
      <c r="BJ33" s="102"/>
      <c r="BK33" s="102"/>
      <c r="BL33" s="2">
        <f>LOOKUP(BL32,unidadesCurriculares!$A$2:$A$103,unidadesCurriculares!$Q$2:$Q$103)</f>
        <v>60</v>
      </c>
      <c r="BN33" s="133"/>
      <c r="BO33" s="134"/>
      <c r="BP33" s="134"/>
      <c r="BQ33" s="134"/>
      <c r="BR33" s="134"/>
      <c r="BS33" s="2">
        <f>LOOKUP(BS32,unidadesCurriculares!$A$2:$A$103,unidadesCurriculares!$Q$2:$Q$103)</f>
        <v>30</v>
      </c>
    </row>
    <row r="34" spans="3:71" x14ac:dyDescent="0.25">
      <c r="C34" s="101"/>
      <c r="D34" s="102"/>
      <c r="E34" s="102"/>
      <c r="F34" s="102"/>
      <c r="G34" s="102"/>
      <c r="H34" s="3">
        <v>30</v>
      </c>
      <c r="J34" s="59"/>
      <c r="K34" s="60"/>
      <c r="L34" s="60"/>
      <c r="M34" s="60"/>
      <c r="N34" s="60"/>
      <c r="O34" s="3">
        <v>0</v>
      </c>
      <c r="Q34" s="59"/>
      <c r="R34" s="60"/>
      <c r="S34" s="60"/>
      <c r="T34" s="60"/>
      <c r="U34" s="60"/>
      <c r="V34" s="3">
        <v>30</v>
      </c>
      <c r="X34" s="59"/>
      <c r="Y34" s="60"/>
      <c r="Z34" s="60"/>
      <c r="AA34" s="60"/>
      <c r="AB34" s="60"/>
      <c r="AC34" s="3">
        <v>30</v>
      </c>
      <c r="AE34" s="59"/>
      <c r="AF34" s="60"/>
      <c r="AG34" s="60"/>
      <c r="AH34" s="60"/>
      <c r="AI34" s="60"/>
      <c r="AJ34" s="3">
        <v>45</v>
      </c>
      <c r="AL34" s="59"/>
      <c r="AM34" s="60"/>
      <c r="AN34" s="60"/>
      <c r="AO34" s="60"/>
      <c r="AP34" s="60"/>
      <c r="AQ34" s="3">
        <v>30</v>
      </c>
      <c r="AS34" s="59"/>
      <c r="AT34" s="60"/>
      <c r="AU34" s="60"/>
      <c r="AV34" s="60"/>
      <c r="AW34" s="60"/>
      <c r="AX34" s="3">
        <v>30</v>
      </c>
      <c r="AZ34" s="101"/>
      <c r="BA34" s="102"/>
      <c r="BB34" s="102"/>
      <c r="BC34" s="102"/>
      <c r="BD34" s="102"/>
      <c r="BE34" s="3">
        <v>0</v>
      </c>
      <c r="BG34" s="101"/>
      <c r="BH34" s="102"/>
      <c r="BI34" s="102"/>
      <c r="BJ34" s="102"/>
      <c r="BK34" s="102"/>
      <c r="BL34" s="3">
        <v>55</v>
      </c>
      <c r="BN34" s="133"/>
      <c r="BO34" s="134"/>
      <c r="BP34" s="134"/>
      <c r="BQ34" s="134"/>
      <c r="BR34" s="134"/>
      <c r="BS34" s="3">
        <v>60</v>
      </c>
    </row>
    <row r="35" spans="3:71" x14ac:dyDescent="0.25">
      <c r="C35" s="101"/>
      <c r="D35" s="102"/>
      <c r="E35" s="102"/>
      <c r="F35" s="102"/>
      <c r="G35" s="102"/>
      <c r="H35" s="3">
        <v>0</v>
      </c>
      <c r="J35" s="59"/>
      <c r="K35" s="60"/>
      <c r="L35" s="60"/>
      <c r="M35" s="60"/>
      <c r="N35" s="60"/>
      <c r="O35" s="3">
        <v>0</v>
      </c>
      <c r="Q35" s="59"/>
      <c r="R35" s="60"/>
      <c r="S35" s="60"/>
      <c r="T35" s="60"/>
      <c r="U35" s="60"/>
      <c r="V35" s="3">
        <v>0</v>
      </c>
      <c r="X35" s="59"/>
      <c r="Y35" s="60"/>
      <c r="Z35" s="60"/>
      <c r="AA35" s="60"/>
      <c r="AB35" s="60"/>
      <c r="AC35" s="3">
        <v>30</v>
      </c>
      <c r="AE35" s="59"/>
      <c r="AF35" s="60"/>
      <c r="AG35" s="60"/>
      <c r="AH35" s="60"/>
      <c r="AI35" s="60"/>
      <c r="AJ35" s="3">
        <v>0</v>
      </c>
      <c r="AL35" s="59"/>
      <c r="AM35" s="60"/>
      <c r="AN35" s="60"/>
      <c r="AO35" s="60"/>
      <c r="AP35" s="60"/>
      <c r="AQ35" s="3">
        <v>0</v>
      </c>
      <c r="AS35" s="59"/>
      <c r="AT35" s="60"/>
      <c r="AU35" s="60"/>
      <c r="AV35" s="60"/>
      <c r="AW35" s="60"/>
      <c r="AX35" s="3">
        <v>0</v>
      </c>
      <c r="AZ35" s="101"/>
      <c r="BA35" s="102"/>
      <c r="BB35" s="102"/>
      <c r="BC35" s="102"/>
      <c r="BD35" s="102"/>
      <c r="BE35" s="3">
        <v>0</v>
      </c>
      <c r="BG35" s="101"/>
      <c r="BH35" s="102"/>
      <c r="BI35" s="102"/>
      <c r="BJ35" s="102"/>
      <c r="BK35" s="102"/>
      <c r="BL35" s="3">
        <v>55</v>
      </c>
      <c r="BN35" s="133"/>
      <c r="BO35" s="134"/>
      <c r="BP35" s="134"/>
      <c r="BQ35" s="134"/>
      <c r="BR35" s="134"/>
      <c r="BS35" s="3">
        <v>0</v>
      </c>
    </row>
    <row r="36" spans="3:71" x14ac:dyDescent="0.25">
      <c r="C36" s="103" t="str">
        <f>LOOKUP(H32,unidadesCurriculares!$A$2:$A$103,unidadesCurriculares!$C$2:$C$103)</f>
        <v>ET41A</v>
      </c>
      <c r="D36" s="104"/>
      <c r="E36" s="104"/>
      <c r="F36" s="104"/>
      <c r="G36" s="104"/>
      <c r="H36" s="3">
        <v>0</v>
      </c>
      <c r="J36" s="61" t="str">
        <f>LOOKUP(O32,unidadesCurriculares!$A$2:$A$103,unidadesCurriculares!$C$2:$C$103)</f>
        <v>ET42L</v>
      </c>
      <c r="K36" s="62"/>
      <c r="L36" s="62"/>
      <c r="M36" s="62"/>
      <c r="N36" s="62"/>
      <c r="O36" s="3">
        <v>0</v>
      </c>
      <c r="Q36" s="61" t="str">
        <f>LOOKUP(V32,unidadesCurriculares!$A$2:$A$103,unidadesCurriculares!$C$2:$C$103)</f>
        <v>ET43F</v>
      </c>
      <c r="R36" s="62"/>
      <c r="S36" s="62"/>
      <c r="T36" s="62"/>
      <c r="U36" s="62"/>
      <c r="V36" s="3">
        <v>0</v>
      </c>
      <c r="X36" s="61" t="str">
        <f>LOOKUP(AC32,unidadesCurriculares!$A$2:$A$103,unidadesCurriculares!$C$2:$C$103)</f>
        <v>ET44B</v>
      </c>
      <c r="Y36" s="62"/>
      <c r="Z36" s="62"/>
      <c r="AA36" s="62"/>
      <c r="AB36" s="62"/>
      <c r="AC36" s="3">
        <v>0</v>
      </c>
      <c r="AE36" s="61" t="str">
        <f>LOOKUP(AJ32,unidadesCurriculares!$A$2:$A$103,unidadesCurriculares!$C$2:$C$103)</f>
        <v>ET45B</v>
      </c>
      <c r="AF36" s="62"/>
      <c r="AG36" s="62"/>
      <c r="AH36" s="62"/>
      <c r="AI36" s="62"/>
      <c r="AJ36" s="3">
        <v>0</v>
      </c>
      <c r="AL36" s="61" t="str">
        <f>LOOKUP(AQ32,unidadesCurriculares!$A$2:$A$103,unidadesCurriculares!$C$2:$C$103)</f>
        <v>ET46I</v>
      </c>
      <c r="AM36" s="62"/>
      <c r="AN36" s="62"/>
      <c r="AO36" s="62"/>
      <c r="AP36" s="62"/>
      <c r="AQ36" s="3">
        <v>0</v>
      </c>
      <c r="AS36" s="61" t="str">
        <f>LOOKUP(AX32,unidadesCurriculares!$A$2:$A$103,unidadesCurriculares!$C$2:$C$103)</f>
        <v>ET47F</v>
      </c>
      <c r="AT36" s="62"/>
      <c r="AU36" s="62"/>
      <c r="AV36" s="62"/>
      <c r="AW36" s="62"/>
      <c r="AX36" s="3">
        <v>0</v>
      </c>
      <c r="AZ36" s="103" t="str">
        <f>LOOKUP(BE32,unidadesCurriculares!$A$2:$A$103,unidadesCurriculares!$C$2:$C$103)</f>
        <v>ET42F</v>
      </c>
      <c r="BA36" s="104"/>
      <c r="BB36" s="104"/>
      <c r="BC36" s="104"/>
      <c r="BD36" s="104"/>
      <c r="BE36" s="3">
        <v>0</v>
      </c>
      <c r="BG36" s="103" t="str">
        <f>LOOKUP(BL32,unidadesCurriculares!$A$2:$A$103,unidadesCurriculares!$C$2:$C$103)</f>
        <v>ET49A</v>
      </c>
      <c r="BH36" s="104"/>
      <c r="BI36" s="104"/>
      <c r="BJ36" s="104"/>
      <c r="BK36" s="104"/>
      <c r="BL36" s="3">
        <v>0</v>
      </c>
      <c r="BN36" s="135" t="str">
        <f>LOOKUP(BS32,unidadesCurriculares!$A$2:$A$103,unidadesCurriculares!$C$2:$C$103)</f>
        <v>ET41E</v>
      </c>
      <c r="BO36" s="136"/>
      <c r="BP36" s="136"/>
      <c r="BQ36" s="136"/>
      <c r="BR36" s="136"/>
      <c r="BS36" s="3">
        <v>0</v>
      </c>
    </row>
    <row r="37" spans="3:71" ht="15.75" thickBot="1" x14ac:dyDescent="0.3">
      <c r="C37" s="4"/>
      <c r="D37" s="5"/>
      <c r="E37" s="5"/>
      <c r="F37" s="5"/>
      <c r="G37" s="6" t="s">
        <v>9</v>
      </c>
      <c r="H37" s="7">
        <v>3</v>
      </c>
      <c r="J37" s="4"/>
      <c r="K37" s="5"/>
      <c r="L37" s="5"/>
      <c r="M37" s="5"/>
      <c r="N37" s="6" t="s">
        <v>9</v>
      </c>
      <c r="O37" s="7">
        <v>3</v>
      </c>
      <c r="Q37" s="4" t="s">
        <v>5</v>
      </c>
      <c r="R37" s="5" t="s">
        <v>36</v>
      </c>
      <c r="S37" s="5"/>
      <c r="T37" s="5"/>
      <c r="U37" s="6" t="s">
        <v>9</v>
      </c>
      <c r="V37" s="7">
        <v>4</v>
      </c>
      <c r="X37" s="4" t="s">
        <v>46</v>
      </c>
      <c r="Y37" s="5" t="s">
        <v>48</v>
      </c>
      <c r="Z37" s="5"/>
      <c r="AA37" s="5"/>
      <c r="AB37" s="6" t="s">
        <v>27</v>
      </c>
      <c r="AC37" s="7">
        <v>6</v>
      </c>
      <c r="AE37" s="4" t="s">
        <v>53</v>
      </c>
      <c r="AF37" s="5"/>
      <c r="AG37" s="5"/>
      <c r="AH37" s="5"/>
      <c r="AI37" s="6" t="s">
        <v>27</v>
      </c>
      <c r="AJ37" s="7">
        <v>6</v>
      </c>
      <c r="AL37" s="4" t="s">
        <v>53</v>
      </c>
      <c r="AM37" s="5" t="s">
        <v>61</v>
      </c>
      <c r="AN37" s="5"/>
      <c r="AO37" s="5"/>
      <c r="AP37" s="6" t="s">
        <v>80</v>
      </c>
      <c r="AQ37" s="7">
        <v>4</v>
      </c>
      <c r="AS37" s="4" t="s">
        <v>61</v>
      </c>
      <c r="AT37" s="5"/>
      <c r="AU37" s="5"/>
      <c r="AV37" s="5"/>
      <c r="AW37" s="6" t="s">
        <v>80</v>
      </c>
      <c r="AX37" s="7">
        <v>4</v>
      </c>
      <c r="AZ37" s="4"/>
      <c r="BA37" s="5"/>
      <c r="BB37" s="5"/>
      <c r="BC37" s="5"/>
      <c r="BD37" s="6" t="s">
        <v>9</v>
      </c>
      <c r="BE37" s="7">
        <v>2</v>
      </c>
      <c r="BG37" s="4" t="s">
        <v>109</v>
      </c>
      <c r="BH37" s="5" t="s">
        <v>98</v>
      </c>
      <c r="BI37" s="5"/>
      <c r="BJ37" s="5"/>
      <c r="BK37" s="6" t="s">
        <v>80</v>
      </c>
      <c r="BL37" s="7">
        <v>2</v>
      </c>
      <c r="BN37" s="4" t="s">
        <v>107</v>
      </c>
      <c r="BO37" s="5"/>
      <c r="BP37" s="5"/>
      <c r="BQ37" s="5"/>
      <c r="BR37" s="6" t="s">
        <v>80</v>
      </c>
      <c r="BS37" s="7">
        <v>0</v>
      </c>
    </row>
    <row r="38" spans="3:71" ht="15.75" thickBot="1" x14ac:dyDescent="0.3">
      <c r="AL38" s="8"/>
      <c r="AP38" s="8"/>
      <c r="AQ38" s="8"/>
    </row>
    <row r="39" spans="3:71" ht="15" customHeight="1" x14ac:dyDescent="0.25">
      <c r="C39" s="99" t="s">
        <v>33</v>
      </c>
      <c r="D39" s="100"/>
      <c r="E39" s="100"/>
      <c r="F39" s="100"/>
      <c r="G39" s="100"/>
      <c r="H39" s="1" t="s">
        <v>34</v>
      </c>
      <c r="J39" s="57" t="s">
        <v>39</v>
      </c>
      <c r="K39" s="58"/>
      <c r="L39" s="58"/>
      <c r="M39" s="58"/>
      <c r="N39" s="58"/>
      <c r="O39" s="1" t="s">
        <v>40</v>
      </c>
      <c r="Q39" s="57" t="s">
        <v>45</v>
      </c>
      <c r="R39" s="58"/>
      <c r="S39" s="58"/>
      <c r="T39" s="58"/>
      <c r="U39" s="58"/>
      <c r="V39" s="1" t="s">
        <v>46</v>
      </c>
      <c r="X39" s="57" t="s">
        <v>54</v>
      </c>
      <c r="Y39" s="58"/>
      <c r="Z39" s="58"/>
      <c r="AA39" s="58"/>
      <c r="AB39" s="58"/>
      <c r="AC39" s="1" t="s">
        <v>55</v>
      </c>
      <c r="AE39" s="105" t="s">
        <v>68</v>
      </c>
      <c r="AF39" s="106"/>
      <c r="AG39" s="106"/>
      <c r="AH39" s="106"/>
      <c r="AI39" s="106"/>
      <c r="AJ39" s="1" t="s">
        <v>69</v>
      </c>
      <c r="AZ39" s="113" t="s">
        <v>206</v>
      </c>
      <c r="BA39" s="114"/>
      <c r="BB39" s="114"/>
      <c r="BC39" s="114"/>
      <c r="BD39" s="114"/>
      <c r="BE39" s="1" t="s">
        <v>115</v>
      </c>
      <c r="BG39" s="113" t="s">
        <v>207</v>
      </c>
      <c r="BH39" s="114"/>
      <c r="BI39" s="114"/>
      <c r="BJ39" s="114"/>
      <c r="BK39" s="114"/>
      <c r="BL39" s="1" t="s">
        <v>116</v>
      </c>
      <c r="BN39" s="113" t="s">
        <v>208</v>
      </c>
      <c r="BO39" s="114"/>
      <c r="BP39" s="114"/>
      <c r="BQ39" s="114"/>
      <c r="BR39" s="114"/>
      <c r="BS39" s="164" t="s">
        <v>117</v>
      </c>
    </row>
    <row r="40" spans="3:71" ht="15" customHeight="1" x14ac:dyDescent="0.25">
      <c r="C40" s="101"/>
      <c r="D40" s="102"/>
      <c r="E40" s="102"/>
      <c r="F40" s="102"/>
      <c r="G40" s="102"/>
      <c r="H40" s="2">
        <f>LOOKUP(H39,unidadesCurriculares!$A$2:$A$103,unidadesCurriculares!$Q$2:$Q$103)</f>
        <v>30</v>
      </c>
      <c r="J40" s="59"/>
      <c r="K40" s="60"/>
      <c r="L40" s="60"/>
      <c r="M40" s="60"/>
      <c r="N40" s="60"/>
      <c r="O40" s="2">
        <f>LOOKUP(O39,unidadesCurriculares!$A$2:$A$103,unidadesCurriculares!$Q$2:$Q$103)</f>
        <v>30</v>
      </c>
      <c r="Q40" s="59"/>
      <c r="R40" s="60"/>
      <c r="S40" s="60"/>
      <c r="T40" s="60"/>
      <c r="U40" s="60"/>
      <c r="V40" s="2">
        <f>LOOKUP(V39,unidadesCurriculares!$A$2:$A$103,unidadesCurriculares!$Q$2:$Q$103)</f>
        <v>60</v>
      </c>
      <c r="X40" s="59"/>
      <c r="Y40" s="60"/>
      <c r="Z40" s="60"/>
      <c r="AA40" s="60"/>
      <c r="AB40" s="60"/>
      <c r="AC40" s="2">
        <f>LOOKUP(AC39,unidadesCurriculares!$A$2:$A$103,unidadesCurriculares!$Q$2:$Q$103)</f>
        <v>60</v>
      </c>
      <c r="AE40" s="107"/>
      <c r="AF40" s="108"/>
      <c r="AG40" s="108"/>
      <c r="AH40" s="108"/>
      <c r="AI40" s="108"/>
      <c r="AJ40" s="2">
        <f>LOOKUP(AJ39,unidadesCurriculares!$A$2:$A$103,unidadesCurriculares!$Q$2:$Q$103)</f>
        <v>30</v>
      </c>
      <c r="AZ40" s="115"/>
      <c r="BA40" s="116"/>
      <c r="BB40" s="116"/>
      <c r="BC40" s="116"/>
      <c r="BD40" s="116"/>
      <c r="BE40" s="2">
        <f>LOOKUP(BE39,unidadesCurriculares!$A$2:$A$103,unidadesCurriculares!$Q$2:$Q$103)</f>
        <v>60</v>
      </c>
      <c r="BG40" s="115"/>
      <c r="BH40" s="116"/>
      <c r="BI40" s="116"/>
      <c r="BJ40" s="116"/>
      <c r="BK40" s="116"/>
      <c r="BL40" s="2">
        <f>LOOKUP(BL39,unidadesCurriculares!$A$2:$A$103,unidadesCurriculares!$Q$2:$Q$103)</f>
        <v>60</v>
      </c>
      <c r="BN40" s="115"/>
      <c r="BO40" s="116"/>
      <c r="BP40" s="116"/>
      <c r="BQ40" s="116"/>
      <c r="BR40" s="116"/>
      <c r="BS40" s="2">
        <f>LOOKUP(BS39,unidadesCurriculares!$A$2:$A$103,unidadesCurriculares!$Q$2:$Q$103)</f>
        <v>30</v>
      </c>
    </row>
    <row r="41" spans="3:71" ht="15" customHeight="1" x14ac:dyDescent="0.25">
      <c r="C41" s="101"/>
      <c r="D41" s="102"/>
      <c r="E41" s="102"/>
      <c r="F41" s="102"/>
      <c r="G41" s="102"/>
      <c r="H41" s="3">
        <v>0</v>
      </c>
      <c r="J41" s="59"/>
      <c r="K41" s="60"/>
      <c r="L41" s="60"/>
      <c r="M41" s="60"/>
      <c r="N41" s="60"/>
      <c r="O41" s="3">
        <v>30</v>
      </c>
      <c r="Q41" s="59"/>
      <c r="R41" s="60"/>
      <c r="S41" s="60"/>
      <c r="T41" s="60"/>
      <c r="U41" s="60"/>
      <c r="V41" s="3">
        <v>0</v>
      </c>
      <c r="X41" s="59"/>
      <c r="Y41" s="60"/>
      <c r="Z41" s="60"/>
      <c r="AA41" s="60"/>
      <c r="AB41" s="60"/>
      <c r="AC41" s="3">
        <v>0</v>
      </c>
      <c r="AE41" s="107"/>
      <c r="AF41" s="108"/>
      <c r="AG41" s="108"/>
      <c r="AH41" s="108"/>
      <c r="AI41" s="108"/>
      <c r="AJ41" s="3">
        <v>0</v>
      </c>
      <c r="AZ41" s="115"/>
      <c r="BA41" s="116"/>
      <c r="BB41" s="116"/>
      <c r="BC41" s="116"/>
      <c r="BD41" s="116"/>
      <c r="BE41" s="3">
        <v>30</v>
      </c>
      <c r="BG41" s="115"/>
      <c r="BH41" s="116"/>
      <c r="BI41" s="116"/>
      <c r="BJ41" s="116"/>
      <c r="BK41" s="116"/>
      <c r="BL41" s="3">
        <v>30</v>
      </c>
      <c r="BN41" s="115"/>
      <c r="BO41" s="116"/>
      <c r="BP41" s="116"/>
      <c r="BQ41" s="116"/>
      <c r="BR41" s="116"/>
      <c r="BS41" s="3">
        <v>30</v>
      </c>
    </row>
    <row r="42" spans="3:71" ht="15" customHeight="1" x14ac:dyDescent="0.25">
      <c r="C42" s="101"/>
      <c r="D42" s="102"/>
      <c r="E42" s="102"/>
      <c r="F42" s="102"/>
      <c r="G42" s="102"/>
      <c r="H42" s="3">
        <v>23</v>
      </c>
      <c r="J42" s="59"/>
      <c r="K42" s="60"/>
      <c r="L42" s="60"/>
      <c r="M42" s="60"/>
      <c r="N42" s="60"/>
      <c r="O42" s="3">
        <v>0</v>
      </c>
      <c r="Q42" s="59"/>
      <c r="R42" s="60"/>
      <c r="S42" s="60"/>
      <c r="T42" s="60"/>
      <c r="U42" s="60"/>
      <c r="V42" s="3">
        <v>0</v>
      </c>
      <c r="X42" s="59"/>
      <c r="Y42" s="60"/>
      <c r="Z42" s="60"/>
      <c r="AA42" s="60"/>
      <c r="AB42" s="60"/>
      <c r="AC42" s="3">
        <v>0</v>
      </c>
      <c r="AE42" s="107"/>
      <c r="AF42" s="108"/>
      <c r="AG42" s="108"/>
      <c r="AH42" s="108"/>
      <c r="AI42" s="108"/>
      <c r="AJ42" s="3">
        <v>0</v>
      </c>
      <c r="AZ42" s="115"/>
      <c r="BA42" s="116"/>
      <c r="BB42" s="116"/>
      <c r="BC42" s="116"/>
      <c r="BD42" s="116"/>
      <c r="BE42" s="3">
        <v>0</v>
      </c>
      <c r="BG42" s="115"/>
      <c r="BH42" s="116"/>
      <c r="BI42" s="116"/>
      <c r="BJ42" s="116"/>
      <c r="BK42" s="116"/>
      <c r="BL42" s="3">
        <v>0</v>
      </c>
      <c r="BN42" s="115"/>
      <c r="BO42" s="116"/>
      <c r="BP42" s="116"/>
      <c r="BQ42" s="116"/>
      <c r="BR42" s="116"/>
      <c r="BS42" s="3">
        <v>0</v>
      </c>
    </row>
    <row r="43" spans="3:71" x14ac:dyDescent="0.25">
      <c r="C43" s="103" t="str">
        <f>LOOKUP(H39,unidadesCurriculares!$A$2:$A$103,unidadesCurriculares!$C$2:$C$103)</f>
        <v>ET41E</v>
      </c>
      <c r="D43" s="104"/>
      <c r="E43" s="104"/>
      <c r="F43" s="104"/>
      <c r="G43" s="104"/>
      <c r="H43" s="3">
        <v>0</v>
      </c>
      <c r="J43" s="61" t="str">
        <f>LOOKUP(O39,unidadesCurriculares!$A$2:$A$103,unidadesCurriculares!$C$2:$C$103)</f>
        <v>ET42M</v>
      </c>
      <c r="K43" s="62"/>
      <c r="L43" s="62"/>
      <c r="M43" s="62"/>
      <c r="N43" s="62"/>
      <c r="O43" s="3">
        <v>0</v>
      </c>
      <c r="Q43" s="61" t="str">
        <f>LOOKUP(V39,unidadesCurriculares!$A$2:$A$103,unidadesCurriculares!$C$2:$C$103)</f>
        <v>ET43J</v>
      </c>
      <c r="R43" s="62"/>
      <c r="S43" s="62"/>
      <c r="T43" s="62"/>
      <c r="U43" s="62"/>
      <c r="V43" s="3">
        <v>0</v>
      </c>
      <c r="X43" s="61" t="str">
        <f>LOOKUP(AC39,unidadesCurriculares!$A$2:$A$103,unidadesCurriculares!$C$2:$C$103)</f>
        <v>ET44??</v>
      </c>
      <c r="Y43" s="62"/>
      <c r="Z43" s="62"/>
      <c r="AA43" s="62"/>
      <c r="AB43" s="62"/>
      <c r="AC43" s="3">
        <v>0</v>
      </c>
      <c r="AE43" s="103" t="str">
        <f>LOOKUP(AJ39,unidadesCurriculares!$A$2:$A$103,unidadesCurriculares!$C$2:$C$103)</f>
        <v>ET45H</v>
      </c>
      <c r="AF43" s="104"/>
      <c r="AG43" s="104"/>
      <c r="AH43" s="104"/>
      <c r="AI43" s="104"/>
      <c r="AJ43" s="3">
        <v>0</v>
      </c>
      <c r="AZ43" s="161"/>
      <c r="BA43" s="162"/>
      <c r="BB43" s="162"/>
      <c r="BC43" s="162"/>
      <c r="BD43" s="163"/>
      <c r="BE43" s="3">
        <v>0</v>
      </c>
      <c r="BG43" s="117"/>
      <c r="BH43" s="118"/>
      <c r="BI43" s="118"/>
      <c r="BJ43" s="118"/>
      <c r="BK43" s="118"/>
      <c r="BL43" s="3">
        <v>0</v>
      </c>
      <c r="BN43" s="117"/>
      <c r="BO43" s="118"/>
      <c r="BP43" s="118"/>
      <c r="BQ43" s="118"/>
      <c r="BR43" s="118"/>
      <c r="BS43" s="3">
        <v>0</v>
      </c>
    </row>
    <row r="44" spans="3:71" ht="15.75" thickBot="1" x14ac:dyDescent="0.3">
      <c r="C44" s="4"/>
      <c r="D44" s="5"/>
      <c r="E44" s="5"/>
      <c r="F44" s="5"/>
      <c r="G44" s="6" t="s">
        <v>9</v>
      </c>
      <c r="H44" s="7">
        <v>2</v>
      </c>
      <c r="J44" s="4"/>
      <c r="K44" s="5"/>
      <c r="L44" s="5"/>
      <c r="M44" s="5"/>
      <c r="N44" s="6" t="s">
        <v>9</v>
      </c>
      <c r="O44" s="7">
        <v>2</v>
      </c>
      <c r="Q44" s="4" t="s">
        <v>0</v>
      </c>
      <c r="R44" s="5"/>
      <c r="S44" s="5"/>
      <c r="T44" s="5"/>
      <c r="U44" s="6" t="s">
        <v>9</v>
      </c>
      <c r="V44" s="7">
        <v>4</v>
      </c>
      <c r="X44" s="4" t="s">
        <v>6</v>
      </c>
      <c r="Y44" s="5" t="s">
        <v>46</v>
      </c>
      <c r="Z44" s="5"/>
      <c r="AA44" s="5"/>
      <c r="AB44" s="6" t="s">
        <v>27</v>
      </c>
      <c r="AC44" s="7">
        <v>4</v>
      </c>
      <c r="AE44" s="4"/>
      <c r="AF44" s="5"/>
      <c r="AG44" s="5"/>
      <c r="AH44" s="5"/>
      <c r="AI44" s="6" t="s">
        <v>27</v>
      </c>
      <c r="AJ44" s="7">
        <v>2</v>
      </c>
      <c r="AZ44" s="15"/>
      <c r="BA44" s="17"/>
      <c r="BB44" s="17"/>
      <c r="BC44" s="17"/>
      <c r="BD44" s="6" t="s">
        <v>80</v>
      </c>
      <c r="BE44" s="18">
        <v>4</v>
      </c>
      <c r="BG44" s="4"/>
      <c r="BH44" s="17"/>
      <c r="BI44" s="17"/>
      <c r="BJ44" s="17"/>
      <c r="BK44" s="6" t="s">
        <v>80</v>
      </c>
      <c r="BL44" s="18">
        <v>4</v>
      </c>
      <c r="BN44" s="4"/>
      <c r="BO44" s="17"/>
      <c r="BP44" s="17"/>
      <c r="BQ44" s="17"/>
      <c r="BR44" s="6" t="s">
        <v>80</v>
      </c>
      <c r="BS44" s="18">
        <v>4</v>
      </c>
    </row>
    <row r="45" spans="3:71" ht="15.75" thickBot="1" x14ac:dyDescent="0.3"/>
    <row r="46" spans="3:71" ht="15" customHeight="1" x14ac:dyDescent="0.25">
      <c r="J46" s="57" t="s">
        <v>203</v>
      </c>
      <c r="K46" s="58"/>
      <c r="L46" s="58"/>
      <c r="M46" s="58"/>
      <c r="N46" s="58"/>
      <c r="O46" s="1" t="s">
        <v>44</v>
      </c>
      <c r="Q46" s="57" t="s">
        <v>47</v>
      </c>
      <c r="R46" s="58"/>
      <c r="S46" s="58"/>
      <c r="T46" s="58"/>
      <c r="U46" s="58"/>
      <c r="V46" s="1" t="s">
        <v>48</v>
      </c>
      <c r="X46" s="57" t="s">
        <v>56</v>
      </c>
      <c r="Y46" s="58"/>
      <c r="Z46" s="58"/>
      <c r="AA46" s="58"/>
      <c r="AB46" s="58"/>
      <c r="AC46" s="1" t="s">
        <v>57</v>
      </c>
    </row>
    <row r="47" spans="3:71" ht="15" customHeight="1" x14ac:dyDescent="0.25">
      <c r="J47" s="59"/>
      <c r="K47" s="60"/>
      <c r="L47" s="60"/>
      <c r="M47" s="60"/>
      <c r="N47" s="60"/>
      <c r="O47" s="2">
        <f>LOOKUP(O46,unidadesCurriculares!$A$2:$A$103,unidadesCurriculares!$Q$2:$Q$103)</f>
        <v>60</v>
      </c>
      <c r="Q47" s="59"/>
      <c r="R47" s="60"/>
      <c r="S47" s="60"/>
      <c r="T47" s="60"/>
      <c r="U47" s="60"/>
      <c r="V47" s="2">
        <f>LOOKUP(V46,unidadesCurriculares!$A$2:$A$103,unidadesCurriculares!$Q$2:$Q$103)</f>
        <v>30</v>
      </c>
      <c r="X47" s="59"/>
      <c r="Y47" s="60"/>
      <c r="Z47" s="60"/>
      <c r="AA47" s="60"/>
      <c r="AB47" s="60"/>
      <c r="AC47" s="2">
        <f>LOOKUP(AC46,unidadesCurriculares!$A$2:$A$103,unidadesCurriculares!$Q$2:$Q$103)</f>
        <v>30</v>
      </c>
    </row>
    <row r="48" spans="3:71" ht="15" customHeight="1" x14ac:dyDescent="0.25">
      <c r="J48" s="59"/>
      <c r="K48" s="60"/>
      <c r="L48" s="60"/>
      <c r="M48" s="60"/>
      <c r="N48" s="60"/>
      <c r="O48" s="3">
        <v>0</v>
      </c>
      <c r="Q48" s="59"/>
      <c r="R48" s="60"/>
      <c r="S48" s="60"/>
      <c r="T48" s="60"/>
      <c r="U48" s="60"/>
      <c r="V48" s="3">
        <v>30</v>
      </c>
      <c r="X48" s="59"/>
      <c r="Y48" s="60"/>
      <c r="Z48" s="60"/>
      <c r="AA48" s="60"/>
      <c r="AB48" s="60"/>
      <c r="AC48" s="3">
        <v>30</v>
      </c>
    </row>
    <row r="49" spans="2:71" ht="15" customHeight="1" x14ac:dyDescent="0.25">
      <c r="J49" s="59"/>
      <c r="K49" s="60"/>
      <c r="L49" s="60"/>
      <c r="M49" s="60"/>
      <c r="N49" s="60"/>
      <c r="O49" s="3">
        <v>0</v>
      </c>
      <c r="Q49" s="59"/>
      <c r="R49" s="60"/>
      <c r="S49" s="60"/>
      <c r="T49" s="60"/>
      <c r="U49" s="60"/>
      <c r="V49" s="3">
        <v>0</v>
      </c>
      <c r="X49" s="59"/>
      <c r="Y49" s="60"/>
      <c r="Z49" s="60"/>
      <c r="AA49" s="60"/>
      <c r="AB49" s="60"/>
      <c r="AC49" s="3">
        <v>0</v>
      </c>
    </row>
    <row r="50" spans="2:71" x14ac:dyDescent="0.25">
      <c r="J50" s="61" t="str">
        <f>LOOKUP(O46,unidadesCurriculares!$A$2:$A$103,unidadesCurriculares!$C$2:$C$103)</f>
        <v>ET42H</v>
      </c>
      <c r="K50" s="62"/>
      <c r="L50" s="62"/>
      <c r="M50" s="62"/>
      <c r="N50" s="62"/>
      <c r="O50" s="3">
        <v>0</v>
      </c>
      <c r="Q50" s="61" t="str">
        <f>LOOKUP(V46,unidadesCurriculares!$A$2:$A$103,unidadesCurriculares!$C$2:$C$103)</f>
        <v>ET43K</v>
      </c>
      <c r="R50" s="62"/>
      <c r="S50" s="62"/>
      <c r="T50" s="62"/>
      <c r="U50" s="62"/>
      <c r="V50" s="3">
        <v>0</v>
      </c>
      <c r="X50" s="61" t="str">
        <f>LOOKUP(AC46,unidadesCurriculares!$A$2:$A$103,unidadesCurriculares!$C$2:$C$103)</f>
        <v>ET44??</v>
      </c>
      <c r="Y50" s="62"/>
      <c r="Z50" s="62"/>
      <c r="AA50" s="62"/>
      <c r="AB50" s="62"/>
      <c r="AC50" s="3">
        <v>0</v>
      </c>
    </row>
    <row r="51" spans="2:71" ht="15.75" thickBot="1" x14ac:dyDescent="0.3">
      <c r="J51" s="4" t="s">
        <v>14</v>
      </c>
      <c r="K51" s="5" t="s">
        <v>28</v>
      </c>
      <c r="L51" s="5"/>
      <c r="M51" s="5"/>
      <c r="N51" s="6" t="s">
        <v>9</v>
      </c>
      <c r="O51" s="7">
        <v>4</v>
      </c>
      <c r="Q51" s="4" t="s">
        <v>0</v>
      </c>
      <c r="R51" s="5"/>
      <c r="S51" s="5"/>
      <c r="T51" s="5"/>
      <c r="U51" s="6" t="s">
        <v>27</v>
      </c>
      <c r="V51" s="7">
        <v>2</v>
      </c>
      <c r="X51" s="4" t="s">
        <v>46</v>
      </c>
      <c r="Y51" s="5" t="s">
        <v>48</v>
      </c>
      <c r="Z51" s="5"/>
      <c r="AA51" s="5"/>
      <c r="AB51" s="6" t="s">
        <v>9</v>
      </c>
      <c r="AC51" s="7">
        <v>2</v>
      </c>
    </row>
    <row r="52" spans="2:71" ht="15.75" thickBot="1" x14ac:dyDescent="0.3">
      <c r="J52" s="12"/>
      <c r="K52" s="12"/>
      <c r="L52" s="12"/>
      <c r="M52" s="12"/>
      <c r="N52" s="19"/>
      <c r="O52" s="12"/>
      <c r="Q52" s="12"/>
      <c r="R52" s="12"/>
      <c r="S52" s="12"/>
      <c r="T52" s="12"/>
      <c r="U52" s="19"/>
      <c r="V52" s="12"/>
      <c r="X52" s="12"/>
      <c r="Y52" s="12"/>
      <c r="Z52" s="12"/>
      <c r="AA52" s="12"/>
      <c r="AB52" s="19"/>
      <c r="AC52" s="12"/>
      <c r="AE52" s="12"/>
      <c r="AF52" s="12"/>
      <c r="AG52" s="12"/>
      <c r="AH52" s="12"/>
      <c r="AI52" s="19"/>
      <c r="AJ52" s="12"/>
      <c r="AZ52" s="20"/>
      <c r="BA52" s="12"/>
      <c r="BB52" s="12"/>
      <c r="BC52" s="12"/>
      <c r="BD52" s="19"/>
      <c r="BE52" s="12"/>
      <c r="BG52" s="12"/>
      <c r="BH52" s="12"/>
      <c r="BI52" s="12"/>
      <c r="BJ52" s="12"/>
      <c r="BK52" s="19"/>
      <c r="BL52" s="12"/>
      <c r="BN52" s="12"/>
      <c r="BO52" s="12"/>
      <c r="BP52" s="12"/>
      <c r="BQ52" s="12"/>
      <c r="BR52" s="19"/>
      <c r="BS52" s="12"/>
    </row>
    <row r="53" spans="2:71" ht="15" customHeight="1" x14ac:dyDescent="0.25">
      <c r="J53" s="21"/>
      <c r="K53" s="21"/>
      <c r="L53" s="21"/>
      <c r="M53" s="21"/>
      <c r="N53" s="21"/>
      <c r="O53" s="21"/>
      <c r="P53" s="21"/>
      <c r="Q53" s="31"/>
      <c r="R53" s="31"/>
      <c r="S53" s="31"/>
      <c r="T53" s="31"/>
      <c r="U53" s="31"/>
      <c r="V53" s="31"/>
      <c r="W53" s="31"/>
      <c r="X53" s="125" t="s">
        <v>246</v>
      </c>
      <c r="Y53" s="126"/>
      <c r="Z53" s="126"/>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6"/>
      <c r="AW53" s="126"/>
      <c r="AX53" s="126"/>
      <c r="AY53" s="126"/>
      <c r="AZ53" s="126"/>
      <c r="BA53" s="126"/>
      <c r="BB53" s="126"/>
      <c r="BC53" s="126"/>
      <c r="BD53" s="126"/>
      <c r="BE53" s="126"/>
      <c r="BF53" s="126"/>
      <c r="BG53" s="126"/>
      <c r="BH53" s="126"/>
      <c r="BI53" s="126"/>
      <c r="BJ53" s="126"/>
      <c r="BK53" s="126"/>
      <c r="BL53" s="126"/>
      <c r="BM53" s="126"/>
      <c r="BN53" s="126"/>
      <c r="BO53" s="126"/>
      <c r="BP53" s="126"/>
      <c r="BQ53" s="127"/>
      <c r="BR53" s="137" t="s">
        <v>248</v>
      </c>
      <c r="BS53" s="138"/>
    </row>
    <row r="54" spans="2:71" ht="15.75" customHeight="1" thickBot="1" x14ac:dyDescent="0.3">
      <c r="J54" s="21"/>
      <c r="K54" s="21"/>
      <c r="L54" s="21"/>
      <c r="M54" s="21"/>
      <c r="N54" s="21"/>
      <c r="O54" s="21"/>
      <c r="P54" s="21"/>
      <c r="Q54" s="31"/>
      <c r="R54" s="31"/>
      <c r="S54" s="31"/>
      <c r="T54" s="31"/>
      <c r="U54" s="31"/>
      <c r="V54" s="31"/>
      <c r="W54" s="31"/>
      <c r="X54" s="128"/>
      <c r="Y54" s="129"/>
      <c r="Z54" s="129"/>
      <c r="AA54" s="129"/>
      <c r="AB54" s="129"/>
      <c r="AC54" s="129"/>
      <c r="AD54" s="129"/>
      <c r="AE54" s="129"/>
      <c r="AF54" s="129"/>
      <c r="AG54" s="129"/>
      <c r="AH54" s="129"/>
      <c r="AI54" s="129"/>
      <c r="AJ54" s="129"/>
      <c r="AK54" s="129"/>
      <c r="AL54" s="129"/>
      <c r="AM54" s="129"/>
      <c r="AN54" s="129"/>
      <c r="AO54" s="129"/>
      <c r="AP54" s="129"/>
      <c r="AQ54" s="129"/>
      <c r="AR54" s="129"/>
      <c r="AS54" s="129"/>
      <c r="AT54" s="129"/>
      <c r="AU54" s="129"/>
      <c r="AV54" s="129"/>
      <c r="AW54" s="129"/>
      <c r="AX54" s="129"/>
      <c r="AY54" s="129"/>
      <c r="AZ54" s="129"/>
      <c r="BA54" s="129"/>
      <c r="BB54" s="129"/>
      <c r="BC54" s="129"/>
      <c r="BD54" s="129"/>
      <c r="BE54" s="129"/>
      <c r="BF54" s="129"/>
      <c r="BG54" s="129"/>
      <c r="BH54" s="129"/>
      <c r="BI54" s="129"/>
      <c r="BJ54" s="129"/>
      <c r="BK54" s="129"/>
      <c r="BL54" s="129"/>
      <c r="BM54" s="129"/>
      <c r="BN54" s="129"/>
      <c r="BO54" s="129"/>
      <c r="BP54" s="129"/>
      <c r="BQ54" s="130"/>
      <c r="BR54" s="51">
        <v>225</v>
      </c>
      <c r="BS54" s="139"/>
    </row>
    <row r="55" spans="2:71" ht="15.75" thickBot="1" x14ac:dyDescent="0.3"/>
    <row r="56" spans="2:71" x14ac:dyDescent="0.25">
      <c r="J56" s="95" t="s">
        <v>126</v>
      </c>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109" t="s">
        <v>249</v>
      </c>
      <c r="BS56" s="110"/>
    </row>
    <row r="57" spans="2:71" ht="15.75" thickBot="1" x14ac:dyDescent="0.3">
      <c r="J57" s="97"/>
      <c r="K57" s="98"/>
      <c r="L57" s="98"/>
      <c r="M57" s="98"/>
      <c r="N57" s="98"/>
      <c r="O57" s="98"/>
      <c r="P57" s="98"/>
      <c r="Q57" s="98"/>
      <c r="R57" s="98"/>
      <c r="S57" s="98"/>
      <c r="T57" s="98"/>
      <c r="U57" s="98"/>
      <c r="V57" s="98"/>
      <c r="W57" s="98"/>
      <c r="X57" s="98"/>
      <c r="Y57" s="98"/>
      <c r="Z57" s="98"/>
      <c r="AA57" s="98"/>
      <c r="AB57" s="98"/>
      <c r="AC57" s="98"/>
      <c r="AD57" s="98"/>
      <c r="AE57" s="98"/>
      <c r="AF57" s="98"/>
      <c r="AG57" s="98"/>
      <c r="AH57" s="98"/>
      <c r="AI57" s="98"/>
      <c r="AJ57" s="98"/>
      <c r="AK57" s="98"/>
      <c r="AL57" s="98"/>
      <c r="AM57" s="98"/>
      <c r="AN57" s="98"/>
      <c r="AO57" s="98"/>
      <c r="AP57" s="98"/>
      <c r="AQ57" s="98"/>
      <c r="AR57" s="98"/>
      <c r="AS57" s="98"/>
      <c r="AT57" s="98"/>
      <c r="AU57" s="98"/>
      <c r="AV57" s="98"/>
      <c r="AW57" s="98"/>
      <c r="AX57" s="98"/>
      <c r="AY57" s="98"/>
      <c r="AZ57" s="98"/>
      <c r="BA57" s="98"/>
      <c r="BB57" s="98"/>
      <c r="BC57" s="98"/>
      <c r="BD57" s="98"/>
      <c r="BE57" s="98"/>
      <c r="BF57" s="98"/>
      <c r="BG57" s="98"/>
      <c r="BH57" s="98"/>
      <c r="BI57" s="98"/>
      <c r="BJ57" s="98"/>
      <c r="BK57" s="98"/>
      <c r="BL57" s="98"/>
      <c r="BM57" s="98"/>
      <c r="BN57" s="98"/>
      <c r="BO57" s="98"/>
      <c r="BP57" s="98"/>
      <c r="BQ57" s="98"/>
      <c r="BR57" s="111">
        <f>BD79</f>
        <v>50</v>
      </c>
      <c r="BS57" s="112"/>
    </row>
    <row r="58" spans="2:71" ht="15.75" thickBot="1" x14ac:dyDescent="0.3"/>
    <row r="59" spans="2:71" x14ac:dyDescent="0.25">
      <c r="AS59" s="95" t="s">
        <v>127</v>
      </c>
      <c r="AT59" s="96"/>
      <c r="AU59" s="96"/>
      <c r="AV59" s="96"/>
      <c r="AW59" s="96"/>
      <c r="AX59" s="96"/>
      <c r="AY59" s="96"/>
      <c r="AZ59" s="96"/>
      <c r="BA59" s="96"/>
      <c r="BB59" s="96"/>
      <c r="BC59" s="96"/>
      <c r="BD59" s="96"/>
      <c r="BE59" s="96"/>
      <c r="BF59" s="96"/>
      <c r="BG59" s="96"/>
      <c r="BH59" s="96"/>
      <c r="BI59" s="96"/>
      <c r="BJ59" s="96"/>
      <c r="BK59" s="96"/>
      <c r="BL59" s="96"/>
      <c r="BM59" s="96"/>
      <c r="BN59" s="96"/>
      <c r="BO59" s="96"/>
      <c r="BP59" s="96"/>
      <c r="BQ59" s="96"/>
      <c r="BR59" s="140" t="s">
        <v>250</v>
      </c>
      <c r="BS59" s="138"/>
    </row>
    <row r="60" spans="2:71" ht="15.75" thickBot="1" x14ac:dyDescent="0.3">
      <c r="AS60" s="97"/>
      <c r="AT60" s="98"/>
      <c r="AU60" s="98"/>
      <c r="AV60" s="98"/>
      <c r="AW60" s="98"/>
      <c r="AX60" s="98"/>
      <c r="AY60" s="98"/>
      <c r="AZ60" s="98"/>
      <c r="BA60" s="98"/>
      <c r="BB60" s="98"/>
      <c r="BC60" s="98"/>
      <c r="BD60" s="98"/>
      <c r="BE60" s="98"/>
      <c r="BF60" s="98"/>
      <c r="BG60" s="98"/>
      <c r="BH60" s="98"/>
      <c r="BI60" s="98"/>
      <c r="BJ60" s="98"/>
      <c r="BK60" s="98"/>
      <c r="BL60" s="98"/>
      <c r="BM60" s="98"/>
      <c r="BN60" s="98"/>
      <c r="BO60" s="98"/>
      <c r="BP60" s="98"/>
      <c r="BQ60" s="98"/>
      <c r="BR60" s="141">
        <v>400</v>
      </c>
      <c r="BS60" s="139"/>
    </row>
    <row r="61" spans="2:71" ht="19.5" thickBot="1" x14ac:dyDescent="0.3">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2"/>
      <c r="BS61" s="12"/>
    </row>
    <row r="62" spans="2:71" ht="15.75" thickBot="1" x14ac:dyDescent="0.3">
      <c r="C62" s="38" t="s">
        <v>1</v>
      </c>
      <c r="D62" s="39"/>
      <c r="E62" s="39"/>
      <c r="F62" s="39"/>
      <c r="G62" s="39"/>
      <c r="H62" s="40"/>
      <c r="J62" s="38" t="s">
        <v>2</v>
      </c>
      <c r="K62" s="39"/>
      <c r="L62" s="39"/>
      <c r="M62" s="39"/>
      <c r="N62" s="39"/>
      <c r="O62" s="40"/>
      <c r="Q62" s="38" t="s">
        <v>3</v>
      </c>
      <c r="R62" s="39"/>
      <c r="S62" s="39"/>
      <c r="T62" s="39"/>
      <c r="U62" s="39"/>
      <c r="V62" s="40"/>
      <c r="X62" s="38" t="s">
        <v>4</v>
      </c>
      <c r="Y62" s="39"/>
      <c r="Z62" s="39"/>
      <c r="AA62" s="39"/>
      <c r="AB62" s="39"/>
      <c r="AC62" s="40"/>
      <c r="AE62" s="38" t="s">
        <v>58</v>
      </c>
      <c r="AF62" s="39"/>
      <c r="AG62" s="39"/>
      <c r="AH62" s="39"/>
      <c r="AI62" s="39"/>
      <c r="AJ62" s="40"/>
      <c r="AL62" s="38" t="s">
        <v>70</v>
      </c>
      <c r="AM62" s="39"/>
      <c r="AN62" s="39"/>
      <c r="AO62" s="39"/>
      <c r="AP62" s="39"/>
      <c r="AQ62" s="40"/>
      <c r="AS62" s="38" t="s">
        <v>82</v>
      </c>
      <c r="AT62" s="39"/>
      <c r="AU62" s="39"/>
      <c r="AV62" s="39"/>
      <c r="AW62" s="39"/>
      <c r="AX62" s="40"/>
      <c r="AZ62" s="38" t="s">
        <v>93</v>
      </c>
      <c r="BA62" s="39"/>
      <c r="BB62" s="39"/>
      <c r="BC62" s="39"/>
      <c r="BD62" s="39"/>
      <c r="BE62" s="40"/>
      <c r="BG62" s="38" t="s">
        <v>103</v>
      </c>
      <c r="BH62" s="39"/>
      <c r="BI62" s="39"/>
      <c r="BJ62" s="39"/>
      <c r="BK62" s="39"/>
      <c r="BL62" s="40"/>
      <c r="BN62" s="38" t="s">
        <v>104</v>
      </c>
      <c r="BO62" s="39"/>
      <c r="BP62" s="39"/>
      <c r="BQ62" s="39"/>
      <c r="BR62" s="39"/>
      <c r="BS62" s="40"/>
    </row>
    <row r="63" spans="2:71" x14ac:dyDescent="0.25">
      <c r="B63" s="86" t="s">
        <v>120</v>
      </c>
      <c r="C63" s="93" t="s">
        <v>110</v>
      </c>
      <c r="D63" s="85"/>
      <c r="E63" s="85"/>
      <c r="F63" s="85"/>
      <c r="G63" s="85"/>
      <c r="H63" s="13">
        <f>H5+H12+H19+H26+H33+H40</f>
        <v>390</v>
      </c>
      <c r="J63" s="85" t="s">
        <v>110</v>
      </c>
      <c r="K63" s="85"/>
      <c r="L63" s="85"/>
      <c r="M63" s="85"/>
      <c r="N63" s="85"/>
      <c r="O63" s="13">
        <f>O5+O12+O19+O26+O33+O40+O47</f>
        <v>390</v>
      </c>
      <c r="Q63" s="85" t="s">
        <v>110</v>
      </c>
      <c r="R63" s="85"/>
      <c r="S63" s="85"/>
      <c r="T63" s="85"/>
      <c r="U63" s="85"/>
      <c r="V63" s="13">
        <f>V5+V12+V19+V26+V33+V40+V47</f>
        <v>405</v>
      </c>
      <c r="X63" s="85" t="s">
        <v>110</v>
      </c>
      <c r="Y63" s="85"/>
      <c r="Z63" s="85"/>
      <c r="AA63" s="85"/>
      <c r="AB63" s="85"/>
      <c r="AC63" s="13">
        <f>AC5+AC12+AC19+AC26+AC33+AC40+AC47</f>
        <v>390</v>
      </c>
      <c r="AE63" s="85" t="s">
        <v>110</v>
      </c>
      <c r="AF63" s="85"/>
      <c r="AG63" s="85"/>
      <c r="AH63" s="85"/>
      <c r="AI63" s="85"/>
      <c r="AJ63" s="13">
        <f>AJ5+AJ12+AJ19+AJ26+AJ33+AJ40+AJ47</f>
        <v>345</v>
      </c>
      <c r="AL63" s="85" t="s">
        <v>110</v>
      </c>
      <c r="AM63" s="85"/>
      <c r="AN63" s="85"/>
      <c r="AO63" s="85"/>
      <c r="AP63" s="85"/>
      <c r="AQ63" s="13">
        <f>AQ5+AQ12+AQ19+AQ26+AQ33+AQ40+AQ47</f>
        <v>345</v>
      </c>
      <c r="AS63" s="85" t="s">
        <v>110</v>
      </c>
      <c r="AT63" s="85"/>
      <c r="AU63" s="85"/>
      <c r="AV63" s="85"/>
      <c r="AW63" s="85"/>
      <c r="AX63" s="13">
        <f>AX5+AX12+AX19+AX26+AX33+AX40+AX47</f>
        <v>405</v>
      </c>
      <c r="AZ63" s="85" t="s">
        <v>110</v>
      </c>
      <c r="BA63" s="85"/>
      <c r="BB63" s="85"/>
      <c r="BC63" s="85"/>
      <c r="BD63" s="85"/>
      <c r="BE63" s="13">
        <f>BE5+BE12+BE19+BE26+BE33+BE40+BE47</f>
        <v>345</v>
      </c>
      <c r="BG63" s="85" t="s">
        <v>110</v>
      </c>
      <c r="BH63" s="85"/>
      <c r="BI63" s="85"/>
      <c r="BJ63" s="85"/>
      <c r="BK63" s="85"/>
      <c r="BL63" s="13">
        <f>BL5+BL12+BL19+BL26+BL33+BL40+BL47</f>
        <v>120</v>
      </c>
      <c r="BN63" s="85" t="s">
        <v>110</v>
      </c>
      <c r="BO63" s="85"/>
      <c r="BP63" s="85"/>
      <c r="BQ63" s="85"/>
      <c r="BR63" s="85"/>
      <c r="BS63" s="13">
        <f>BS5+BS12+BS19+BS26+BS33+BS40+BS47</f>
        <v>60</v>
      </c>
    </row>
    <row r="64" spans="2:71" x14ac:dyDescent="0.25">
      <c r="B64" s="87"/>
      <c r="C64" s="94" t="s">
        <v>111</v>
      </c>
      <c r="D64" s="84"/>
      <c r="E64" s="84"/>
      <c r="F64" s="84"/>
      <c r="G64" s="84"/>
      <c r="H64" s="14">
        <f>H6+H13+H20+H27+H34+H41</f>
        <v>90</v>
      </c>
      <c r="J64" s="84" t="s">
        <v>111</v>
      </c>
      <c r="K64" s="84"/>
      <c r="L64" s="84"/>
      <c r="M64" s="84"/>
      <c r="N64" s="84"/>
      <c r="O64" s="14">
        <f>O6+O13+O20+O27+O34+O41+O48</f>
        <v>90</v>
      </c>
      <c r="Q64" s="84" t="s">
        <v>111</v>
      </c>
      <c r="R64" s="84"/>
      <c r="S64" s="84"/>
      <c r="T64" s="84"/>
      <c r="U64" s="84"/>
      <c r="V64" s="14">
        <f>V6+V13+V20+V27+V34+V41+V48</f>
        <v>120</v>
      </c>
      <c r="X64" s="84" t="s">
        <v>111</v>
      </c>
      <c r="Y64" s="84"/>
      <c r="Z64" s="84"/>
      <c r="AA64" s="84"/>
      <c r="AB64" s="84"/>
      <c r="AC64" s="14">
        <f>AC6+AC13+AC20+AC27+AC34+AC41+AC48</f>
        <v>90</v>
      </c>
      <c r="AE64" s="84" t="s">
        <v>111</v>
      </c>
      <c r="AF64" s="84"/>
      <c r="AG64" s="84"/>
      <c r="AH64" s="84"/>
      <c r="AI64" s="84"/>
      <c r="AJ64" s="14">
        <f>AJ6+AJ13+AJ20+AJ27+AJ34+AJ41+AJ48</f>
        <v>105</v>
      </c>
      <c r="AL64" s="84" t="s">
        <v>111</v>
      </c>
      <c r="AM64" s="84"/>
      <c r="AN64" s="84"/>
      <c r="AO64" s="84"/>
      <c r="AP64" s="84"/>
      <c r="AQ64" s="14">
        <f>AQ6+AQ13+AQ20+AQ27+AQ34+AQ41+AQ48</f>
        <v>165</v>
      </c>
      <c r="AS64" s="84" t="s">
        <v>111</v>
      </c>
      <c r="AT64" s="84"/>
      <c r="AU64" s="84"/>
      <c r="AV64" s="84"/>
      <c r="AW64" s="84"/>
      <c r="AX64" s="14">
        <f>AX6+AX13+AX20+AX27+AX34+AX41+AX48</f>
        <v>240</v>
      </c>
      <c r="AZ64" s="84" t="s">
        <v>111</v>
      </c>
      <c r="BA64" s="84"/>
      <c r="BB64" s="84"/>
      <c r="BC64" s="84"/>
      <c r="BD64" s="84"/>
      <c r="BE64" s="14">
        <f>BE6+BE13+BE20+BE27+BE34+BE41+BE48</f>
        <v>180</v>
      </c>
      <c r="BG64" s="84" t="s">
        <v>111</v>
      </c>
      <c r="BH64" s="84"/>
      <c r="BI64" s="84"/>
      <c r="BJ64" s="84"/>
      <c r="BK64" s="84"/>
      <c r="BL64" s="14">
        <f>BL6+BL13+BL20+BL27+BL34+BL41+BL48</f>
        <v>85</v>
      </c>
      <c r="BN64" s="84" t="s">
        <v>111</v>
      </c>
      <c r="BO64" s="84"/>
      <c r="BP64" s="84"/>
      <c r="BQ64" s="84"/>
      <c r="BR64" s="84"/>
      <c r="BS64" s="14">
        <f>BS6+BS13+BS20+BS27+BS34+BS41+BS48</f>
        <v>90</v>
      </c>
    </row>
    <row r="65" spans="2:71" x14ac:dyDescent="0.25">
      <c r="B65" s="87"/>
      <c r="C65" s="94" t="s">
        <v>112</v>
      </c>
      <c r="D65" s="84"/>
      <c r="E65" s="84"/>
      <c r="F65" s="84"/>
      <c r="G65" s="84"/>
      <c r="H65" s="14">
        <f>H7+H14+H21+H28+H35+H42</f>
        <v>23</v>
      </c>
      <c r="J65" s="84" t="s">
        <v>112</v>
      </c>
      <c r="K65" s="84"/>
      <c r="L65" s="84"/>
      <c r="M65" s="84"/>
      <c r="N65" s="84"/>
      <c r="O65" s="14">
        <f>O7+O14+O21+O28+O35+O42+O49</f>
        <v>0</v>
      </c>
      <c r="Q65" s="84" t="s">
        <v>112</v>
      </c>
      <c r="R65" s="84"/>
      <c r="S65" s="84"/>
      <c r="T65" s="84"/>
      <c r="U65" s="84"/>
      <c r="V65" s="14">
        <f>V7+V14+V21+V28+V35+V42+V49</f>
        <v>0</v>
      </c>
      <c r="X65" s="84" t="s">
        <v>112</v>
      </c>
      <c r="Y65" s="84"/>
      <c r="Z65" s="84"/>
      <c r="AA65" s="84"/>
      <c r="AB65" s="84"/>
      <c r="AC65" s="14">
        <f>AC7+AC14+AC21+AC28+AC35+AC42+AC49</f>
        <v>30</v>
      </c>
      <c r="AE65" s="84" t="s">
        <v>112</v>
      </c>
      <c r="AF65" s="84"/>
      <c r="AG65" s="84"/>
      <c r="AH65" s="84"/>
      <c r="AI65" s="84"/>
      <c r="AJ65" s="14">
        <f>AJ7+AJ14+AJ21+AJ28+AJ35+AJ42+AJ49</f>
        <v>15</v>
      </c>
      <c r="AL65" s="84" t="s">
        <v>112</v>
      </c>
      <c r="AM65" s="84"/>
      <c r="AN65" s="84"/>
      <c r="AO65" s="84"/>
      <c r="AP65" s="84"/>
      <c r="AQ65" s="14">
        <f>AQ7+AQ14+AQ21+AQ28+AQ35+AQ42+AQ49</f>
        <v>15</v>
      </c>
      <c r="AS65" s="84" t="s">
        <v>112</v>
      </c>
      <c r="AT65" s="84"/>
      <c r="AU65" s="84"/>
      <c r="AV65" s="84"/>
      <c r="AW65" s="84"/>
      <c r="AX65" s="14">
        <f>AX7+AX14+AX21+AX28+AX35+AX42+AX49</f>
        <v>45</v>
      </c>
      <c r="AZ65" s="84" t="s">
        <v>112</v>
      </c>
      <c r="BA65" s="84"/>
      <c r="BB65" s="84"/>
      <c r="BC65" s="84"/>
      <c r="BD65" s="84"/>
      <c r="BE65" s="14">
        <f>BE7+BE14+BE21+BE28+BE35+BE42+BE49</f>
        <v>45</v>
      </c>
      <c r="BG65" s="84" t="s">
        <v>112</v>
      </c>
      <c r="BH65" s="84"/>
      <c r="BI65" s="84"/>
      <c r="BJ65" s="84"/>
      <c r="BK65" s="84"/>
      <c r="BL65" s="14">
        <f>BL7+BL14+BL21+BL28+BL35+BL42+BL49</f>
        <v>55</v>
      </c>
      <c r="BN65" s="84" t="s">
        <v>112</v>
      </c>
      <c r="BO65" s="84"/>
      <c r="BP65" s="84"/>
      <c r="BQ65" s="84"/>
      <c r="BR65" s="84"/>
      <c r="BS65" s="14">
        <f>BS7+BS14+BS21+BS28+BS35+BS42+BS49</f>
        <v>0</v>
      </c>
    </row>
    <row r="66" spans="2:71" x14ac:dyDescent="0.25">
      <c r="B66" s="87"/>
      <c r="C66" s="94" t="s">
        <v>113</v>
      </c>
      <c r="D66" s="84"/>
      <c r="E66" s="84"/>
      <c r="F66" s="84"/>
      <c r="G66" s="84"/>
      <c r="H66" s="14">
        <f>H8+H15+H22+H29+H36+H43</f>
        <v>0</v>
      </c>
      <c r="J66" s="84" t="s">
        <v>113</v>
      </c>
      <c r="K66" s="84"/>
      <c r="L66" s="84"/>
      <c r="M66" s="84"/>
      <c r="N66" s="84"/>
      <c r="O66" s="14">
        <f>O8+O15+O22+O29+O36+O43+O50</f>
        <v>0</v>
      </c>
      <c r="Q66" s="84" t="s">
        <v>113</v>
      </c>
      <c r="R66" s="84"/>
      <c r="S66" s="84"/>
      <c r="T66" s="84"/>
      <c r="U66" s="84"/>
      <c r="V66" s="14">
        <f>V8+V15+V22+V29+V36+V43+V50</f>
        <v>0</v>
      </c>
      <c r="X66" s="84" t="s">
        <v>113</v>
      </c>
      <c r="Y66" s="84"/>
      <c r="Z66" s="84"/>
      <c r="AA66" s="84"/>
      <c r="AB66" s="84"/>
      <c r="AC66" s="14">
        <f>AC8+AC15+AC22+AC29+AC36+AC43+AC50</f>
        <v>0</v>
      </c>
      <c r="AE66" s="84" t="s">
        <v>113</v>
      </c>
      <c r="AF66" s="84"/>
      <c r="AG66" s="84"/>
      <c r="AH66" s="84"/>
      <c r="AI66" s="84"/>
      <c r="AJ66" s="14">
        <f>AJ8+AJ15+AJ22+AJ29+AJ36+AJ43+AJ50</f>
        <v>0</v>
      </c>
      <c r="AL66" s="84" t="s">
        <v>113</v>
      </c>
      <c r="AM66" s="84"/>
      <c r="AN66" s="84"/>
      <c r="AO66" s="84"/>
      <c r="AP66" s="84"/>
      <c r="AQ66" s="14">
        <f>AQ8+AQ15+AQ22+AQ29+AQ36+AQ43+AQ50</f>
        <v>105</v>
      </c>
      <c r="AS66" s="84" t="s">
        <v>113</v>
      </c>
      <c r="AT66" s="84"/>
      <c r="AU66" s="84"/>
      <c r="AV66" s="84"/>
      <c r="AW66" s="84"/>
      <c r="AX66" s="14">
        <f>AX8+AX15+AX22+AX29+AX36+AX43+AX50</f>
        <v>135</v>
      </c>
      <c r="AZ66" s="84" t="s">
        <v>113</v>
      </c>
      <c r="BA66" s="84"/>
      <c r="BB66" s="84"/>
      <c r="BC66" s="84"/>
      <c r="BD66" s="84"/>
      <c r="BE66" s="14">
        <f>BE8+BE15+BE22+BE29+BE36+BE43+BE50</f>
        <v>105</v>
      </c>
      <c r="BG66" s="84" t="s">
        <v>113</v>
      </c>
      <c r="BH66" s="84"/>
      <c r="BI66" s="84"/>
      <c r="BJ66" s="84"/>
      <c r="BK66" s="84"/>
      <c r="BL66" s="14">
        <f>BL8+BL15+BL22+BL29+BL36+BL43+BL50</f>
        <v>0</v>
      </c>
      <c r="BN66" s="84" t="s">
        <v>113</v>
      </c>
      <c r="BO66" s="84"/>
      <c r="BP66" s="84"/>
      <c r="BQ66" s="84"/>
      <c r="BR66" s="84"/>
      <c r="BS66" s="14">
        <f>BS8+BS15+BS22+BS29+BS36+BS43+BS50</f>
        <v>0</v>
      </c>
    </row>
    <row r="67" spans="2:71" ht="15.75" thickBot="1" x14ac:dyDescent="0.3">
      <c r="B67" s="88"/>
      <c r="C67" s="94" t="s">
        <v>114</v>
      </c>
      <c r="D67" s="84"/>
      <c r="E67" s="84"/>
      <c r="F67" s="84"/>
      <c r="G67" s="84"/>
      <c r="H67" s="14">
        <f>H9+H16+H23+H30+H37+H44</f>
        <v>26</v>
      </c>
      <c r="J67" s="84" t="s">
        <v>114</v>
      </c>
      <c r="K67" s="84"/>
      <c r="L67" s="84"/>
      <c r="M67" s="84"/>
      <c r="N67" s="84"/>
      <c r="O67" s="14">
        <f>O9+O16+O23+O30+O37+O44+O51</f>
        <v>26</v>
      </c>
      <c r="Q67" s="84" t="s">
        <v>114</v>
      </c>
      <c r="R67" s="84"/>
      <c r="S67" s="84"/>
      <c r="T67" s="84"/>
      <c r="U67" s="84"/>
      <c r="V67" s="14">
        <f>V9+V16+V23+V30+V37+V44+V51</f>
        <v>27</v>
      </c>
      <c r="X67" s="84" t="s">
        <v>114</v>
      </c>
      <c r="Y67" s="84"/>
      <c r="Z67" s="84"/>
      <c r="AA67" s="84"/>
      <c r="AB67" s="84"/>
      <c r="AC67" s="14">
        <f>AC9+AC16+AC23+AC30+AC37+AC44+AC51</f>
        <v>26</v>
      </c>
      <c r="AE67" s="84" t="s">
        <v>114</v>
      </c>
      <c r="AF67" s="84"/>
      <c r="AG67" s="84"/>
      <c r="AH67" s="84"/>
      <c r="AI67" s="84"/>
      <c r="AJ67" s="14">
        <f>AJ9+AJ16+AJ23+AJ30+AJ37+AJ44+AJ51</f>
        <v>23</v>
      </c>
      <c r="AL67" s="84" t="s">
        <v>114</v>
      </c>
      <c r="AM67" s="84"/>
      <c r="AN67" s="84"/>
      <c r="AO67" s="84"/>
      <c r="AP67" s="84"/>
      <c r="AQ67" s="14">
        <f>AQ9+AQ16+AQ23+AQ30+AQ37+AQ44+AQ51</f>
        <v>23</v>
      </c>
      <c r="AS67" s="84" t="s">
        <v>114</v>
      </c>
      <c r="AT67" s="84"/>
      <c r="AU67" s="84"/>
      <c r="AV67" s="84"/>
      <c r="AW67" s="84"/>
      <c r="AX67" s="14">
        <f>AX9+AX16+AX23+AX30+AX37+AX44+AX51</f>
        <v>27</v>
      </c>
      <c r="AZ67" s="84" t="s">
        <v>114</v>
      </c>
      <c r="BA67" s="84"/>
      <c r="BB67" s="84"/>
      <c r="BC67" s="84"/>
      <c r="BD67" s="84"/>
      <c r="BE67" s="14">
        <f>BE9+BE16+BE23+BE30+BE37+BE44+BE51</f>
        <v>23</v>
      </c>
      <c r="BG67" s="84" t="s">
        <v>114</v>
      </c>
      <c r="BH67" s="84"/>
      <c r="BI67" s="84"/>
      <c r="BJ67" s="84"/>
      <c r="BK67" s="84"/>
      <c r="BL67" s="14">
        <f>BL9+BL16+BL23+BL30+BL37+BL44+BL51</f>
        <v>6</v>
      </c>
      <c r="BN67" s="84" t="s">
        <v>114</v>
      </c>
      <c r="BO67" s="84"/>
      <c r="BP67" s="84"/>
      <c r="BQ67" s="84"/>
      <c r="BR67" s="84"/>
      <c r="BS67" s="14">
        <f>BS9+BS16+BS23+BS30+BS37+BS44+BS51</f>
        <v>4</v>
      </c>
    </row>
    <row r="68" spans="2:71" ht="15.75" thickBot="1" x14ac:dyDescent="0.3"/>
    <row r="69" spans="2:71" ht="15" customHeight="1" x14ac:dyDescent="0.25">
      <c r="B69" s="89" t="s">
        <v>119</v>
      </c>
      <c r="C69" s="92" t="s">
        <v>123</v>
      </c>
      <c r="D69" s="44"/>
      <c r="E69" s="44"/>
      <c r="F69" s="44"/>
      <c r="G69" s="44"/>
      <c r="H69" s="14">
        <f>IF(G9="B",H5,0)+IF(G16="B",H12,0)+IF(G23="B",H19,0)+IF(G30="B",H26,0)+IF(G37="B",H33,0)+IF(G44="B",H40,0)</f>
        <v>390</v>
      </c>
      <c r="J69" s="44" t="s">
        <v>123</v>
      </c>
      <c r="K69" s="44"/>
      <c r="L69" s="44"/>
      <c r="M69" s="44"/>
      <c r="N69" s="44"/>
      <c r="O69" s="14">
        <f>IF(N9="B",O5,0)+IF(N16="B",O12,0)+IF(N23="B",O19,0)+IF(N30="B",O26,0)+IF(N37="B",O33,0)+IF(N44="B",O40,0)+IF(N51="B",O47,0)</f>
        <v>390</v>
      </c>
      <c r="Q69" s="44" t="s">
        <v>123</v>
      </c>
      <c r="R69" s="44"/>
      <c r="S69" s="44"/>
      <c r="T69" s="44"/>
      <c r="U69" s="44"/>
      <c r="V69" s="14">
        <f>IF(U9="B",V5,0)+IF(U16="B",V12,0)+IF(U23="B",V19,0)+IF(U30="B",V26,0)+IF(U37="B",V33,0)+IF(U44="B",V40,0)+IF(U51="B",V47,0)</f>
        <v>315</v>
      </c>
      <c r="X69" s="44" t="s">
        <v>123</v>
      </c>
      <c r="Y69" s="44"/>
      <c r="Z69" s="44"/>
      <c r="AA69" s="44"/>
      <c r="AB69" s="44"/>
      <c r="AC69" s="14">
        <f>IF(AB9="B",AC5,0)+IF(AB16="B",AC12,0)+IF(AB23="B",AC19,0)+IF(AB30="B",AC26,0)+IF(AB37="B",AC33,0)+IF(AB44="B",AC40,0)+IF(AB51="B",AC47,0)</f>
        <v>120</v>
      </c>
      <c r="AE69" s="44" t="s">
        <v>123</v>
      </c>
      <c r="AF69" s="44"/>
      <c r="AG69" s="44"/>
      <c r="AH69" s="44"/>
      <c r="AI69" s="44"/>
      <c r="AJ69" s="14">
        <f>IF(AI9="B",AJ5,0)+IF(AI16="B",AJ12,0)+IF(AI23="B",AJ19,0)+IF(AI30="B",AJ26,0)+IF(AI37="B",AJ33,0)+IF(AI44="B",AJ40,0)+IF(AI51="B",AJ47,0)</f>
        <v>60</v>
      </c>
      <c r="AL69" s="44" t="s">
        <v>123</v>
      </c>
      <c r="AM69" s="44"/>
      <c r="AN69" s="44"/>
      <c r="AO69" s="44"/>
      <c r="AP69" s="44"/>
      <c r="AQ69" s="14">
        <f>IF(AP9="B",AQ5,0)+IF(AP16="B",AQ12,0)+IF(AP23="B",AQ19,0)+IF(AP30="B",AQ26,0)+IF(AP37="B",AQ33,0)+IF(AP44="B",AQ40,0)+IF(AP51="B",AQ47,0)</f>
        <v>0</v>
      </c>
      <c r="AS69" s="44" t="s">
        <v>123</v>
      </c>
      <c r="AT69" s="44"/>
      <c r="AU69" s="44"/>
      <c r="AV69" s="44"/>
      <c r="AW69" s="44"/>
      <c r="AX69" s="14">
        <f>IF(AW9="B",AX5,0)+IF(AW16="B",AX12,0)+IF(AW23="B",AX19,0)+IF(AW30="B",AX26,0)+IF(AW37="B",AX33,0)+IF(AW44="B",AX40,0)+IF(AW51="B",AX47,0)</f>
        <v>0</v>
      </c>
      <c r="AZ69" s="44" t="s">
        <v>123</v>
      </c>
      <c r="BA69" s="44"/>
      <c r="BB69" s="44"/>
      <c r="BC69" s="44"/>
      <c r="BD69" s="44"/>
      <c r="BE69" s="14">
        <f>IF(BD9="B",BE5,0)+IF(BD16="B",BE12,0)+IF(BD23="B",BE19,0)+IF(BD30="B",BE26,0)+IF(BD37="B",BE33,0)+IF(BD44="B",BE40,0)+IF(BD51="B",BE47,0)</f>
        <v>60</v>
      </c>
      <c r="BG69" s="44" t="s">
        <v>123</v>
      </c>
      <c r="BH69" s="44"/>
      <c r="BI69" s="44"/>
      <c r="BJ69" s="44"/>
      <c r="BK69" s="44"/>
      <c r="BL69" s="14">
        <f>IF(BK9="B",BL5,0)+IF(BK16="B",BL12,0)+IF(BK23="B",BL19,0)+IF(BK30="B",BL26,0)+IF(BK37="B",BL33,0)+IF(BK44="B",BL40,0)+IF(BK51="B",BL47,0)</f>
        <v>0</v>
      </c>
      <c r="BN69" s="44" t="s">
        <v>123</v>
      </c>
      <c r="BO69" s="44"/>
      <c r="BP69" s="44"/>
      <c r="BQ69" s="44"/>
      <c r="BR69" s="44"/>
      <c r="BS69" s="14">
        <f>IF(BR9="B",BS5,0)+IF(BR16="B",BS12,0)+IF(BR23="B",BS19,0)+IF(BR30="B",BS26,0)+IF(BR37="B",BS33,0)+IF(BR44="B",BS40,0)+IF(BR51="B",BS47,0)</f>
        <v>0</v>
      </c>
    </row>
    <row r="70" spans="2:71" x14ac:dyDescent="0.25">
      <c r="B70" s="90"/>
      <c r="C70" s="92" t="s">
        <v>124</v>
      </c>
      <c r="D70" s="44"/>
      <c r="E70" s="44"/>
      <c r="F70" s="44"/>
      <c r="G70" s="44"/>
      <c r="H70" s="14">
        <f>IF(G9="P",H5,0)+IF(G16="P",H12,0)+IF(G23="P",H19,0)+IF(G30="P",H26,0)+IF(G37="P",H33,0)+IF(G44="P",H40,0)</f>
        <v>0</v>
      </c>
      <c r="J70" s="44" t="s">
        <v>124</v>
      </c>
      <c r="K70" s="44"/>
      <c r="L70" s="44"/>
      <c r="M70" s="44"/>
      <c r="N70" s="44"/>
      <c r="O70" s="14">
        <f>IF(N9="P",O5,0)+IF(N16="P",O12,0)+IF(N23="P",O19,0)+IF(N30="P",O26,0)+IF(N37="P",O33,0)+IF(N44="P",O40,0)+IF(N51="P",O47,0)</f>
        <v>0</v>
      </c>
      <c r="Q70" s="44" t="s">
        <v>124</v>
      </c>
      <c r="R70" s="44"/>
      <c r="S70" s="44"/>
      <c r="T70" s="44"/>
      <c r="U70" s="44"/>
      <c r="V70" s="14">
        <f>IF(U9="P",V5,0)+IF(U16="P",V12,0)+IF(U23="P",V19,0)+IF(U30="P",V26,0)+IF(U37="P",V33,0)+IF(U44="P",V40,0)+IF(U51="P",V47,0)</f>
        <v>90</v>
      </c>
      <c r="X70" s="44" t="s">
        <v>124</v>
      </c>
      <c r="Y70" s="44"/>
      <c r="Z70" s="44"/>
      <c r="AA70" s="44"/>
      <c r="AB70" s="44"/>
      <c r="AC70" s="14">
        <f>IF(AB9="P",AC5,0)+IF(AB16="P",AC12,0)+IF(AB23="P",AC19,0)+IF(AB30="P",AC26,0)+IF(AB37="P",AC33,0)+IF(AB44="P",AC40,0)+IF(AB51="P",AC47,0)</f>
        <v>270</v>
      </c>
      <c r="AE70" s="44" t="s">
        <v>124</v>
      </c>
      <c r="AF70" s="44"/>
      <c r="AG70" s="44"/>
      <c r="AH70" s="44"/>
      <c r="AI70" s="44"/>
      <c r="AJ70" s="14">
        <f>IF(AI9="P",AJ5,0)+IF(AI16="P",AJ12,0)+IF(AI23="P",AJ19,0)+IF(AI30="P",AJ26,0)+IF(AI37="P",AJ33,0)+IF(AI44="P",AJ40,0)+IF(AI51="P",AJ47,0)</f>
        <v>285</v>
      </c>
      <c r="AL70" s="44" t="s">
        <v>124</v>
      </c>
      <c r="AM70" s="44"/>
      <c r="AN70" s="44"/>
      <c r="AO70" s="44"/>
      <c r="AP70" s="44"/>
      <c r="AQ70" s="14">
        <f>IF(AP9="P",AQ5,0)+IF(AP16="P",AQ12,0)+IF(AP23="P",AQ19,0)+IF(AP30="P",AQ26,0)+IF(AP37="P",AQ33,0)+IF(AP44="P",AQ40,0)+IF(AP51="P",AQ47,0)</f>
        <v>225</v>
      </c>
      <c r="AS70" s="44" t="s">
        <v>124</v>
      </c>
      <c r="AT70" s="44"/>
      <c r="AU70" s="44"/>
      <c r="AV70" s="44"/>
      <c r="AW70" s="44"/>
      <c r="AX70" s="14">
        <f>IF(AW9="P",AX5,0)+IF(AW16="P",AX12,0)+IF(AW23="P",AX19,0)+IF(AW30="P",AX26,0)+IF(AW37="P",AX33,0)+IF(AW44="P",AX40,0)+IF(AW51="P",AX47,0)</f>
        <v>60</v>
      </c>
      <c r="AZ70" s="44" t="s">
        <v>124</v>
      </c>
      <c r="BA70" s="44"/>
      <c r="BB70" s="44"/>
      <c r="BC70" s="44"/>
      <c r="BD70" s="44"/>
      <c r="BE70" s="14">
        <f>IF(BD9="P",BE5,0)+IF(BD16="P",BE12,0)+IF(BD23="P",BE19,0)+IF(BD30="P",BE26,0)+IF(BD37="P",BE33,0)+IF(BD44="P",BE40,0)+IF(BD51="P",BE47,0)</f>
        <v>0</v>
      </c>
      <c r="BG70" s="44" t="s">
        <v>124</v>
      </c>
      <c r="BH70" s="44"/>
      <c r="BI70" s="44"/>
      <c r="BJ70" s="44"/>
      <c r="BK70" s="44"/>
      <c r="BL70" s="14">
        <f>IF(BK9="P",BL5,0)+IF(BK16="P",BL12,0)+IF(BK23="P",BL19,0)+IF(BK30="P",BL26,0)+IF(BK37="P",BL33,0)+IF(BK44="P",BL40,0)+IF(BK51="P",BL47,0)</f>
        <v>0</v>
      </c>
      <c r="BN70" s="44" t="s">
        <v>124</v>
      </c>
      <c r="BO70" s="44"/>
      <c r="BP70" s="44"/>
      <c r="BQ70" s="44"/>
      <c r="BR70" s="44"/>
      <c r="BS70" s="14">
        <f>IF(BR9="P",BS5,0)+IF(BR16="P",BS12,0)+IF(BR23="P",BS19,0)+IF(BR30="P",BS26,0)+IF(BR37="P",BS33,0)+IF(BR44="P",BS40,0)+IF(BR51="P",BS47,0)</f>
        <v>0</v>
      </c>
    </row>
    <row r="71" spans="2:71" ht="15.75" thickBot="1" x14ac:dyDescent="0.3">
      <c r="B71" s="91"/>
      <c r="C71" s="92" t="s">
        <v>125</v>
      </c>
      <c r="D71" s="44"/>
      <c r="E71" s="44"/>
      <c r="F71" s="44"/>
      <c r="G71" s="44"/>
      <c r="H71" s="14">
        <f>IF(G9="PE",H5,0)+IF(G16="PE",H12,0)+IF(G23="PE",H19,0)+IF(G30="PE",H26,0)+IF(G37="PE",H33,0)+IF(G44="PE",H40,0)</f>
        <v>0</v>
      </c>
      <c r="J71" s="44" t="s">
        <v>125</v>
      </c>
      <c r="K71" s="44"/>
      <c r="L71" s="44"/>
      <c r="M71" s="44"/>
      <c r="N71" s="44"/>
      <c r="O71" s="14">
        <f>IF(N9="PE",O5,0)+IF(N16="PE",O12,0)+IF(N23="PE",O19,0)+IF(N30="PE",O26,0)+IF(N37="PE",O33,0)+IF(N44="PE",O40,0)+IF(N51="PE",O47,0)</f>
        <v>0</v>
      </c>
      <c r="Q71" s="44" t="s">
        <v>125</v>
      </c>
      <c r="R71" s="44"/>
      <c r="S71" s="44"/>
      <c r="T71" s="44"/>
      <c r="U71" s="44"/>
      <c r="V71" s="14">
        <f>IF(U9="PE",V5,0)+IF(U16="PE",V12,0)+IF(U23="PE",V19,0)+IF(U30="PE",V26,0)+IF(U37="PE",V33,0)+IF(U44="PE",V40,0)+IF(U51="PE",V47,0)</f>
        <v>0</v>
      </c>
      <c r="X71" s="44" t="s">
        <v>125</v>
      </c>
      <c r="Y71" s="44"/>
      <c r="Z71" s="44"/>
      <c r="AA71" s="44"/>
      <c r="AB71" s="44"/>
      <c r="AC71" s="14">
        <f>IF(AB9="PE",AC5,0)+IF(AB16="PE",AC12,0)+IF(AB23="PE",AC19,0)+IF(AB30="PE",AC26,0)+IF(AB37="PE",AC33,0)+IF(AB44="PE",AC40,0)+IF(AB51="PE",AC47,0)</f>
        <v>0</v>
      </c>
      <c r="AE71" s="44" t="s">
        <v>125</v>
      </c>
      <c r="AF71" s="44"/>
      <c r="AG71" s="44"/>
      <c r="AH71" s="44"/>
      <c r="AI71" s="44"/>
      <c r="AJ71" s="14">
        <f>IF(AI9="PE",AJ5,0)+IF(AI16="PE",AJ12,0)+IF(AI23="PE",AJ19,0)+IF(AI30="PE",AJ26,0)+IF(AI37="PE",AJ33,0)+IF(AI44="PE",AJ40,0)+IF(AI51="PE",AJ47,0)</f>
        <v>0</v>
      </c>
      <c r="AL71" s="44" t="s">
        <v>125</v>
      </c>
      <c r="AM71" s="44"/>
      <c r="AN71" s="44"/>
      <c r="AO71" s="44"/>
      <c r="AP71" s="44"/>
      <c r="AQ71" s="14">
        <f>IF(AP9="PE",AQ5,0)+IF(AP16="PE",AQ12,0)+IF(AP23="PE",AQ19,0)+IF(AP30="PE",AQ26,0)+IF(AP37="PE",AQ33,0)+IF(AP44="PE",AQ40,0)+IF(AP51="PE",AQ47,0)</f>
        <v>120</v>
      </c>
      <c r="AS71" s="44" t="s">
        <v>125</v>
      </c>
      <c r="AT71" s="44"/>
      <c r="AU71" s="44"/>
      <c r="AV71" s="44"/>
      <c r="AW71" s="44"/>
      <c r="AX71" s="14">
        <f>IF(AW9="PE",AX5,0)+IF(AW16="PE",AX12,0)+IF(AW23="PE",AX19,0)+IF(AW30="PE",AX26,0)+IF(AW37="PE",AX33,0)+IF(AW44="PE",AX40,0)+IF(AW51="PE",AX47,0)</f>
        <v>345</v>
      </c>
      <c r="AZ71" s="44" t="s">
        <v>125</v>
      </c>
      <c r="BA71" s="44"/>
      <c r="BB71" s="44"/>
      <c r="BC71" s="44"/>
      <c r="BD71" s="44"/>
      <c r="BE71" s="14">
        <f>IF(BD9="PE",BE5,0)+IF(BD16="PE",BE12,0)+IF(BD23="PE",BE19,0)+IF(BD30="PE",BE26,0)+IF(BD37="PE",BE33,0)+IF(BD44="PE",BE40,0)+IF(BD51="PE",BE47,0)</f>
        <v>285</v>
      </c>
      <c r="BG71" s="44" t="s">
        <v>125</v>
      </c>
      <c r="BH71" s="44"/>
      <c r="BI71" s="44"/>
      <c r="BJ71" s="44"/>
      <c r="BK71" s="44"/>
      <c r="BL71" s="14">
        <f>IF(BK9="PE",BL5,0)+IF(BK16="PE",BL12,0)+IF(BK23="PE",BL19,0)+IF(BK30="PE",BL26,0)+IF(BK37="PE",BL33,0)+IF(BK44="PE",BL40,0)+IF(BK51="PE",BL47,0)</f>
        <v>120</v>
      </c>
      <c r="BN71" s="44" t="s">
        <v>125</v>
      </c>
      <c r="BO71" s="44"/>
      <c r="BP71" s="44"/>
      <c r="BQ71" s="44"/>
      <c r="BR71" s="44"/>
      <c r="BS71" s="14">
        <f>IF(BR9="PE",BS5,0)+IF(BR16="PE",BS12,0)+IF(BR23="PE",BS19,0)+IF(BR30="PE",BS26,0)+IF(BR37="PE",BS33,0)+IF(BR44="PE",BS40,0)+IF(BR51="PE",BS47,0)</f>
        <v>60</v>
      </c>
    </row>
    <row r="72" spans="2:71" ht="15.75" thickBot="1" x14ac:dyDescent="0.3">
      <c r="B72" s="9"/>
    </row>
    <row r="73" spans="2:71" ht="15.75" thickBot="1" x14ac:dyDescent="0.3">
      <c r="B73" s="9"/>
      <c r="C73" s="73" t="s">
        <v>135</v>
      </c>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c r="AE73" s="74"/>
      <c r="AF73" s="74"/>
      <c r="AG73" s="74"/>
      <c r="AH73" s="74"/>
      <c r="AI73" s="74"/>
      <c r="AJ73" s="75"/>
      <c r="AL73" s="76" t="s">
        <v>251</v>
      </c>
      <c r="AM73" s="77"/>
      <c r="AN73" s="77"/>
      <c r="AO73" s="77"/>
      <c r="AP73" s="77"/>
      <c r="AQ73" s="78"/>
      <c r="AS73" s="38" t="s">
        <v>163</v>
      </c>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40"/>
    </row>
    <row r="74" spans="2:71" ht="15" customHeight="1" thickBot="1" x14ac:dyDescent="0.3">
      <c r="B74" s="9"/>
    </row>
    <row r="75" spans="2:71" ht="15" customHeight="1" thickBot="1" x14ac:dyDescent="0.3">
      <c r="B75" s="9"/>
      <c r="C75" s="57" t="s">
        <v>128</v>
      </c>
      <c r="D75" s="58"/>
      <c r="E75" s="58"/>
      <c r="F75" s="58"/>
      <c r="G75" s="58"/>
      <c r="H75" s="1" t="s">
        <v>129</v>
      </c>
      <c r="J75" s="63" t="s">
        <v>136</v>
      </c>
      <c r="K75" s="64"/>
      <c r="L75" s="64"/>
      <c r="M75" s="64"/>
      <c r="N75" s="64"/>
      <c r="O75" s="65"/>
      <c r="Q75" s="69" t="s">
        <v>147</v>
      </c>
      <c r="R75" s="70"/>
      <c r="S75" s="70"/>
      <c r="T75" s="70"/>
      <c r="U75" s="70"/>
      <c r="V75" s="71"/>
      <c r="X75" s="69" t="s">
        <v>150</v>
      </c>
      <c r="Y75" s="70"/>
      <c r="Z75" s="70"/>
      <c r="AA75" s="70"/>
      <c r="AB75" s="70"/>
      <c r="AC75" s="70"/>
      <c r="AD75" s="70"/>
      <c r="AE75" s="70"/>
      <c r="AF75" s="70"/>
      <c r="AG75" s="70"/>
      <c r="AH75" s="70"/>
      <c r="AI75" s="70"/>
      <c r="AJ75" s="71"/>
      <c r="AL75" s="79"/>
      <c r="AM75" s="79"/>
      <c r="AN75" s="79"/>
      <c r="AO75" s="79"/>
      <c r="AP75" s="14" t="s">
        <v>130</v>
      </c>
      <c r="AQ75" s="32" t="s">
        <v>247</v>
      </c>
      <c r="AS75" s="37" t="s">
        <v>159</v>
      </c>
      <c r="AT75" s="37"/>
      <c r="AU75" s="37"/>
      <c r="AV75" s="37"/>
      <c r="AW75" s="37"/>
      <c r="AX75" s="37"/>
      <c r="AY75" s="37"/>
      <c r="AZ75" s="37"/>
      <c r="BA75" s="37"/>
      <c r="BB75" s="37"/>
      <c r="BC75" s="37"/>
      <c r="BD75" s="35">
        <f>BS63+BL63+BE63+AX63+AQ63+AJ63+AC63+V63+O63+H63+BR54</f>
        <v>3420</v>
      </c>
      <c r="BE75" s="35"/>
      <c r="BG75" s="37" t="s">
        <v>152</v>
      </c>
      <c r="BH75" s="37"/>
      <c r="BI75" s="37"/>
      <c r="BJ75" s="37"/>
      <c r="BK75" s="37"/>
      <c r="BL75" s="37"/>
      <c r="BM75" s="37"/>
      <c r="BN75" s="37"/>
      <c r="BO75" s="37"/>
      <c r="BP75" s="37"/>
      <c r="BQ75" s="37"/>
      <c r="BR75" s="35">
        <f>BS69+BL69+BE69+AX69+AQ69+AJ69+AC69+V69+O69+H69</f>
        <v>1335</v>
      </c>
      <c r="BS75" s="35"/>
    </row>
    <row r="76" spans="2:71" x14ac:dyDescent="0.25">
      <c r="C76" s="59"/>
      <c r="D76" s="60"/>
      <c r="E76" s="60"/>
      <c r="F76" s="60"/>
      <c r="G76" s="60"/>
      <c r="H76" s="2" t="s">
        <v>130</v>
      </c>
      <c r="J76" s="43" t="s">
        <v>137</v>
      </c>
      <c r="K76" s="44"/>
      <c r="L76" s="44"/>
      <c r="M76" s="44"/>
      <c r="N76" s="44"/>
      <c r="O76" s="45"/>
      <c r="AL76" s="35" t="s">
        <v>252</v>
      </c>
      <c r="AM76" s="35"/>
      <c r="AN76" s="35"/>
      <c r="AO76" s="36"/>
      <c r="AP76" s="14">
        <f>H33+H40+AJ40+BE33+BL33</f>
        <v>195</v>
      </c>
      <c r="AQ76" s="14">
        <f>H35+H42+AJ42+BE35+BL35</f>
        <v>78</v>
      </c>
      <c r="AS76" s="37" t="s">
        <v>155</v>
      </c>
      <c r="AT76" s="37"/>
      <c r="AU76" s="37"/>
      <c r="AV76" s="37"/>
      <c r="AW76" s="37"/>
      <c r="AX76" s="37"/>
      <c r="AY76" s="37"/>
      <c r="AZ76" s="37"/>
      <c r="BA76" s="37"/>
      <c r="BB76" s="37"/>
      <c r="BC76" s="37"/>
      <c r="BD76" s="35">
        <f>BS64+BL64+BE64+AX64+AQ64+AJ64+AC64+V64+O64+H64+BR60</f>
        <v>1655</v>
      </c>
      <c r="BE76" s="35"/>
      <c r="BG76" s="37" t="s">
        <v>153</v>
      </c>
      <c r="BH76" s="37"/>
      <c r="BI76" s="37"/>
      <c r="BJ76" s="37"/>
      <c r="BK76" s="37"/>
      <c r="BL76" s="37"/>
      <c r="BM76" s="37"/>
      <c r="BN76" s="37"/>
      <c r="BO76" s="37"/>
      <c r="BP76" s="37"/>
      <c r="BQ76" s="37"/>
      <c r="BR76" s="35">
        <f>BS70+BL70+BE70+AX70+AQ70+AJ70+AC70+V70+O70+H70</f>
        <v>930</v>
      </c>
      <c r="BS76" s="35"/>
    </row>
    <row r="77" spans="2:71" x14ac:dyDescent="0.25">
      <c r="C77" s="59"/>
      <c r="D77" s="60"/>
      <c r="E77" s="60"/>
      <c r="F77" s="60"/>
      <c r="G77" s="60"/>
      <c r="H77" s="3" t="s">
        <v>131</v>
      </c>
      <c r="J77" s="43" t="s">
        <v>138</v>
      </c>
      <c r="K77" s="44"/>
      <c r="L77" s="44"/>
      <c r="M77" s="44"/>
      <c r="N77" s="44"/>
      <c r="O77" s="45"/>
      <c r="Q77" s="14" t="s">
        <v>9</v>
      </c>
      <c r="R77" s="35" t="s">
        <v>121</v>
      </c>
      <c r="S77" s="35"/>
      <c r="T77" s="35"/>
      <c r="U77" s="35"/>
      <c r="V77" s="35"/>
      <c r="X77" s="52"/>
      <c r="Y77" s="52"/>
      <c r="Z77" s="56" t="s">
        <v>145</v>
      </c>
      <c r="AA77" s="56"/>
      <c r="AB77" s="56"/>
      <c r="AC77" s="56"/>
      <c r="AE77" s="54"/>
      <c r="AF77" s="54"/>
      <c r="AG77" s="56" t="s">
        <v>149</v>
      </c>
      <c r="AH77" s="56"/>
      <c r="AI77" s="56"/>
      <c r="AJ77" s="56"/>
      <c r="AL77" s="35" t="s">
        <v>253</v>
      </c>
      <c r="AM77" s="35"/>
      <c r="AN77" s="35"/>
      <c r="AO77" s="36"/>
      <c r="AP77" s="14">
        <f>BR54</f>
        <v>225</v>
      </c>
      <c r="AQ77" s="34">
        <f>AP77/3</f>
        <v>75</v>
      </c>
      <c r="AS77" s="37" t="s">
        <v>156</v>
      </c>
      <c r="AT77" s="37"/>
      <c r="AU77" s="37"/>
      <c r="AV77" s="37"/>
      <c r="AW77" s="37"/>
      <c r="AX77" s="37"/>
      <c r="AY77" s="37"/>
      <c r="AZ77" s="37"/>
      <c r="BA77" s="37"/>
      <c r="BB77" s="37"/>
      <c r="BC77" s="37"/>
      <c r="BD77" s="35">
        <f>BS65+BL65+BE65+AX65+AQ65+AJ65+AC65+V65+O65+H65+BR54/3</f>
        <v>303</v>
      </c>
      <c r="BE77" s="35"/>
      <c r="BG77" s="37" t="s">
        <v>154</v>
      </c>
      <c r="BH77" s="37"/>
      <c r="BI77" s="37"/>
      <c r="BJ77" s="37"/>
      <c r="BK77" s="37"/>
      <c r="BL77" s="37"/>
      <c r="BM77" s="37"/>
      <c r="BN77" s="37"/>
      <c r="BO77" s="37"/>
      <c r="BP77" s="37"/>
      <c r="BQ77" s="37"/>
      <c r="BR77" s="35">
        <f>BS71+BL71+BE71+AX71+AQ71+AJ71+AC71+V71+O71+H71</f>
        <v>930</v>
      </c>
      <c r="BS77" s="35"/>
    </row>
    <row r="78" spans="2:71" x14ac:dyDescent="0.25">
      <c r="C78" s="59"/>
      <c r="D78" s="60"/>
      <c r="E78" s="60"/>
      <c r="F78" s="60"/>
      <c r="G78" s="60"/>
      <c r="H78" s="33" t="s">
        <v>247</v>
      </c>
      <c r="J78" s="66" t="s">
        <v>254</v>
      </c>
      <c r="K78" s="67"/>
      <c r="L78" s="67"/>
      <c r="M78" s="67"/>
      <c r="N78" s="67"/>
      <c r="O78" s="68"/>
      <c r="Q78" s="14" t="s">
        <v>27</v>
      </c>
      <c r="R78" s="35" t="s">
        <v>122</v>
      </c>
      <c r="S78" s="35"/>
      <c r="T78" s="35"/>
      <c r="U78" s="35"/>
      <c r="V78" s="35"/>
      <c r="X78" s="52"/>
      <c r="Y78" s="52"/>
      <c r="Z78" s="56"/>
      <c r="AA78" s="56"/>
      <c r="AB78" s="56"/>
      <c r="AC78" s="56"/>
      <c r="AE78" s="54"/>
      <c r="AF78" s="54"/>
      <c r="AG78" s="56"/>
      <c r="AH78" s="56"/>
      <c r="AI78" s="56"/>
      <c r="AJ78" s="56"/>
      <c r="AS78" s="37" t="s">
        <v>157</v>
      </c>
      <c r="AT78" s="37"/>
      <c r="AU78" s="37"/>
      <c r="AV78" s="37"/>
      <c r="AW78" s="37"/>
      <c r="AX78" s="37"/>
      <c r="AY78" s="37"/>
      <c r="AZ78" s="37"/>
      <c r="BA78" s="37"/>
      <c r="BB78" s="37"/>
      <c r="BC78" s="37"/>
      <c r="BD78" s="35">
        <f t="shared" ref="BD78" si="0">BS66+BL66+BE66+AX66+AQ66+AJ66+AC66+V66+O66+H66</f>
        <v>345</v>
      </c>
      <c r="BE78" s="35"/>
      <c r="BG78" s="37" t="s">
        <v>158</v>
      </c>
      <c r="BH78" s="37"/>
      <c r="BI78" s="37"/>
      <c r="BJ78" s="37"/>
      <c r="BK78" s="37"/>
      <c r="BL78" s="37"/>
      <c r="BM78" s="37"/>
      <c r="BN78" s="37"/>
      <c r="BO78" s="37"/>
      <c r="BP78" s="37"/>
      <c r="BQ78" s="37"/>
      <c r="BR78" s="35">
        <f>BD78+BD79</f>
        <v>395</v>
      </c>
      <c r="BS78" s="35"/>
    </row>
    <row r="79" spans="2:71" ht="15.75" thickBot="1" x14ac:dyDescent="0.3">
      <c r="C79" s="61" t="s">
        <v>141</v>
      </c>
      <c r="D79" s="62"/>
      <c r="E79" s="62"/>
      <c r="F79" s="62"/>
      <c r="G79" s="62"/>
      <c r="H79" s="3" t="s">
        <v>132</v>
      </c>
      <c r="J79" s="43" t="s">
        <v>139</v>
      </c>
      <c r="K79" s="44"/>
      <c r="L79" s="44"/>
      <c r="M79" s="44"/>
      <c r="N79" s="44"/>
      <c r="O79" s="45"/>
      <c r="Q79" s="72" t="s">
        <v>80</v>
      </c>
      <c r="R79" s="56" t="s">
        <v>148</v>
      </c>
      <c r="S79" s="56"/>
      <c r="T79" s="56"/>
      <c r="U79" s="56"/>
      <c r="V79" s="56"/>
      <c r="X79" s="53"/>
      <c r="Y79" s="53"/>
      <c r="Z79" s="56" t="s">
        <v>118</v>
      </c>
      <c r="AA79" s="56"/>
      <c r="AB79" s="56"/>
      <c r="AC79" s="56"/>
      <c r="AE79" s="55"/>
      <c r="AF79" s="55"/>
      <c r="AG79" s="72" t="s">
        <v>146</v>
      </c>
      <c r="AH79" s="72"/>
      <c r="AI79" s="72"/>
      <c r="AJ79" s="72"/>
      <c r="AS79" s="37" t="s">
        <v>162</v>
      </c>
      <c r="AT79" s="37"/>
      <c r="AU79" s="37"/>
      <c r="AV79" s="37"/>
      <c r="AW79" s="37"/>
      <c r="AX79" s="37"/>
      <c r="AY79" s="37"/>
      <c r="AZ79" s="37"/>
      <c r="BA79" s="37"/>
      <c r="BB79" s="37"/>
      <c r="BC79" s="37"/>
      <c r="BD79" s="35">
        <v>50</v>
      </c>
      <c r="BE79" s="35"/>
      <c r="BG79" s="41" t="s">
        <v>151</v>
      </c>
      <c r="BH79" s="41"/>
      <c r="BI79" s="41"/>
      <c r="BJ79" s="41"/>
      <c r="BK79" s="41"/>
      <c r="BL79" s="41"/>
      <c r="BM79" s="41"/>
      <c r="BN79" s="41"/>
      <c r="BO79" s="41"/>
      <c r="BP79" s="41"/>
      <c r="BQ79" s="41"/>
      <c r="BR79" s="42">
        <f>BR60</f>
        <v>400</v>
      </c>
      <c r="BS79" s="42"/>
    </row>
    <row r="80" spans="2:71" ht="15.75" thickBot="1" x14ac:dyDescent="0.3">
      <c r="C80" s="49" t="s">
        <v>143</v>
      </c>
      <c r="D80" s="50"/>
      <c r="E80" s="50"/>
      <c r="F80" s="51"/>
      <c r="G80" s="6" t="s">
        <v>134</v>
      </c>
      <c r="H80" s="7" t="s">
        <v>133</v>
      </c>
      <c r="J80" s="43" t="s">
        <v>140</v>
      </c>
      <c r="K80" s="44"/>
      <c r="L80" s="44"/>
      <c r="M80" s="44"/>
      <c r="N80" s="44"/>
      <c r="O80" s="45"/>
      <c r="Q80" s="72"/>
      <c r="R80" s="56"/>
      <c r="S80" s="56"/>
      <c r="T80" s="56"/>
      <c r="U80" s="56"/>
      <c r="V80" s="56"/>
      <c r="X80" s="53"/>
      <c r="Y80" s="53"/>
      <c r="Z80" s="56"/>
      <c r="AA80" s="56"/>
      <c r="AB80" s="56"/>
      <c r="AC80" s="56"/>
      <c r="AE80" s="55"/>
      <c r="AF80" s="55"/>
      <c r="AG80" s="72"/>
      <c r="AH80" s="72"/>
      <c r="AI80" s="72"/>
      <c r="AJ80" s="72"/>
      <c r="AS80" s="37" t="s">
        <v>160</v>
      </c>
      <c r="AT80" s="37"/>
      <c r="AU80" s="37"/>
      <c r="AV80" s="37"/>
      <c r="AW80" s="37"/>
      <c r="AX80" s="37"/>
      <c r="AY80" s="37"/>
      <c r="AZ80" s="37"/>
      <c r="BA80" s="37"/>
      <c r="BB80" s="37"/>
      <c r="BC80" s="37"/>
      <c r="BD80" s="35">
        <f>H40+BE33+BL33+BR54+H33+AJ40</f>
        <v>420</v>
      </c>
      <c r="BE80" s="35"/>
      <c r="BG80" s="80" t="s">
        <v>161</v>
      </c>
      <c r="BH80" s="81"/>
      <c r="BI80" s="81"/>
      <c r="BJ80" s="81"/>
      <c r="BK80" s="81"/>
      <c r="BL80" s="81"/>
      <c r="BM80" s="81"/>
      <c r="BN80" s="81"/>
      <c r="BO80" s="81"/>
      <c r="BP80" s="81"/>
      <c r="BQ80" s="81"/>
      <c r="BR80" s="82">
        <f>BD75+BD79+BR79</f>
        <v>3870</v>
      </c>
      <c r="BS80" s="83"/>
    </row>
    <row r="81" spans="10:15" x14ac:dyDescent="0.25">
      <c r="J81" s="43" t="s">
        <v>142</v>
      </c>
      <c r="K81" s="44"/>
      <c r="L81" s="44"/>
      <c r="M81" s="44"/>
      <c r="N81" s="44"/>
      <c r="O81" s="45"/>
    </row>
    <row r="82" spans="10:15" ht="15.75" thickBot="1" x14ac:dyDescent="0.3">
      <c r="J82" s="46" t="s">
        <v>144</v>
      </c>
      <c r="K82" s="47"/>
      <c r="L82" s="47"/>
      <c r="M82" s="47"/>
      <c r="N82" s="47"/>
      <c r="O82" s="48"/>
    </row>
    <row r="83" spans="10:15" x14ac:dyDescent="0.25">
      <c r="J83" s="10"/>
      <c r="K83" s="10"/>
      <c r="L83" s="10"/>
      <c r="M83" s="10"/>
      <c r="N83" s="10"/>
      <c r="O83" s="10"/>
    </row>
  </sheetData>
  <mergeCells count="272">
    <mergeCell ref="AZ29:BD29"/>
    <mergeCell ref="AZ32:BD35"/>
    <mergeCell ref="AZ36:BD36"/>
    <mergeCell ref="AZ2:BE2"/>
    <mergeCell ref="AZ4:BD7"/>
    <mergeCell ref="BR53:BS53"/>
    <mergeCell ref="BR54:BS54"/>
    <mergeCell ref="AS63:AW63"/>
    <mergeCell ref="BR59:BS59"/>
    <mergeCell ref="BR60:BS60"/>
    <mergeCell ref="AS11:AW14"/>
    <mergeCell ref="AS15:AW15"/>
    <mergeCell ref="AS18:AW21"/>
    <mergeCell ref="AS22:AW22"/>
    <mergeCell ref="AS25:AW28"/>
    <mergeCell ref="AS29:AW29"/>
    <mergeCell ref="AS32:AW35"/>
    <mergeCell ref="AS36:AW36"/>
    <mergeCell ref="AL65:AP65"/>
    <mergeCell ref="AZ8:BD8"/>
    <mergeCell ref="AZ11:BD14"/>
    <mergeCell ref="AZ15:BD15"/>
    <mergeCell ref="AL32:AP35"/>
    <mergeCell ref="AL36:AP36"/>
    <mergeCell ref="AS2:AX2"/>
    <mergeCell ref="AS4:AW7"/>
    <mergeCell ref="AS8:AW8"/>
    <mergeCell ref="AZ62:BE62"/>
    <mergeCell ref="AL29:AP29"/>
    <mergeCell ref="X53:BQ54"/>
    <mergeCell ref="BG62:BL62"/>
    <mergeCell ref="BN63:BR63"/>
    <mergeCell ref="AE63:AI63"/>
    <mergeCell ref="BG2:BL2"/>
    <mergeCell ref="BG32:BK35"/>
    <mergeCell ref="BG36:BK36"/>
    <mergeCell ref="BN2:BS2"/>
    <mergeCell ref="BN32:BR35"/>
    <mergeCell ref="BN36:BR36"/>
    <mergeCell ref="AZ18:BD21"/>
    <mergeCell ref="AZ22:BD22"/>
    <mergeCell ref="AZ25:BD28"/>
    <mergeCell ref="AL4:AP7"/>
    <mergeCell ref="AL8:AP8"/>
    <mergeCell ref="AL11:AP14"/>
    <mergeCell ref="AL15:AP15"/>
    <mergeCell ref="AL18:AP21"/>
    <mergeCell ref="AL22:AP22"/>
    <mergeCell ref="AL25:AP28"/>
    <mergeCell ref="X22:AB22"/>
    <mergeCell ref="AL64:AP64"/>
    <mergeCell ref="AL63:AP63"/>
    <mergeCell ref="AZ67:BD67"/>
    <mergeCell ref="BG63:BK63"/>
    <mergeCell ref="BG64:BK64"/>
    <mergeCell ref="BG65:BK65"/>
    <mergeCell ref="BG66:BK66"/>
    <mergeCell ref="BG67:BK67"/>
    <mergeCell ref="AS64:AW64"/>
    <mergeCell ref="AS65:AW65"/>
    <mergeCell ref="AZ39:BD42"/>
    <mergeCell ref="AZ43:BD43"/>
    <mergeCell ref="AS59:BQ60"/>
    <mergeCell ref="BG39:BK42"/>
    <mergeCell ref="BG43:BK43"/>
    <mergeCell ref="BN39:BR42"/>
    <mergeCell ref="BN43:BR43"/>
    <mergeCell ref="AZ66:BD66"/>
    <mergeCell ref="AL2:AQ2"/>
    <mergeCell ref="AL67:AP67"/>
    <mergeCell ref="BN62:BS62"/>
    <mergeCell ref="BN64:BR64"/>
    <mergeCell ref="BN65:BR65"/>
    <mergeCell ref="BR56:BS56"/>
    <mergeCell ref="BR57:BS57"/>
    <mergeCell ref="Q65:U65"/>
    <mergeCell ref="Q66:U66"/>
    <mergeCell ref="Q67:U67"/>
    <mergeCell ref="X63:AB63"/>
    <mergeCell ref="X64:AB64"/>
    <mergeCell ref="X65:AB65"/>
    <mergeCell ref="X66:AB66"/>
    <mergeCell ref="X67:AB67"/>
    <mergeCell ref="AE64:AI64"/>
    <mergeCell ref="AE65:AI65"/>
    <mergeCell ref="AE66:AI66"/>
    <mergeCell ref="AE67:AI67"/>
    <mergeCell ref="BN66:BR66"/>
    <mergeCell ref="BN67:BR67"/>
    <mergeCell ref="AZ63:BD63"/>
    <mergeCell ref="AZ64:BD64"/>
    <mergeCell ref="AZ65:BD65"/>
    <mergeCell ref="Q39:U42"/>
    <mergeCell ref="Q43:U43"/>
    <mergeCell ref="Q46:U49"/>
    <mergeCell ref="Q50:U50"/>
    <mergeCell ref="X39:AB42"/>
    <mergeCell ref="X43:AB43"/>
    <mergeCell ref="X46:AB49"/>
    <mergeCell ref="X50:AB50"/>
    <mergeCell ref="AE2:AJ2"/>
    <mergeCell ref="AE4:AI7"/>
    <mergeCell ref="AE8:AI8"/>
    <mergeCell ref="AE11:AI14"/>
    <mergeCell ref="AE15:AI15"/>
    <mergeCell ref="AE18:AI21"/>
    <mergeCell ref="X4:AB7"/>
    <mergeCell ref="X8:AB8"/>
    <mergeCell ref="AE43:AI43"/>
    <mergeCell ref="AE22:AI22"/>
    <mergeCell ref="AE25:AI28"/>
    <mergeCell ref="AE29:AI29"/>
    <mergeCell ref="AE32:AI35"/>
    <mergeCell ref="AE36:AI36"/>
    <mergeCell ref="AE39:AI42"/>
    <mergeCell ref="X18:AB21"/>
    <mergeCell ref="C29:G29"/>
    <mergeCell ref="C32:G35"/>
    <mergeCell ref="C36:G36"/>
    <mergeCell ref="X25:AB28"/>
    <mergeCell ref="X29:AB29"/>
    <mergeCell ref="X32:AB35"/>
    <mergeCell ref="X36:AB36"/>
    <mergeCell ref="C18:G21"/>
    <mergeCell ref="C22:G22"/>
    <mergeCell ref="J18:N21"/>
    <mergeCell ref="J22:N22"/>
    <mergeCell ref="Q18:U21"/>
    <mergeCell ref="Q22:U22"/>
    <mergeCell ref="Q25:U28"/>
    <mergeCell ref="Q29:U29"/>
    <mergeCell ref="Q32:U35"/>
    <mergeCell ref="Q36:U36"/>
    <mergeCell ref="Q2:V2"/>
    <mergeCell ref="X2:AC2"/>
    <mergeCell ref="J4:N7"/>
    <mergeCell ref="J8:N8"/>
    <mergeCell ref="Q4:U7"/>
    <mergeCell ref="Q8:U8"/>
    <mergeCell ref="J56:BQ57"/>
    <mergeCell ref="C11:G14"/>
    <mergeCell ref="C15:G15"/>
    <mergeCell ref="J11:N14"/>
    <mergeCell ref="J15:N15"/>
    <mergeCell ref="Q11:U14"/>
    <mergeCell ref="Q15:U15"/>
    <mergeCell ref="X11:AB14"/>
    <mergeCell ref="X15:AB15"/>
    <mergeCell ref="C4:G7"/>
    <mergeCell ref="C8:G8"/>
    <mergeCell ref="C39:G42"/>
    <mergeCell ref="C43:G43"/>
    <mergeCell ref="J25:N28"/>
    <mergeCell ref="J29:N29"/>
    <mergeCell ref="J32:N35"/>
    <mergeCell ref="J36:N36"/>
    <mergeCell ref="J39:N42"/>
    <mergeCell ref="B63:B67"/>
    <mergeCell ref="B69:B71"/>
    <mergeCell ref="C69:G69"/>
    <mergeCell ref="C70:G70"/>
    <mergeCell ref="C71:G71"/>
    <mergeCell ref="J69:N69"/>
    <mergeCell ref="J70:N70"/>
    <mergeCell ref="J71:N71"/>
    <mergeCell ref="C2:H2"/>
    <mergeCell ref="J2:O2"/>
    <mergeCell ref="J43:N43"/>
    <mergeCell ref="J46:N49"/>
    <mergeCell ref="J50:N50"/>
    <mergeCell ref="C63:G63"/>
    <mergeCell ref="C64:G64"/>
    <mergeCell ref="C65:G65"/>
    <mergeCell ref="C66:G66"/>
    <mergeCell ref="C67:G67"/>
    <mergeCell ref="J63:N63"/>
    <mergeCell ref="J64:N64"/>
    <mergeCell ref="J65:N65"/>
    <mergeCell ref="J66:N66"/>
    <mergeCell ref="J67:N67"/>
    <mergeCell ref="C25:G28"/>
    <mergeCell ref="AG79:AJ80"/>
    <mergeCell ref="BG80:BQ80"/>
    <mergeCell ref="BR80:BS80"/>
    <mergeCell ref="AS66:AW66"/>
    <mergeCell ref="AS67:AW67"/>
    <mergeCell ref="C62:H62"/>
    <mergeCell ref="J62:O62"/>
    <mergeCell ref="Q62:V62"/>
    <mergeCell ref="X62:AC62"/>
    <mergeCell ref="AE62:AJ62"/>
    <mergeCell ref="AL62:AQ62"/>
    <mergeCell ref="AS62:AX62"/>
    <mergeCell ref="AL69:AP69"/>
    <mergeCell ref="AL70:AP70"/>
    <mergeCell ref="AL71:AP71"/>
    <mergeCell ref="AS69:AW69"/>
    <mergeCell ref="AS70:AW70"/>
    <mergeCell ref="AS71:AW71"/>
    <mergeCell ref="AZ69:BD69"/>
    <mergeCell ref="AZ70:BD70"/>
    <mergeCell ref="AZ71:BD71"/>
    <mergeCell ref="Q63:U63"/>
    <mergeCell ref="Q64:U64"/>
    <mergeCell ref="AL66:AP66"/>
    <mergeCell ref="C73:AJ73"/>
    <mergeCell ref="X75:AJ75"/>
    <mergeCell ref="BG69:BK69"/>
    <mergeCell ref="BG70:BK70"/>
    <mergeCell ref="BG71:BK71"/>
    <mergeCell ref="BN69:BR69"/>
    <mergeCell ref="BN70:BR70"/>
    <mergeCell ref="BN71:BR71"/>
    <mergeCell ref="Q69:U69"/>
    <mergeCell ref="Q70:U70"/>
    <mergeCell ref="Q71:U71"/>
    <mergeCell ref="X69:AB69"/>
    <mergeCell ref="X70:AB70"/>
    <mergeCell ref="X71:AB71"/>
    <mergeCell ref="AE69:AI69"/>
    <mergeCell ref="AE70:AI70"/>
    <mergeCell ref="AE71:AI71"/>
    <mergeCell ref="AL73:AQ73"/>
    <mergeCell ref="AL75:AO75"/>
    <mergeCell ref="BD79:BE79"/>
    <mergeCell ref="J81:O81"/>
    <mergeCell ref="J82:O82"/>
    <mergeCell ref="C80:F80"/>
    <mergeCell ref="X77:Y78"/>
    <mergeCell ref="X79:Y80"/>
    <mergeCell ref="AE77:AF78"/>
    <mergeCell ref="AE79:AF80"/>
    <mergeCell ref="Z77:AC78"/>
    <mergeCell ref="Z79:AC80"/>
    <mergeCell ref="C75:G78"/>
    <mergeCell ref="C79:G79"/>
    <mergeCell ref="J75:O75"/>
    <mergeCell ref="J76:O76"/>
    <mergeCell ref="J77:O77"/>
    <mergeCell ref="J78:O78"/>
    <mergeCell ref="J79:O79"/>
    <mergeCell ref="Q75:V75"/>
    <mergeCell ref="R77:V77"/>
    <mergeCell ref="R78:V78"/>
    <mergeCell ref="R79:V80"/>
    <mergeCell ref="Q79:Q80"/>
    <mergeCell ref="J80:O80"/>
    <mergeCell ref="AG77:AJ78"/>
    <mergeCell ref="AL76:AO76"/>
    <mergeCell ref="AL77:AO77"/>
    <mergeCell ref="AS80:BC80"/>
    <mergeCell ref="BD80:BE80"/>
    <mergeCell ref="AS73:BS73"/>
    <mergeCell ref="BG75:BQ75"/>
    <mergeCell ref="BR75:BS75"/>
    <mergeCell ref="BG76:BQ76"/>
    <mergeCell ref="BR76:BS76"/>
    <mergeCell ref="BG77:BQ77"/>
    <mergeCell ref="BR77:BS77"/>
    <mergeCell ref="BG78:BQ78"/>
    <mergeCell ref="BR78:BS78"/>
    <mergeCell ref="BG79:BQ79"/>
    <mergeCell ref="BR79:BS79"/>
    <mergeCell ref="AS75:BC75"/>
    <mergeCell ref="BD75:BE75"/>
    <mergeCell ref="AS76:BC76"/>
    <mergeCell ref="BD76:BE76"/>
    <mergeCell ref="AS77:BC77"/>
    <mergeCell ref="BD77:BE77"/>
    <mergeCell ref="AS78:BC78"/>
    <mergeCell ref="BD78:BE78"/>
    <mergeCell ref="AS79:BC79"/>
  </mergeCells>
  <pageMargins left="0" right="0" top="0.39370078740157483" bottom="0" header="0" footer="0"/>
  <pageSetup paperSize="13"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399D9-D33F-4B86-BEAB-D01ED73BB640}">
  <dimension ref="A1:AV50"/>
  <sheetViews>
    <sheetView topLeftCell="B1" workbookViewId="0">
      <selection activeCell="AC19" sqref="AC19"/>
    </sheetView>
  </sheetViews>
  <sheetFormatPr defaultColWidth="4.7109375" defaultRowHeight="15" x14ac:dyDescent="0.25"/>
  <sheetData>
    <row r="1" spans="1:48" x14ac:dyDescent="0.25">
      <c r="A1" s="16"/>
      <c r="B1" s="16"/>
      <c r="C1" s="16"/>
      <c r="D1" s="16"/>
      <c r="E1" s="16"/>
      <c r="F1" s="16"/>
      <c r="G1" s="16"/>
      <c r="H1" s="16"/>
      <c r="I1" s="16"/>
      <c r="J1" s="16"/>
      <c r="K1" s="16"/>
      <c r="L1" s="16"/>
      <c r="M1" s="16"/>
      <c r="N1" s="16"/>
    </row>
    <row r="2" spans="1:48" x14ac:dyDescent="0.25">
      <c r="A2" s="16"/>
      <c r="B2" s="16"/>
      <c r="C2" s="16"/>
      <c r="D2" s="16"/>
      <c r="E2" s="16"/>
      <c r="F2" s="16"/>
      <c r="G2" s="16"/>
      <c r="H2" s="16"/>
      <c r="I2" s="16"/>
      <c r="J2" s="16"/>
      <c r="K2" s="16"/>
      <c r="L2" s="16"/>
      <c r="M2" s="16"/>
      <c r="N2" s="16"/>
    </row>
    <row r="3" spans="1:48" ht="15.75" thickBot="1" x14ac:dyDescent="0.3">
      <c r="A3" s="16"/>
      <c r="B3" s="16"/>
      <c r="C3" s="16"/>
      <c r="D3" s="16"/>
      <c r="E3" s="16"/>
      <c r="F3" s="16"/>
      <c r="G3" s="16"/>
      <c r="H3" s="16"/>
      <c r="I3" s="16"/>
      <c r="J3" s="16"/>
      <c r="K3" s="16"/>
      <c r="L3" s="16"/>
      <c r="M3" s="16"/>
      <c r="N3" s="16"/>
    </row>
    <row r="4" spans="1:48" ht="15" customHeight="1" x14ac:dyDescent="0.25">
      <c r="A4" s="16"/>
      <c r="B4" s="16"/>
      <c r="C4" s="99" t="s">
        <v>33</v>
      </c>
      <c r="D4" s="100"/>
      <c r="E4" s="100"/>
      <c r="F4" s="100"/>
      <c r="G4" s="100"/>
      <c r="H4" s="1" t="s">
        <v>34</v>
      </c>
      <c r="I4" s="16"/>
      <c r="J4" s="99" t="s">
        <v>102</v>
      </c>
      <c r="K4" s="100"/>
      <c r="L4" s="100"/>
      <c r="M4" s="100"/>
      <c r="N4" s="100"/>
      <c r="O4" s="1" t="s">
        <v>98</v>
      </c>
      <c r="Q4" s="99" t="s">
        <v>105</v>
      </c>
      <c r="R4" s="100"/>
      <c r="S4" s="100"/>
      <c r="T4" s="100"/>
      <c r="U4" s="100"/>
      <c r="V4" s="1" t="s">
        <v>107</v>
      </c>
      <c r="X4" s="145" t="s">
        <v>209</v>
      </c>
      <c r="Y4" s="146"/>
      <c r="Z4" s="146"/>
      <c r="AA4" s="146"/>
      <c r="AB4" s="146"/>
      <c r="AC4" s="146"/>
      <c r="AD4" s="146"/>
      <c r="AE4" s="146"/>
      <c r="AF4" s="146"/>
      <c r="AG4" s="146"/>
      <c r="AH4" s="147"/>
      <c r="AI4" s="1" t="s">
        <v>107</v>
      </c>
      <c r="AK4" s="145" t="s">
        <v>212</v>
      </c>
      <c r="AL4" s="146"/>
      <c r="AM4" s="146"/>
      <c r="AN4" s="146"/>
      <c r="AO4" s="146"/>
      <c r="AP4" s="146"/>
      <c r="AQ4" s="146"/>
      <c r="AR4" s="146"/>
      <c r="AS4" s="146"/>
      <c r="AT4" s="146"/>
      <c r="AU4" s="147"/>
      <c r="AV4" s="1" t="s">
        <v>107</v>
      </c>
    </row>
    <row r="5" spans="1:48" ht="15" customHeight="1" x14ac:dyDescent="0.25">
      <c r="A5" s="16"/>
      <c r="B5" s="16"/>
      <c r="C5" s="101"/>
      <c r="D5" s="102"/>
      <c r="E5" s="102"/>
      <c r="F5" s="102"/>
      <c r="G5" s="102"/>
      <c r="H5" s="2">
        <v>30</v>
      </c>
      <c r="I5" s="16"/>
      <c r="J5" s="101"/>
      <c r="K5" s="102"/>
      <c r="L5" s="102"/>
      <c r="M5" s="102"/>
      <c r="N5" s="102"/>
      <c r="O5" s="2">
        <v>30</v>
      </c>
      <c r="Q5" s="101"/>
      <c r="R5" s="102"/>
      <c r="S5" s="102"/>
      <c r="T5" s="102"/>
      <c r="U5" s="102"/>
      <c r="V5" s="2">
        <v>60</v>
      </c>
      <c r="X5" s="148"/>
      <c r="Y5" s="149"/>
      <c r="Z5" s="149"/>
      <c r="AA5" s="149"/>
      <c r="AB5" s="149"/>
      <c r="AC5" s="149"/>
      <c r="AD5" s="149"/>
      <c r="AE5" s="149"/>
      <c r="AF5" s="149"/>
      <c r="AG5" s="149"/>
      <c r="AH5" s="150"/>
      <c r="AI5" s="2">
        <v>90</v>
      </c>
      <c r="AK5" s="148"/>
      <c r="AL5" s="149"/>
      <c r="AM5" s="149"/>
      <c r="AN5" s="149"/>
      <c r="AO5" s="149"/>
      <c r="AP5" s="149"/>
      <c r="AQ5" s="149"/>
      <c r="AR5" s="149"/>
      <c r="AS5" s="149"/>
      <c r="AT5" s="149"/>
      <c r="AU5" s="150"/>
      <c r="AV5" s="2">
        <v>135</v>
      </c>
    </row>
    <row r="6" spans="1:48" ht="15" customHeight="1" x14ac:dyDescent="0.25">
      <c r="A6" s="16"/>
      <c r="B6" s="16"/>
      <c r="C6" s="101"/>
      <c r="D6" s="102"/>
      <c r="E6" s="102"/>
      <c r="F6" s="102"/>
      <c r="G6" s="102"/>
      <c r="H6" s="3">
        <v>0</v>
      </c>
      <c r="I6" s="16"/>
      <c r="J6" s="101"/>
      <c r="K6" s="102"/>
      <c r="L6" s="102"/>
      <c r="M6" s="102"/>
      <c r="N6" s="102"/>
      <c r="O6" s="3">
        <v>0</v>
      </c>
      <c r="Q6" s="101"/>
      <c r="R6" s="102"/>
      <c r="S6" s="102"/>
      <c r="T6" s="102"/>
      <c r="U6" s="102"/>
      <c r="V6" s="3">
        <v>0</v>
      </c>
      <c r="X6" s="148"/>
      <c r="Y6" s="149"/>
      <c r="Z6" s="149"/>
      <c r="AA6" s="149"/>
      <c r="AB6" s="149"/>
      <c r="AC6" s="149"/>
      <c r="AD6" s="149"/>
      <c r="AE6" s="149"/>
      <c r="AF6" s="149"/>
      <c r="AG6" s="149"/>
      <c r="AH6" s="150"/>
      <c r="AI6" s="3" t="s">
        <v>211</v>
      </c>
      <c r="AK6" s="148"/>
      <c r="AL6" s="149"/>
      <c r="AM6" s="149"/>
      <c r="AN6" s="149"/>
      <c r="AO6" s="149"/>
      <c r="AP6" s="149"/>
      <c r="AQ6" s="149"/>
      <c r="AR6" s="149"/>
      <c r="AS6" s="149"/>
      <c r="AT6" s="149"/>
      <c r="AU6" s="150"/>
      <c r="AV6" s="3" t="s">
        <v>211</v>
      </c>
    </row>
    <row r="7" spans="1:48" ht="15" customHeight="1" x14ac:dyDescent="0.25">
      <c r="A7" s="16"/>
      <c r="B7" s="16"/>
      <c r="C7" s="101"/>
      <c r="D7" s="102"/>
      <c r="E7" s="102"/>
      <c r="F7" s="102"/>
      <c r="G7" s="102"/>
      <c r="H7" s="3">
        <v>23</v>
      </c>
      <c r="I7" s="16"/>
      <c r="J7" s="101"/>
      <c r="K7" s="102"/>
      <c r="L7" s="102"/>
      <c r="M7" s="102"/>
      <c r="N7" s="102"/>
      <c r="O7" s="3">
        <v>0</v>
      </c>
      <c r="Q7" s="101"/>
      <c r="R7" s="102"/>
      <c r="S7" s="102"/>
      <c r="T7" s="102"/>
      <c r="U7" s="102"/>
      <c r="V7" s="3">
        <v>25</v>
      </c>
      <c r="X7" s="148"/>
      <c r="Y7" s="149"/>
      <c r="Z7" s="149"/>
      <c r="AA7" s="149"/>
      <c r="AB7" s="149"/>
      <c r="AC7" s="149"/>
      <c r="AD7" s="149"/>
      <c r="AE7" s="149"/>
      <c r="AF7" s="149"/>
      <c r="AG7" s="149"/>
      <c r="AH7" s="150"/>
      <c r="AI7" s="3" t="s">
        <v>211</v>
      </c>
      <c r="AK7" s="148"/>
      <c r="AL7" s="149"/>
      <c r="AM7" s="149"/>
      <c r="AN7" s="149"/>
      <c r="AO7" s="149"/>
      <c r="AP7" s="149"/>
      <c r="AQ7" s="149"/>
      <c r="AR7" s="149"/>
      <c r="AS7" s="149"/>
      <c r="AT7" s="149"/>
      <c r="AU7" s="150"/>
      <c r="AV7" s="3" t="s">
        <v>211</v>
      </c>
    </row>
    <row r="8" spans="1:48" x14ac:dyDescent="0.25">
      <c r="A8" s="16"/>
      <c r="B8" s="16"/>
      <c r="C8" s="103" t="s">
        <v>167</v>
      </c>
      <c r="D8" s="104"/>
      <c r="E8" s="104"/>
      <c r="F8" s="104"/>
      <c r="G8" s="104"/>
      <c r="H8" s="3">
        <v>0</v>
      </c>
      <c r="I8" s="16"/>
      <c r="J8" s="103"/>
      <c r="K8" s="104"/>
      <c r="L8" s="104"/>
      <c r="M8" s="104"/>
      <c r="N8" s="104"/>
      <c r="O8" s="3">
        <v>0</v>
      </c>
      <c r="Q8" s="103" t="s">
        <v>201</v>
      </c>
      <c r="R8" s="104"/>
      <c r="S8" s="104"/>
      <c r="T8" s="104"/>
      <c r="U8" s="104"/>
      <c r="V8" s="3">
        <v>0</v>
      </c>
      <c r="X8" s="151"/>
      <c r="Y8" s="152"/>
      <c r="Z8" s="152"/>
      <c r="AA8" s="152"/>
      <c r="AB8" s="152"/>
      <c r="AC8" s="152"/>
      <c r="AD8" s="152"/>
      <c r="AE8" s="152"/>
      <c r="AF8" s="152"/>
      <c r="AG8" s="152"/>
      <c r="AH8" s="153"/>
      <c r="AI8" s="3" t="s">
        <v>211</v>
      </c>
      <c r="AK8" s="151"/>
      <c r="AL8" s="152"/>
      <c r="AM8" s="152"/>
      <c r="AN8" s="152"/>
      <c r="AO8" s="152"/>
      <c r="AP8" s="152"/>
      <c r="AQ8" s="152"/>
      <c r="AR8" s="152"/>
      <c r="AS8" s="152"/>
      <c r="AT8" s="152"/>
      <c r="AU8" s="153"/>
      <c r="AV8" s="3" t="s">
        <v>211</v>
      </c>
    </row>
    <row r="9" spans="1:48" ht="15.75" thickBot="1" x14ac:dyDescent="0.3">
      <c r="A9" s="16"/>
      <c r="B9" s="16"/>
      <c r="C9" s="4"/>
      <c r="D9" s="17"/>
      <c r="E9" s="17"/>
      <c r="F9" s="17"/>
      <c r="G9" s="6" t="s">
        <v>9</v>
      </c>
      <c r="H9" s="18">
        <v>2</v>
      </c>
      <c r="I9" s="16"/>
      <c r="J9" s="4"/>
      <c r="K9" s="17"/>
      <c r="L9" s="17"/>
      <c r="M9" s="17"/>
      <c r="N9" s="6" t="s">
        <v>9</v>
      </c>
      <c r="O9" s="18">
        <v>2</v>
      </c>
      <c r="Q9" s="4" t="s">
        <v>109</v>
      </c>
      <c r="R9" s="17" t="s">
        <v>98</v>
      </c>
      <c r="S9" s="17"/>
      <c r="T9" s="17"/>
      <c r="U9" s="6" t="s">
        <v>80</v>
      </c>
      <c r="V9" s="18">
        <v>2</v>
      </c>
      <c r="X9" s="4" t="s">
        <v>210</v>
      </c>
      <c r="Y9" s="17"/>
      <c r="Z9" s="17"/>
      <c r="AA9" s="17"/>
      <c r="AB9" s="6"/>
      <c r="AC9" s="18"/>
      <c r="AD9" s="4"/>
      <c r="AE9" s="17"/>
      <c r="AF9" s="17"/>
      <c r="AG9" s="17"/>
      <c r="AH9" s="6" t="s">
        <v>9</v>
      </c>
      <c r="AI9" s="18" t="s">
        <v>211</v>
      </c>
      <c r="AK9" s="4" t="s">
        <v>215</v>
      </c>
      <c r="AL9" s="17"/>
      <c r="AM9" s="17"/>
      <c r="AN9" s="17"/>
      <c r="AO9" s="6"/>
      <c r="AP9" s="18"/>
      <c r="AQ9" s="4"/>
      <c r="AR9" s="17"/>
      <c r="AS9" s="17"/>
      <c r="AT9" s="17"/>
      <c r="AU9" s="6" t="s">
        <v>9</v>
      </c>
      <c r="AV9" s="18" t="s">
        <v>211</v>
      </c>
    </row>
    <row r="10" spans="1:48" ht="15.75" thickBot="1" x14ac:dyDescent="0.3">
      <c r="A10" s="16"/>
      <c r="B10" s="16"/>
      <c r="C10" s="16"/>
      <c r="D10" s="16"/>
      <c r="E10" s="16"/>
      <c r="F10" s="16"/>
      <c r="G10" s="16"/>
      <c r="H10" s="16"/>
      <c r="I10" s="16"/>
      <c r="J10" s="16"/>
      <c r="K10" s="16"/>
      <c r="L10" s="16"/>
      <c r="M10" s="16"/>
      <c r="N10" s="16"/>
    </row>
    <row r="11" spans="1:48" ht="15.75" thickBot="1" x14ac:dyDescent="0.3">
      <c r="A11" s="16"/>
      <c r="B11" s="16"/>
      <c r="C11" s="142" t="s">
        <v>213</v>
      </c>
      <c r="D11" s="143"/>
      <c r="E11" s="143"/>
      <c r="F11" s="143"/>
      <c r="G11" s="143"/>
      <c r="H11" s="143"/>
      <c r="I11" s="143"/>
      <c r="J11" s="143"/>
      <c r="K11" s="143"/>
      <c r="L11" s="143"/>
      <c r="M11" s="143"/>
      <c r="N11" s="143"/>
      <c r="O11" s="143"/>
      <c r="P11" s="143"/>
      <c r="Q11" s="143"/>
      <c r="R11" s="143"/>
      <c r="S11" s="143"/>
      <c r="T11" s="143"/>
      <c r="U11" s="143"/>
      <c r="V11" s="144"/>
      <c r="X11" s="76" t="s">
        <v>214</v>
      </c>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8"/>
    </row>
    <row r="12" spans="1:48" x14ac:dyDescent="0.25">
      <c r="A12" s="16"/>
      <c r="B12" s="16"/>
      <c r="C12" s="16"/>
      <c r="D12" s="16"/>
      <c r="E12" s="16"/>
      <c r="F12" s="16"/>
      <c r="G12" s="16"/>
      <c r="H12" s="16"/>
      <c r="I12" s="16"/>
      <c r="J12" s="16"/>
      <c r="K12" s="16"/>
      <c r="L12" s="16"/>
      <c r="M12" s="16"/>
      <c r="N12" s="16"/>
    </row>
    <row r="13" spans="1:48" x14ac:dyDescent="0.25">
      <c r="A13" s="16"/>
      <c r="B13" s="16"/>
      <c r="C13" s="16"/>
      <c r="D13" s="16"/>
      <c r="E13" s="16"/>
      <c r="F13" s="16"/>
      <c r="G13" s="16"/>
      <c r="H13" s="16"/>
      <c r="I13" s="16"/>
      <c r="J13" s="16"/>
      <c r="K13" s="16"/>
      <c r="L13" s="16"/>
      <c r="M13" s="16"/>
      <c r="N13" s="16"/>
    </row>
    <row r="14" spans="1:48" x14ac:dyDescent="0.25">
      <c r="A14" s="16"/>
      <c r="B14" s="16"/>
      <c r="C14" s="16"/>
      <c r="D14" s="16"/>
      <c r="E14" s="16"/>
      <c r="F14" s="16"/>
      <c r="G14" s="16"/>
      <c r="H14" s="16"/>
      <c r="I14" s="16"/>
      <c r="J14" s="16"/>
      <c r="K14" s="16"/>
      <c r="L14" s="16"/>
      <c r="M14" s="16"/>
      <c r="N14" s="16"/>
    </row>
    <row r="15" spans="1:48" x14ac:dyDescent="0.25">
      <c r="A15" s="16"/>
      <c r="B15" s="16"/>
      <c r="C15" s="16"/>
      <c r="D15" s="16"/>
      <c r="E15" s="16"/>
      <c r="F15" s="16"/>
      <c r="G15" s="16"/>
      <c r="H15" s="16"/>
      <c r="I15" s="16"/>
      <c r="J15" s="16"/>
      <c r="K15" s="16"/>
      <c r="L15" s="16"/>
      <c r="M15" s="16"/>
      <c r="N15" s="16"/>
    </row>
    <row r="16" spans="1:48" x14ac:dyDescent="0.25">
      <c r="A16" s="16"/>
      <c r="B16" s="16"/>
      <c r="C16" s="16"/>
      <c r="D16" s="16"/>
      <c r="E16" s="16"/>
      <c r="F16" s="16"/>
      <c r="G16" s="16"/>
      <c r="H16" s="16"/>
      <c r="I16" s="16"/>
      <c r="J16" s="16"/>
      <c r="K16" s="16"/>
      <c r="L16" s="16"/>
      <c r="M16" s="16"/>
      <c r="N16" s="16"/>
    </row>
    <row r="17" spans="1:14" x14ac:dyDescent="0.25">
      <c r="A17" s="16"/>
      <c r="B17" s="16"/>
      <c r="C17" s="16"/>
      <c r="D17" s="16"/>
      <c r="E17" s="16"/>
      <c r="F17" s="16"/>
      <c r="G17" s="16"/>
      <c r="H17" s="16"/>
      <c r="I17" s="16"/>
      <c r="J17" s="16"/>
      <c r="K17" s="16"/>
      <c r="L17" s="16"/>
      <c r="M17" s="16"/>
      <c r="N17" s="16"/>
    </row>
    <row r="18" spans="1:14" x14ac:dyDescent="0.25">
      <c r="A18" s="16"/>
      <c r="B18" s="16"/>
      <c r="C18" s="16"/>
      <c r="D18" s="16"/>
      <c r="E18" s="16"/>
      <c r="F18" s="16"/>
      <c r="G18" s="16"/>
      <c r="H18" s="16"/>
      <c r="I18" s="16"/>
      <c r="J18" s="16"/>
      <c r="K18" s="16"/>
      <c r="L18" s="16"/>
      <c r="M18" s="16"/>
      <c r="N18" s="16"/>
    </row>
    <row r="19" spans="1:14" x14ac:dyDescent="0.25">
      <c r="A19" s="16"/>
      <c r="B19" s="16"/>
      <c r="C19" s="16"/>
      <c r="D19" s="16"/>
      <c r="E19" s="16"/>
      <c r="F19" s="16"/>
      <c r="G19" s="16"/>
      <c r="H19" s="16"/>
      <c r="I19" s="16"/>
      <c r="J19" s="16"/>
      <c r="K19" s="16"/>
      <c r="L19" s="16"/>
      <c r="M19" s="16"/>
      <c r="N19" s="16"/>
    </row>
    <row r="20" spans="1:14" x14ac:dyDescent="0.25">
      <c r="A20" s="16"/>
      <c r="B20" s="16"/>
      <c r="C20" s="16"/>
      <c r="D20" s="16"/>
      <c r="E20" s="16"/>
      <c r="F20" s="16"/>
      <c r="G20" s="16"/>
      <c r="H20" s="16"/>
      <c r="I20" s="16"/>
      <c r="J20" s="16"/>
      <c r="K20" s="16"/>
      <c r="L20" s="16"/>
      <c r="M20" s="16"/>
      <c r="N20" s="16"/>
    </row>
    <row r="21" spans="1:14" x14ac:dyDescent="0.25">
      <c r="A21" s="16"/>
      <c r="B21" s="16"/>
      <c r="C21" s="16"/>
      <c r="D21" s="16"/>
      <c r="E21" s="16"/>
      <c r="F21" s="16"/>
      <c r="G21" s="16"/>
      <c r="H21" s="16"/>
      <c r="I21" s="16"/>
      <c r="J21" s="16"/>
      <c r="K21" s="16"/>
      <c r="L21" s="16"/>
      <c r="M21" s="16"/>
      <c r="N21" s="16"/>
    </row>
    <row r="22" spans="1:14" x14ac:dyDescent="0.25">
      <c r="A22" s="16"/>
      <c r="B22" s="16"/>
      <c r="C22" s="16"/>
      <c r="D22" s="16"/>
      <c r="E22" s="16"/>
      <c r="F22" s="16"/>
      <c r="G22" s="16"/>
      <c r="H22" s="16"/>
      <c r="I22" s="16"/>
      <c r="J22" s="16"/>
      <c r="K22" s="16"/>
      <c r="L22" s="16"/>
      <c r="M22" s="16"/>
      <c r="N22" s="16"/>
    </row>
    <row r="23" spans="1:14" x14ac:dyDescent="0.25">
      <c r="A23" s="16"/>
      <c r="B23" s="16"/>
      <c r="C23" s="16"/>
      <c r="D23" s="16"/>
      <c r="E23" s="16"/>
      <c r="F23" s="16"/>
      <c r="G23" s="16"/>
      <c r="H23" s="16"/>
      <c r="I23" s="16"/>
      <c r="J23" s="16"/>
      <c r="K23" s="16"/>
      <c r="L23" s="16"/>
      <c r="M23" s="16"/>
      <c r="N23" s="16"/>
    </row>
    <row r="24" spans="1:14" x14ac:dyDescent="0.25">
      <c r="A24" s="16"/>
      <c r="B24" s="16"/>
      <c r="C24" s="16"/>
      <c r="D24" s="16"/>
      <c r="E24" s="16"/>
      <c r="F24" s="16"/>
      <c r="G24" s="16"/>
      <c r="H24" s="16"/>
      <c r="I24" s="16"/>
      <c r="J24" s="16"/>
      <c r="K24" s="16"/>
      <c r="L24" s="16"/>
      <c r="M24" s="16"/>
      <c r="N24" s="16"/>
    </row>
    <row r="25" spans="1:14" x14ac:dyDescent="0.25">
      <c r="A25" s="16"/>
      <c r="B25" s="16"/>
      <c r="C25" s="16"/>
      <c r="D25" s="16"/>
      <c r="E25" s="16"/>
      <c r="F25" s="16"/>
      <c r="G25" s="16"/>
      <c r="H25" s="16"/>
      <c r="I25" s="16"/>
      <c r="J25" s="16"/>
      <c r="K25" s="16"/>
      <c r="L25" s="16"/>
      <c r="M25" s="16"/>
      <c r="N25" s="16"/>
    </row>
    <row r="26" spans="1:14" x14ac:dyDescent="0.25">
      <c r="A26" s="16"/>
      <c r="B26" s="16"/>
      <c r="C26" s="16"/>
      <c r="D26" s="16"/>
      <c r="E26" s="16"/>
      <c r="F26" s="16"/>
      <c r="G26" s="16"/>
      <c r="H26" s="16"/>
      <c r="I26" s="16"/>
      <c r="J26" s="16"/>
      <c r="K26" s="16"/>
      <c r="L26" s="16"/>
      <c r="M26" s="16"/>
      <c r="N26" s="16"/>
    </row>
    <row r="27" spans="1:14" x14ac:dyDescent="0.25">
      <c r="A27" s="16"/>
      <c r="B27" s="16"/>
      <c r="C27" s="16"/>
      <c r="D27" s="16"/>
      <c r="E27" s="16"/>
      <c r="F27" s="16"/>
      <c r="G27" s="16"/>
      <c r="H27" s="16"/>
      <c r="I27" s="16"/>
      <c r="J27" s="16"/>
      <c r="K27" s="16"/>
      <c r="L27" s="16"/>
      <c r="M27" s="16"/>
      <c r="N27" s="16"/>
    </row>
    <row r="28" spans="1:14" x14ac:dyDescent="0.25">
      <c r="A28" s="16"/>
      <c r="B28" s="16"/>
      <c r="C28" s="16"/>
      <c r="D28" s="16"/>
      <c r="E28" s="16"/>
      <c r="F28" s="16"/>
      <c r="G28" s="16"/>
      <c r="H28" s="16"/>
      <c r="I28" s="16"/>
      <c r="J28" s="16"/>
      <c r="K28" s="16"/>
      <c r="L28" s="16"/>
      <c r="M28" s="16"/>
      <c r="N28" s="16"/>
    </row>
    <row r="29" spans="1:14" x14ac:dyDescent="0.25">
      <c r="A29" s="16"/>
      <c r="B29" s="16"/>
      <c r="C29" s="16"/>
      <c r="D29" s="16"/>
      <c r="E29" s="16"/>
      <c r="F29" s="16"/>
      <c r="G29" s="16"/>
      <c r="H29" s="16"/>
      <c r="I29" s="16"/>
      <c r="J29" s="16"/>
      <c r="K29" s="16"/>
      <c r="L29" s="16"/>
      <c r="M29" s="16"/>
      <c r="N29" s="16"/>
    </row>
    <row r="30" spans="1:14" x14ac:dyDescent="0.25">
      <c r="A30" s="16"/>
      <c r="B30" s="16"/>
      <c r="C30" s="16"/>
      <c r="D30" s="16"/>
      <c r="E30" s="16"/>
      <c r="F30" s="16"/>
      <c r="G30" s="16"/>
      <c r="H30" s="16"/>
      <c r="I30" s="16"/>
      <c r="J30" s="16"/>
      <c r="K30" s="16"/>
      <c r="L30" s="16"/>
      <c r="M30" s="16"/>
      <c r="N30" s="16"/>
    </row>
    <row r="31" spans="1:14" x14ac:dyDescent="0.25">
      <c r="A31" s="16"/>
      <c r="B31" s="16"/>
      <c r="C31" s="16"/>
      <c r="D31" s="16"/>
      <c r="E31" s="16"/>
      <c r="F31" s="16"/>
      <c r="G31" s="16"/>
      <c r="H31" s="16"/>
      <c r="I31" s="16"/>
      <c r="J31" s="16"/>
      <c r="K31" s="16"/>
      <c r="L31" s="16"/>
      <c r="M31" s="16"/>
      <c r="N31" s="16"/>
    </row>
    <row r="32" spans="1:14" x14ac:dyDescent="0.25">
      <c r="A32" s="16"/>
      <c r="B32" s="16"/>
      <c r="C32" s="16"/>
      <c r="D32" s="16"/>
      <c r="E32" s="16"/>
      <c r="F32" s="16"/>
      <c r="G32" s="16"/>
      <c r="H32" s="16"/>
      <c r="I32" s="16"/>
      <c r="J32" s="16"/>
      <c r="K32" s="16"/>
      <c r="L32" s="16"/>
      <c r="M32" s="16"/>
      <c r="N32" s="16"/>
    </row>
    <row r="33" spans="1:14" x14ac:dyDescent="0.25">
      <c r="A33" s="16"/>
      <c r="B33" s="16"/>
      <c r="C33" s="16"/>
      <c r="D33" s="16"/>
      <c r="E33" s="16"/>
      <c r="F33" s="16"/>
      <c r="G33" s="16"/>
      <c r="H33" s="16"/>
      <c r="I33" s="16"/>
      <c r="J33" s="16"/>
      <c r="K33" s="16"/>
      <c r="L33" s="16"/>
      <c r="M33" s="16"/>
      <c r="N33" s="16"/>
    </row>
    <row r="34" spans="1:14" x14ac:dyDescent="0.25">
      <c r="A34" s="16"/>
      <c r="B34" s="16"/>
      <c r="C34" s="16"/>
      <c r="D34" s="16"/>
      <c r="E34" s="16"/>
      <c r="F34" s="16"/>
      <c r="G34" s="16"/>
      <c r="H34" s="16"/>
      <c r="I34" s="16"/>
      <c r="J34" s="16"/>
      <c r="K34" s="16"/>
      <c r="L34" s="16"/>
      <c r="M34" s="16"/>
      <c r="N34" s="16"/>
    </row>
    <row r="35" spans="1:14" x14ac:dyDescent="0.25">
      <c r="A35" s="16"/>
      <c r="B35" s="16"/>
      <c r="C35" s="16"/>
      <c r="D35" s="16"/>
      <c r="E35" s="16"/>
      <c r="F35" s="16"/>
      <c r="G35" s="16"/>
      <c r="H35" s="16"/>
      <c r="I35" s="16"/>
      <c r="J35" s="16"/>
      <c r="K35" s="16"/>
      <c r="L35" s="16"/>
      <c r="M35" s="16"/>
      <c r="N35" s="16"/>
    </row>
    <row r="36" spans="1:14" x14ac:dyDescent="0.25">
      <c r="A36" s="16"/>
      <c r="B36" s="16"/>
      <c r="C36" s="16"/>
      <c r="D36" s="16"/>
      <c r="E36" s="16"/>
      <c r="F36" s="16"/>
      <c r="G36" s="16"/>
      <c r="H36" s="16"/>
      <c r="I36" s="16"/>
      <c r="J36" s="16"/>
      <c r="K36" s="16"/>
      <c r="L36" s="16"/>
      <c r="M36" s="16"/>
      <c r="N36" s="16"/>
    </row>
    <row r="37" spans="1:14" x14ac:dyDescent="0.25">
      <c r="A37" s="16"/>
      <c r="B37" s="16"/>
      <c r="C37" s="16"/>
      <c r="D37" s="16"/>
      <c r="E37" s="16"/>
      <c r="F37" s="16"/>
      <c r="G37" s="16"/>
      <c r="H37" s="16"/>
      <c r="I37" s="16"/>
      <c r="J37" s="16"/>
      <c r="K37" s="16"/>
      <c r="L37" s="16"/>
      <c r="M37" s="16"/>
      <c r="N37" s="16"/>
    </row>
    <row r="38" spans="1:14" x14ac:dyDescent="0.25">
      <c r="A38" s="16"/>
      <c r="B38" s="16"/>
      <c r="C38" s="16"/>
      <c r="D38" s="16"/>
      <c r="E38" s="16"/>
      <c r="F38" s="16"/>
      <c r="G38" s="16"/>
      <c r="H38" s="16"/>
      <c r="I38" s="16"/>
      <c r="J38" s="16"/>
      <c r="K38" s="16"/>
      <c r="L38" s="16"/>
      <c r="M38" s="16"/>
      <c r="N38" s="16"/>
    </row>
    <row r="39" spans="1:14" x14ac:dyDescent="0.25">
      <c r="A39" s="16"/>
      <c r="B39" s="16"/>
      <c r="C39" s="16"/>
      <c r="D39" s="16"/>
      <c r="E39" s="16"/>
      <c r="F39" s="16"/>
      <c r="G39" s="16"/>
      <c r="H39" s="16"/>
      <c r="I39" s="16"/>
      <c r="J39" s="16"/>
      <c r="K39" s="16"/>
      <c r="L39" s="16"/>
      <c r="M39" s="16"/>
      <c r="N39" s="16"/>
    </row>
    <row r="40" spans="1:14" x14ac:dyDescent="0.25">
      <c r="A40" s="16"/>
      <c r="B40" s="16"/>
      <c r="C40" s="16"/>
      <c r="D40" s="16"/>
      <c r="E40" s="16"/>
      <c r="F40" s="16"/>
      <c r="G40" s="16"/>
      <c r="H40" s="16"/>
      <c r="I40" s="16"/>
      <c r="J40" s="16"/>
      <c r="K40" s="16"/>
      <c r="L40" s="16"/>
      <c r="M40" s="16"/>
      <c r="N40" s="16"/>
    </row>
    <row r="41" spans="1:14" x14ac:dyDescent="0.25">
      <c r="A41" s="16"/>
      <c r="B41" s="16"/>
      <c r="C41" s="16"/>
      <c r="D41" s="16"/>
      <c r="E41" s="16"/>
      <c r="F41" s="16"/>
      <c r="G41" s="16"/>
      <c r="H41" s="16"/>
      <c r="I41" s="16"/>
      <c r="J41" s="16"/>
      <c r="K41" s="16"/>
      <c r="L41" s="16"/>
      <c r="M41" s="16"/>
      <c r="N41" s="16"/>
    </row>
    <row r="42" spans="1:14" x14ac:dyDescent="0.25">
      <c r="A42" s="16"/>
      <c r="B42" s="16"/>
      <c r="C42" s="16"/>
      <c r="D42" s="16"/>
      <c r="E42" s="16"/>
      <c r="F42" s="16"/>
      <c r="G42" s="16"/>
      <c r="H42" s="16"/>
      <c r="I42" s="16"/>
      <c r="J42" s="16"/>
      <c r="K42" s="16"/>
      <c r="L42" s="16"/>
      <c r="M42" s="16"/>
      <c r="N42" s="16"/>
    </row>
    <row r="43" spans="1:14" x14ac:dyDescent="0.25">
      <c r="A43" s="16"/>
      <c r="B43" s="16"/>
      <c r="C43" s="16"/>
      <c r="D43" s="16"/>
      <c r="E43" s="16"/>
      <c r="F43" s="16"/>
      <c r="G43" s="16"/>
      <c r="H43" s="16"/>
      <c r="I43" s="16"/>
      <c r="J43" s="16"/>
      <c r="K43" s="16"/>
      <c r="L43" s="16"/>
      <c r="M43" s="16"/>
      <c r="N43" s="16"/>
    </row>
    <row r="44" spans="1:14" x14ac:dyDescent="0.25">
      <c r="A44" s="16"/>
      <c r="B44" s="16"/>
      <c r="C44" s="16"/>
      <c r="D44" s="16"/>
      <c r="E44" s="16"/>
      <c r="F44" s="16"/>
      <c r="G44" s="16"/>
      <c r="H44" s="16"/>
      <c r="I44" s="16"/>
      <c r="J44" s="16"/>
      <c r="K44" s="16"/>
      <c r="L44" s="16"/>
      <c r="M44" s="16"/>
      <c r="N44" s="16"/>
    </row>
    <row r="45" spans="1:14" x14ac:dyDescent="0.25">
      <c r="A45" s="16"/>
      <c r="B45" s="16"/>
      <c r="C45" s="16"/>
      <c r="D45" s="16"/>
      <c r="E45" s="16"/>
      <c r="F45" s="16"/>
      <c r="G45" s="16"/>
      <c r="H45" s="16"/>
      <c r="I45" s="16"/>
      <c r="J45" s="16"/>
      <c r="K45" s="16"/>
      <c r="L45" s="16"/>
      <c r="M45" s="16"/>
      <c r="N45" s="16"/>
    </row>
    <row r="46" spans="1:14" x14ac:dyDescent="0.25">
      <c r="A46" s="16"/>
      <c r="B46" s="16"/>
      <c r="C46" s="16"/>
      <c r="D46" s="16"/>
      <c r="E46" s="16"/>
      <c r="F46" s="16"/>
      <c r="G46" s="16"/>
      <c r="H46" s="16"/>
      <c r="I46" s="16"/>
      <c r="J46" s="16"/>
      <c r="K46" s="16"/>
      <c r="L46" s="16"/>
      <c r="M46" s="16"/>
      <c r="N46" s="16"/>
    </row>
    <row r="47" spans="1:14" x14ac:dyDescent="0.25">
      <c r="A47" s="16"/>
      <c r="B47" s="16"/>
      <c r="C47" s="16"/>
      <c r="D47" s="16"/>
      <c r="E47" s="16"/>
      <c r="F47" s="16"/>
      <c r="G47" s="16"/>
      <c r="H47" s="16"/>
      <c r="I47" s="16"/>
      <c r="J47" s="16"/>
      <c r="K47" s="16"/>
      <c r="L47" s="16"/>
      <c r="M47" s="16"/>
      <c r="N47" s="16"/>
    </row>
    <row r="48" spans="1:14" x14ac:dyDescent="0.25">
      <c r="A48" s="16"/>
      <c r="B48" s="16"/>
      <c r="C48" s="16"/>
      <c r="D48" s="16"/>
      <c r="E48" s="16"/>
      <c r="F48" s="16"/>
      <c r="G48" s="16"/>
      <c r="H48" s="16"/>
      <c r="I48" s="16"/>
      <c r="J48" s="16"/>
      <c r="K48" s="16"/>
      <c r="L48" s="16"/>
      <c r="M48" s="16"/>
      <c r="N48" s="16"/>
    </row>
    <row r="49" spans="1:14" x14ac:dyDescent="0.25">
      <c r="A49" s="16"/>
      <c r="B49" s="16"/>
      <c r="C49" s="16"/>
      <c r="D49" s="16"/>
      <c r="E49" s="16"/>
      <c r="F49" s="16"/>
      <c r="G49" s="16"/>
      <c r="H49" s="16"/>
      <c r="I49" s="16"/>
      <c r="J49" s="16"/>
      <c r="K49" s="16"/>
      <c r="L49" s="16"/>
      <c r="M49" s="16"/>
      <c r="N49" s="16"/>
    </row>
    <row r="50" spans="1:14" x14ac:dyDescent="0.25">
      <c r="A50" s="16"/>
      <c r="B50" s="16"/>
      <c r="C50" s="16"/>
      <c r="D50" s="16"/>
      <c r="E50" s="16"/>
      <c r="F50" s="16"/>
      <c r="G50" s="16"/>
      <c r="H50" s="16"/>
      <c r="I50" s="16"/>
      <c r="J50" s="16"/>
      <c r="K50" s="16"/>
      <c r="L50" s="16"/>
      <c r="M50" s="16"/>
      <c r="N50" s="16"/>
    </row>
  </sheetData>
  <mergeCells count="10">
    <mergeCell ref="C11:V11"/>
    <mergeCell ref="X11:AV11"/>
    <mergeCell ref="X4:AH8"/>
    <mergeCell ref="AK4:AU8"/>
    <mergeCell ref="C4:G7"/>
    <mergeCell ref="C8:G8"/>
    <mergeCell ref="J4:N7"/>
    <mergeCell ref="Q4:U7"/>
    <mergeCell ref="J8:N8"/>
    <mergeCell ref="Q8:U8"/>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22B83-3105-4A6B-A669-94A545700150}">
  <dimension ref="C3:AC32"/>
  <sheetViews>
    <sheetView zoomScale="70" zoomScaleNormal="70" workbookViewId="0">
      <selection activeCell="W43" sqref="W43"/>
    </sheetView>
  </sheetViews>
  <sheetFormatPr defaultColWidth="4.85546875" defaultRowHeight="15" x14ac:dyDescent="0.25"/>
  <sheetData>
    <row r="3" spans="3:29" ht="15.75" thickBot="1" x14ac:dyDescent="0.3"/>
    <row r="4" spans="3:29" ht="15.75" thickBot="1" x14ac:dyDescent="0.3">
      <c r="C4" s="69" t="s">
        <v>245</v>
      </c>
      <c r="D4" s="70"/>
      <c r="E4" s="70"/>
      <c r="F4" s="70"/>
      <c r="G4" s="70"/>
      <c r="H4" s="71"/>
      <c r="J4" s="69" t="s">
        <v>244</v>
      </c>
      <c r="K4" s="70"/>
      <c r="L4" s="70"/>
      <c r="M4" s="70"/>
      <c r="N4" s="70"/>
      <c r="O4" s="71"/>
      <c r="Q4" s="69" t="s">
        <v>243</v>
      </c>
      <c r="R4" s="70"/>
      <c r="S4" s="70"/>
      <c r="T4" s="70"/>
      <c r="U4" s="70"/>
      <c r="V4" s="71"/>
      <c r="X4" s="69" t="s">
        <v>242</v>
      </c>
      <c r="Y4" s="70"/>
      <c r="Z4" s="70"/>
      <c r="AA4" s="70"/>
      <c r="AB4" s="70"/>
      <c r="AC4" s="71"/>
    </row>
    <row r="5" spans="3:29" ht="15.75" thickBot="1" x14ac:dyDescent="0.3"/>
    <row r="6" spans="3:29" x14ac:dyDescent="0.25">
      <c r="C6" s="57" t="s">
        <v>241</v>
      </c>
      <c r="D6" s="58"/>
      <c r="E6" s="58"/>
      <c r="F6" s="58"/>
      <c r="G6" s="58"/>
      <c r="H6" s="1" t="s">
        <v>240</v>
      </c>
      <c r="J6" s="57" t="s">
        <v>239</v>
      </c>
      <c r="K6" s="58"/>
      <c r="L6" s="58"/>
      <c r="M6" s="58"/>
      <c r="N6" s="58"/>
      <c r="O6" s="1" t="s">
        <v>238</v>
      </c>
      <c r="Q6" s="57" t="s">
        <v>237</v>
      </c>
      <c r="R6" s="58"/>
      <c r="S6" s="58"/>
      <c r="T6" s="58"/>
      <c r="U6" s="58"/>
      <c r="V6" s="1" t="s">
        <v>236</v>
      </c>
      <c r="X6" s="57" t="s">
        <v>235</v>
      </c>
      <c r="Y6" s="58"/>
      <c r="Z6" s="58"/>
      <c r="AA6" s="58"/>
      <c r="AB6" s="58"/>
      <c r="AC6" s="1" t="s">
        <v>234</v>
      </c>
    </row>
    <row r="7" spans="3:29" x14ac:dyDescent="0.25">
      <c r="C7" s="59"/>
      <c r="D7" s="60"/>
      <c r="E7" s="60"/>
      <c r="F7" s="60"/>
      <c r="G7" s="60"/>
      <c r="H7" s="2">
        <v>60</v>
      </c>
      <c r="J7" s="59"/>
      <c r="K7" s="60"/>
      <c r="L7" s="60"/>
      <c r="M7" s="60"/>
      <c r="N7" s="60"/>
      <c r="O7" s="2">
        <v>60</v>
      </c>
      <c r="Q7" s="59"/>
      <c r="R7" s="60"/>
      <c r="S7" s="60"/>
      <c r="T7" s="60"/>
      <c r="U7" s="60"/>
      <c r="V7" s="2">
        <v>60</v>
      </c>
      <c r="X7" s="59"/>
      <c r="Y7" s="60"/>
      <c r="Z7" s="60"/>
      <c r="AA7" s="60"/>
      <c r="AB7" s="60"/>
      <c r="AC7" s="2">
        <v>60</v>
      </c>
    </row>
    <row r="8" spans="3:29" x14ac:dyDescent="0.25">
      <c r="C8" s="59"/>
      <c r="D8" s="60"/>
      <c r="E8" s="60"/>
      <c r="F8" s="60"/>
      <c r="G8" s="60"/>
      <c r="H8" s="3">
        <v>30</v>
      </c>
      <c r="J8" s="59"/>
      <c r="K8" s="60"/>
      <c r="L8" s="60"/>
      <c r="M8" s="60"/>
      <c r="N8" s="60"/>
      <c r="O8" s="3">
        <v>30</v>
      </c>
      <c r="Q8" s="59"/>
      <c r="R8" s="60"/>
      <c r="S8" s="60"/>
      <c r="T8" s="60"/>
      <c r="U8" s="60"/>
      <c r="V8" s="3">
        <v>30</v>
      </c>
      <c r="X8" s="59"/>
      <c r="Y8" s="60"/>
      <c r="Z8" s="60"/>
      <c r="AA8" s="60"/>
      <c r="AB8" s="60"/>
      <c r="AC8" s="3">
        <v>30</v>
      </c>
    </row>
    <row r="9" spans="3:29" x14ac:dyDescent="0.25">
      <c r="C9" s="59"/>
      <c r="D9" s="60"/>
      <c r="E9" s="60"/>
      <c r="F9" s="60"/>
      <c r="G9" s="60"/>
      <c r="H9" s="3">
        <v>0</v>
      </c>
      <c r="J9" s="59"/>
      <c r="K9" s="60"/>
      <c r="L9" s="60"/>
      <c r="M9" s="60"/>
      <c r="N9" s="60"/>
      <c r="O9" s="3">
        <v>0</v>
      </c>
      <c r="Q9" s="59"/>
      <c r="R9" s="60"/>
      <c r="S9" s="60"/>
      <c r="T9" s="60"/>
      <c r="U9" s="60"/>
      <c r="V9" s="3">
        <v>0</v>
      </c>
      <c r="X9" s="59"/>
      <c r="Y9" s="60"/>
      <c r="Z9" s="60"/>
      <c r="AA9" s="60"/>
      <c r="AB9" s="60"/>
      <c r="AC9" s="3">
        <v>0</v>
      </c>
    </row>
    <row r="10" spans="3:29" x14ac:dyDescent="0.25">
      <c r="C10" s="61"/>
      <c r="D10" s="62"/>
      <c r="E10" s="62"/>
      <c r="F10" s="62"/>
      <c r="G10" s="62"/>
      <c r="H10" s="3">
        <v>0</v>
      </c>
      <c r="J10" s="61"/>
      <c r="K10" s="62"/>
      <c r="L10" s="62"/>
      <c r="M10" s="62"/>
      <c r="N10" s="62"/>
      <c r="O10" s="3">
        <v>0</v>
      </c>
      <c r="Q10" s="61"/>
      <c r="R10" s="62"/>
      <c r="S10" s="62"/>
      <c r="T10" s="62"/>
      <c r="U10" s="62"/>
      <c r="V10" s="3">
        <v>0</v>
      </c>
      <c r="X10" s="61"/>
      <c r="Y10" s="62"/>
      <c r="Z10" s="62"/>
      <c r="AA10" s="62"/>
      <c r="AB10" s="62"/>
      <c r="AC10" s="3">
        <v>0</v>
      </c>
    </row>
    <row r="11" spans="3:29" ht="15.75" thickBot="1" x14ac:dyDescent="0.3">
      <c r="C11" s="4" t="s">
        <v>84</v>
      </c>
      <c r="D11" s="23"/>
      <c r="E11" s="23"/>
      <c r="F11" s="23"/>
      <c r="G11" s="6" t="s">
        <v>80</v>
      </c>
      <c r="H11" s="22">
        <v>4</v>
      </c>
      <c r="J11" s="4" t="s">
        <v>51</v>
      </c>
      <c r="K11" s="23"/>
      <c r="L11" s="23"/>
      <c r="M11" s="23"/>
      <c r="N11" s="6" t="s">
        <v>80</v>
      </c>
      <c r="O11" s="22">
        <v>4</v>
      </c>
      <c r="Q11" s="4" t="s">
        <v>59</v>
      </c>
      <c r="R11" s="23"/>
      <c r="S11" s="23"/>
      <c r="T11" s="23"/>
      <c r="U11" s="6" t="s">
        <v>80</v>
      </c>
      <c r="V11" s="22">
        <v>4</v>
      </c>
      <c r="X11" s="4" t="s">
        <v>74</v>
      </c>
      <c r="Y11" s="23"/>
      <c r="Z11" s="23"/>
      <c r="AA11" s="23"/>
      <c r="AB11" s="6" t="s">
        <v>80</v>
      </c>
      <c r="AC11" s="22">
        <v>4</v>
      </c>
    </row>
    <row r="12" spans="3:29" ht="15.75" thickBot="1" x14ac:dyDescent="0.3"/>
    <row r="13" spans="3:29" ht="15" customHeight="1" x14ac:dyDescent="0.25">
      <c r="C13" s="154" t="s">
        <v>233</v>
      </c>
      <c r="D13" s="155"/>
      <c r="E13" s="155"/>
      <c r="F13" s="155"/>
      <c r="G13" s="155"/>
      <c r="H13" s="1" t="s">
        <v>232</v>
      </c>
      <c r="J13" s="57" t="s">
        <v>231</v>
      </c>
      <c r="K13" s="58"/>
      <c r="L13" s="58"/>
      <c r="M13" s="58"/>
      <c r="N13" s="58"/>
      <c r="O13" s="1" t="s">
        <v>230</v>
      </c>
      <c r="Q13" s="57" t="s">
        <v>229</v>
      </c>
      <c r="R13" s="58"/>
      <c r="S13" s="58"/>
      <c r="T13" s="58"/>
      <c r="U13" s="58"/>
      <c r="V13" s="1" t="s">
        <v>228</v>
      </c>
      <c r="X13" s="57" t="s">
        <v>227</v>
      </c>
      <c r="Y13" s="58"/>
      <c r="Z13" s="58"/>
      <c r="AA13" s="58"/>
      <c r="AB13" s="58"/>
      <c r="AC13" s="1" t="s">
        <v>226</v>
      </c>
    </row>
    <row r="14" spans="3:29" ht="15" customHeight="1" x14ac:dyDescent="0.25">
      <c r="C14" s="156"/>
      <c r="D14" s="157"/>
      <c r="E14" s="157"/>
      <c r="F14" s="157"/>
      <c r="G14" s="157"/>
      <c r="H14" s="2">
        <v>60</v>
      </c>
      <c r="J14" s="59"/>
      <c r="K14" s="60"/>
      <c r="L14" s="60"/>
      <c r="M14" s="60"/>
      <c r="N14" s="60"/>
      <c r="O14" s="2">
        <v>60</v>
      </c>
      <c r="Q14" s="59"/>
      <c r="R14" s="60"/>
      <c r="S14" s="60"/>
      <c r="T14" s="60"/>
      <c r="U14" s="60"/>
      <c r="V14" s="2">
        <v>60</v>
      </c>
      <c r="X14" s="59"/>
      <c r="Y14" s="60"/>
      <c r="Z14" s="60"/>
      <c r="AA14" s="60"/>
      <c r="AB14" s="60"/>
      <c r="AC14" s="2">
        <v>60</v>
      </c>
    </row>
    <row r="15" spans="3:29" ht="15" customHeight="1" x14ac:dyDescent="0.25">
      <c r="C15" s="156"/>
      <c r="D15" s="157"/>
      <c r="E15" s="157"/>
      <c r="F15" s="157"/>
      <c r="G15" s="157"/>
      <c r="H15" s="3">
        <v>30</v>
      </c>
      <c r="J15" s="59"/>
      <c r="K15" s="60"/>
      <c r="L15" s="60"/>
      <c r="M15" s="60"/>
      <c r="N15" s="60"/>
      <c r="O15" s="3">
        <v>30</v>
      </c>
      <c r="Q15" s="59"/>
      <c r="R15" s="60"/>
      <c r="S15" s="60"/>
      <c r="T15" s="60"/>
      <c r="U15" s="60"/>
      <c r="V15" s="3">
        <v>30</v>
      </c>
      <c r="X15" s="59"/>
      <c r="Y15" s="60"/>
      <c r="Z15" s="60"/>
      <c r="AA15" s="60"/>
      <c r="AB15" s="60"/>
      <c r="AC15" s="3">
        <v>30</v>
      </c>
    </row>
    <row r="16" spans="3:29" ht="15" customHeight="1" x14ac:dyDescent="0.25">
      <c r="C16" s="156"/>
      <c r="D16" s="157"/>
      <c r="E16" s="157"/>
      <c r="F16" s="157"/>
      <c r="G16" s="157"/>
      <c r="H16" s="3">
        <v>0</v>
      </c>
      <c r="J16" s="59"/>
      <c r="K16" s="60"/>
      <c r="L16" s="60"/>
      <c r="M16" s="60"/>
      <c r="N16" s="60"/>
      <c r="O16" s="3">
        <v>0</v>
      </c>
      <c r="Q16" s="59"/>
      <c r="R16" s="60"/>
      <c r="S16" s="60"/>
      <c r="T16" s="60"/>
      <c r="U16" s="60"/>
      <c r="V16" s="3">
        <v>0</v>
      </c>
      <c r="X16" s="59"/>
      <c r="Y16" s="60"/>
      <c r="Z16" s="60"/>
      <c r="AA16" s="60"/>
      <c r="AB16" s="60"/>
      <c r="AC16" s="3">
        <v>0</v>
      </c>
    </row>
    <row r="17" spans="3:29" x14ac:dyDescent="0.25">
      <c r="C17" s="61"/>
      <c r="D17" s="62"/>
      <c r="E17" s="62"/>
      <c r="F17" s="62"/>
      <c r="G17" s="62"/>
      <c r="H17" s="3">
        <v>0</v>
      </c>
      <c r="J17" s="61"/>
      <c r="K17" s="62"/>
      <c r="L17" s="62"/>
      <c r="M17" s="62"/>
      <c r="N17" s="62"/>
      <c r="O17" s="3">
        <v>0</v>
      </c>
      <c r="Q17" s="61"/>
      <c r="R17" s="62"/>
      <c r="S17" s="62"/>
      <c r="T17" s="62"/>
      <c r="U17" s="62"/>
      <c r="V17" s="3">
        <v>0</v>
      </c>
      <c r="X17" s="61"/>
      <c r="Y17" s="62"/>
      <c r="Z17" s="62"/>
      <c r="AA17" s="62"/>
      <c r="AB17" s="62"/>
      <c r="AC17" s="3">
        <v>0</v>
      </c>
    </row>
    <row r="18" spans="3:29" ht="15.75" thickBot="1" x14ac:dyDescent="0.3">
      <c r="C18" s="4"/>
      <c r="D18" s="23"/>
      <c r="E18" s="23"/>
      <c r="F18" s="23"/>
      <c r="G18" s="6" t="s">
        <v>80</v>
      </c>
      <c r="H18" s="22">
        <v>4</v>
      </c>
      <c r="J18" s="4" t="s">
        <v>51</v>
      </c>
      <c r="K18" s="23"/>
      <c r="L18" s="23"/>
      <c r="M18" s="23"/>
      <c r="N18" s="6" t="s">
        <v>80</v>
      </c>
      <c r="O18" s="22">
        <v>4</v>
      </c>
      <c r="Q18" s="4" t="s">
        <v>87</v>
      </c>
      <c r="R18" s="23"/>
      <c r="S18" s="23"/>
      <c r="T18" s="23"/>
      <c r="U18" s="6" t="s">
        <v>80</v>
      </c>
      <c r="V18" s="22">
        <v>4</v>
      </c>
      <c r="X18" s="4" t="s">
        <v>73</v>
      </c>
      <c r="Y18" s="23"/>
      <c r="Z18" s="23"/>
      <c r="AA18" s="23"/>
      <c r="AB18" s="6" t="s">
        <v>80</v>
      </c>
      <c r="AC18" s="22">
        <v>4</v>
      </c>
    </row>
    <row r="19" spans="3:29" ht="15.75" thickBot="1" x14ac:dyDescent="0.3"/>
    <row r="20" spans="3:29" x14ac:dyDescent="0.25">
      <c r="J20" s="57" t="s">
        <v>225</v>
      </c>
      <c r="K20" s="58"/>
      <c r="L20" s="58"/>
      <c r="M20" s="58"/>
      <c r="N20" s="58"/>
      <c r="O20" s="1" t="s">
        <v>224</v>
      </c>
      <c r="Q20" s="57" t="s">
        <v>223</v>
      </c>
      <c r="R20" s="58"/>
      <c r="S20" s="58"/>
      <c r="T20" s="58"/>
      <c r="U20" s="58"/>
      <c r="V20" s="1" t="s">
        <v>222</v>
      </c>
      <c r="X20" s="154" t="s">
        <v>221</v>
      </c>
      <c r="Y20" s="155"/>
      <c r="Z20" s="155"/>
      <c r="AA20" s="155"/>
      <c r="AB20" s="155"/>
      <c r="AC20" s="1" t="s">
        <v>220</v>
      </c>
    </row>
    <row r="21" spans="3:29" x14ac:dyDescent="0.25">
      <c r="J21" s="59"/>
      <c r="K21" s="60"/>
      <c r="L21" s="60"/>
      <c r="M21" s="60"/>
      <c r="N21" s="60"/>
      <c r="O21" s="2">
        <v>90</v>
      </c>
      <c r="Q21" s="59"/>
      <c r="R21" s="60"/>
      <c r="S21" s="60"/>
      <c r="T21" s="60"/>
      <c r="U21" s="60"/>
      <c r="V21" s="2">
        <v>60</v>
      </c>
      <c r="X21" s="156"/>
      <c r="Y21" s="157"/>
      <c r="Z21" s="157"/>
      <c r="AA21" s="157"/>
      <c r="AB21" s="157"/>
      <c r="AC21" s="2">
        <v>60</v>
      </c>
    </row>
    <row r="22" spans="3:29" x14ac:dyDescent="0.25">
      <c r="J22" s="59"/>
      <c r="K22" s="60"/>
      <c r="L22" s="60"/>
      <c r="M22" s="60"/>
      <c r="N22" s="60"/>
      <c r="O22" s="3">
        <v>45</v>
      </c>
      <c r="Q22" s="59"/>
      <c r="R22" s="60"/>
      <c r="S22" s="60"/>
      <c r="T22" s="60"/>
      <c r="U22" s="60"/>
      <c r="V22" s="3">
        <v>30</v>
      </c>
      <c r="X22" s="156"/>
      <c r="Y22" s="157"/>
      <c r="Z22" s="157"/>
      <c r="AA22" s="157"/>
      <c r="AB22" s="157"/>
      <c r="AC22" s="3">
        <v>30</v>
      </c>
    </row>
    <row r="23" spans="3:29" x14ac:dyDescent="0.25">
      <c r="J23" s="59"/>
      <c r="K23" s="60"/>
      <c r="L23" s="60"/>
      <c r="M23" s="60"/>
      <c r="N23" s="60"/>
      <c r="O23" s="3">
        <v>0</v>
      </c>
      <c r="Q23" s="59"/>
      <c r="R23" s="60"/>
      <c r="S23" s="60"/>
      <c r="T23" s="60"/>
      <c r="U23" s="60"/>
      <c r="V23" s="3">
        <v>0</v>
      </c>
      <c r="X23" s="156"/>
      <c r="Y23" s="157"/>
      <c r="Z23" s="157"/>
      <c r="AA23" s="157"/>
      <c r="AB23" s="157"/>
      <c r="AC23" s="3">
        <v>0</v>
      </c>
    </row>
    <row r="24" spans="3:29" x14ac:dyDescent="0.25">
      <c r="J24" s="61"/>
      <c r="K24" s="62"/>
      <c r="L24" s="62"/>
      <c r="M24" s="62"/>
      <c r="N24" s="62"/>
      <c r="O24" s="3">
        <v>0</v>
      </c>
      <c r="Q24" s="61"/>
      <c r="R24" s="62"/>
      <c r="S24" s="62"/>
      <c r="T24" s="62"/>
      <c r="U24" s="62"/>
      <c r="V24" s="3">
        <v>0</v>
      </c>
      <c r="X24" s="61"/>
      <c r="Y24" s="62"/>
      <c r="Z24" s="62"/>
      <c r="AA24" s="62"/>
      <c r="AB24" s="62"/>
      <c r="AC24" s="3">
        <v>0</v>
      </c>
    </row>
    <row r="25" spans="3:29" ht="15.75" thickBot="1" x14ac:dyDescent="0.3">
      <c r="J25" s="4" t="s">
        <v>71</v>
      </c>
      <c r="K25" s="23"/>
      <c r="L25" s="23"/>
      <c r="M25" s="23"/>
      <c r="N25" s="6" t="s">
        <v>80</v>
      </c>
      <c r="O25" s="22">
        <v>6</v>
      </c>
      <c r="Q25" s="4" t="s">
        <v>17</v>
      </c>
      <c r="R25" s="23" t="s">
        <v>75</v>
      </c>
      <c r="S25" s="23"/>
      <c r="T25" s="23"/>
      <c r="U25" s="6" t="s">
        <v>80</v>
      </c>
      <c r="V25" s="22">
        <v>4</v>
      </c>
      <c r="X25" s="4" t="s">
        <v>86</v>
      </c>
      <c r="Y25" s="23"/>
      <c r="Z25" s="23"/>
      <c r="AA25" s="23"/>
      <c r="AB25" s="6" t="s">
        <v>80</v>
      </c>
      <c r="AC25" s="22">
        <v>4</v>
      </c>
    </row>
    <row r="26" spans="3:29" ht="15.75" thickBot="1" x14ac:dyDescent="0.3"/>
    <row r="27" spans="3:29" ht="15.75" x14ac:dyDescent="0.25">
      <c r="J27" s="154" t="s">
        <v>219</v>
      </c>
      <c r="K27" s="155"/>
      <c r="L27" s="155"/>
      <c r="M27" s="155"/>
      <c r="N27" s="155"/>
      <c r="O27" s="30" t="s">
        <v>218</v>
      </c>
      <c r="Q27" s="57" t="s">
        <v>217</v>
      </c>
      <c r="R27" s="58"/>
      <c r="S27" s="58"/>
      <c r="T27" s="58"/>
      <c r="U27" s="58"/>
      <c r="V27" s="1" t="s">
        <v>216</v>
      </c>
    </row>
    <row r="28" spans="3:29" ht="15.75" x14ac:dyDescent="0.25">
      <c r="J28" s="156"/>
      <c r="K28" s="157"/>
      <c r="L28" s="157"/>
      <c r="M28" s="157"/>
      <c r="N28" s="157"/>
      <c r="O28" s="29">
        <v>60</v>
      </c>
      <c r="Q28" s="59"/>
      <c r="R28" s="60"/>
      <c r="S28" s="60"/>
      <c r="T28" s="60"/>
      <c r="U28" s="60"/>
      <c r="V28" s="2">
        <v>60</v>
      </c>
    </row>
    <row r="29" spans="3:29" ht="15.75" x14ac:dyDescent="0.25">
      <c r="J29" s="156"/>
      <c r="K29" s="157"/>
      <c r="L29" s="157"/>
      <c r="M29" s="157"/>
      <c r="N29" s="157"/>
      <c r="O29" s="28">
        <v>30</v>
      </c>
      <c r="Q29" s="59"/>
      <c r="R29" s="60"/>
      <c r="S29" s="60"/>
      <c r="T29" s="60"/>
      <c r="U29" s="60"/>
      <c r="V29" s="3">
        <v>30</v>
      </c>
    </row>
    <row r="30" spans="3:29" ht="15.75" x14ac:dyDescent="0.25">
      <c r="J30" s="156"/>
      <c r="K30" s="157"/>
      <c r="L30" s="157"/>
      <c r="M30" s="157"/>
      <c r="N30" s="157"/>
      <c r="O30" s="28">
        <v>0</v>
      </c>
      <c r="Q30" s="59"/>
      <c r="R30" s="60"/>
      <c r="S30" s="60"/>
      <c r="T30" s="60"/>
      <c r="U30" s="60"/>
      <c r="V30" s="3">
        <v>0</v>
      </c>
    </row>
    <row r="31" spans="3:29" ht="15.75" x14ac:dyDescent="0.25">
      <c r="J31" s="158"/>
      <c r="K31" s="159"/>
      <c r="L31" s="159"/>
      <c r="M31" s="159"/>
      <c r="N31" s="159"/>
      <c r="O31" s="28">
        <v>0</v>
      </c>
      <c r="Q31" s="61"/>
      <c r="R31" s="62"/>
      <c r="S31" s="62"/>
      <c r="T31" s="62"/>
      <c r="U31" s="62"/>
      <c r="V31" s="3">
        <v>0</v>
      </c>
    </row>
    <row r="32" spans="3:29" ht="16.5" thickBot="1" x14ac:dyDescent="0.3">
      <c r="J32" s="27" t="s">
        <v>51</v>
      </c>
      <c r="K32" s="26"/>
      <c r="L32" s="26"/>
      <c r="M32" s="26"/>
      <c r="N32" s="25" t="s">
        <v>80</v>
      </c>
      <c r="O32" s="24">
        <v>4</v>
      </c>
      <c r="Q32" s="4" t="s">
        <v>25</v>
      </c>
      <c r="R32" s="23" t="s">
        <v>61</v>
      </c>
      <c r="S32" s="23" t="s">
        <v>67</v>
      </c>
      <c r="T32" s="23"/>
      <c r="U32" s="6" t="s">
        <v>80</v>
      </c>
      <c r="V32" s="22">
        <v>4</v>
      </c>
    </row>
  </sheetData>
  <mergeCells count="30">
    <mergeCell ref="J10:N10"/>
    <mergeCell ref="C4:H4"/>
    <mergeCell ref="C13:G16"/>
    <mergeCell ref="J24:N24"/>
    <mergeCell ref="Q31:U31"/>
    <mergeCell ref="C17:G17"/>
    <mergeCell ref="J4:O4"/>
    <mergeCell ref="J13:N16"/>
    <mergeCell ref="J17:N17"/>
    <mergeCell ref="J20:N23"/>
    <mergeCell ref="C6:G9"/>
    <mergeCell ref="C10:G10"/>
    <mergeCell ref="J6:N9"/>
    <mergeCell ref="J27:N30"/>
    <mergeCell ref="J31:N31"/>
    <mergeCell ref="Q4:V4"/>
    <mergeCell ref="Q24:U24"/>
    <mergeCell ref="Q27:U30"/>
    <mergeCell ref="X20:AB23"/>
    <mergeCell ref="X24:AB24"/>
    <mergeCell ref="X4:AC4"/>
    <mergeCell ref="X6:AB9"/>
    <mergeCell ref="X10:AB10"/>
    <mergeCell ref="X13:AB16"/>
    <mergeCell ref="X17:AB17"/>
    <mergeCell ref="Q6:U9"/>
    <mergeCell ref="Q10:U10"/>
    <mergeCell ref="Q13:U16"/>
    <mergeCell ref="Q17:U17"/>
    <mergeCell ref="Q20:U23"/>
  </mergeCells>
  <pageMargins left="0.511811024" right="0.511811024" top="0.78740157499999996" bottom="0.78740157499999996" header="0.31496062000000002" footer="0.31496062000000002"/>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E232-AC5C-41CF-BE50-770EF38A7E69}">
  <dimension ref="A1:R87"/>
  <sheetViews>
    <sheetView topLeftCell="A28" workbookViewId="0">
      <selection activeCell="A53" sqref="A53"/>
    </sheetView>
  </sheetViews>
  <sheetFormatPr defaultRowHeight="15" x14ac:dyDescent="0.25"/>
  <cols>
    <col min="1" max="1" width="12.42578125" bestFit="1" customWidth="1"/>
    <col min="2" max="2" width="52.140625" bestFit="1" customWidth="1"/>
    <col min="4" max="4" width="12.140625" bestFit="1" customWidth="1"/>
    <col min="5" max="5" width="15.85546875" bestFit="1" customWidth="1"/>
    <col min="6" max="6" width="10.28515625" bestFit="1" customWidth="1"/>
    <col min="7" max="7" width="6.85546875" bestFit="1" customWidth="1"/>
    <col min="8" max="8" width="26.7109375" bestFit="1" customWidth="1"/>
    <col min="9" max="9" width="51.28515625" bestFit="1" customWidth="1"/>
    <col min="10" max="10" width="15.42578125" bestFit="1" customWidth="1"/>
    <col min="11" max="11" width="6.140625" bestFit="1" customWidth="1"/>
    <col min="12" max="12" width="15.7109375" bestFit="1" customWidth="1"/>
    <col min="13" max="13" width="10" bestFit="1" customWidth="1"/>
    <col min="14" max="14" width="11.7109375" bestFit="1" customWidth="1"/>
    <col min="15" max="15" width="11.28515625" bestFit="1" customWidth="1"/>
    <col min="16" max="16" width="6.5703125" bestFit="1" customWidth="1"/>
    <col min="17" max="17" width="9.42578125" bestFit="1" customWidth="1"/>
    <col min="18" max="18" width="81.140625" bestFit="1" customWidth="1"/>
  </cols>
  <sheetData>
    <row r="1" spans="1:18" x14ac:dyDescent="0.25">
      <c r="A1" t="s">
        <v>260</v>
      </c>
      <c r="B1" t="s">
        <v>261</v>
      </c>
      <c r="C1" t="s">
        <v>262</v>
      </c>
      <c r="D1" t="s">
        <v>270</v>
      </c>
      <c r="E1" t="s">
        <v>263</v>
      </c>
      <c r="F1" t="s">
        <v>264</v>
      </c>
      <c r="G1" t="s">
        <v>265</v>
      </c>
      <c r="H1" t="s">
        <v>266</v>
      </c>
      <c r="I1" t="s">
        <v>267</v>
      </c>
      <c r="J1" t="s">
        <v>268</v>
      </c>
      <c r="K1" t="s">
        <v>269</v>
      </c>
      <c r="L1" t="s">
        <v>271</v>
      </c>
      <c r="M1" t="s">
        <v>272</v>
      </c>
      <c r="N1" t="s">
        <v>273</v>
      </c>
      <c r="O1" t="s">
        <v>274</v>
      </c>
      <c r="P1" t="s">
        <v>275</v>
      </c>
      <c r="Q1" t="s">
        <v>276</v>
      </c>
      <c r="R1" t="s">
        <v>277</v>
      </c>
    </row>
    <row r="2" spans="1:18" x14ac:dyDescent="0.25">
      <c r="A2" s="160" t="s">
        <v>0</v>
      </c>
      <c r="B2" s="160" t="s">
        <v>278</v>
      </c>
      <c r="C2" s="160" t="s">
        <v>165</v>
      </c>
      <c r="D2" s="160" t="s">
        <v>280</v>
      </c>
      <c r="E2" s="160" t="s">
        <v>279</v>
      </c>
      <c r="F2">
        <v>1</v>
      </c>
      <c r="G2" s="160" t="s">
        <v>9</v>
      </c>
      <c r="H2" s="160" t="s">
        <v>280</v>
      </c>
      <c r="I2" s="160" t="s">
        <v>281</v>
      </c>
      <c r="J2">
        <v>0</v>
      </c>
      <c r="K2">
        <v>0</v>
      </c>
      <c r="L2" s="160" t="s">
        <v>282</v>
      </c>
      <c r="M2" s="160" t="s">
        <v>283</v>
      </c>
      <c r="N2">
        <v>90</v>
      </c>
      <c r="O2">
        <v>0</v>
      </c>
      <c r="P2">
        <v>0</v>
      </c>
      <c r="Q2">
        <v>90</v>
      </c>
      <c r="R2" s="160" t="s">
        <v>284</v>
      </c>
    </row>
    <row r="3" spans="1:18" x14ac:dyDescent="0.25">
      <c r="A3" s="160" t="s">
        <v>14</v>
      </c>
      <c r="B3" s="160" t="s">
        <v>285</v>
      </c>
      <c r="C3" s="160" t="s">
        <v>166</v>
      </c>
      <c r="D3" s="160" t="s">
        <v>280</v>
      </c>
      <c r="E3" s="160" t="s">
        <v>279</v>
      </c>
      <c r="F3">
        <v>1</v>
      </c>
      <c r="G3" s="160" t="s">
        <v>9</v>
      </c>
      <c r="H3" s="160" t="s">
        <v>280</v>
      </c>
      <c r="I3" s="160" t="s">
        <v>281</v>
      </c>
      <c r="J3">
        <v>0</v>
      </c>
      <c r="K3">
        <v>0</v>
      </c>
      <c r="L3" s="160" t="s">
        <v>282</v>
      </c>
      <c r="M3" s="160" t="s">
        <v>283</v>
      </c>
      <c r="N3">
        <v>90</v>
      </c>
      <c r="O3">
        <v>0</v>
      </c>
      <c r="P3">
        <v>0</v>
      </c>
      <c r="Q3">
        <v>90</v>
      </c>
      <c r="R3" s="160" t="s">
        <v>286</v>
      </c>
    </row>
    <row r="4" spans="1:18" x14ac:dyDescent="0.25">
      <c r="A4" s="160" t="s">
        <v>28</v>
      </c>
      <c r="B4" s="160" t="s">
        <v>287</v>
      </c>
      <c r="C4" s="160" t="s">
        <v>168</v>
      </c>
      <c r="D4" s="160" t="s">
        <v>280</v>
      </c>
      <c r="E4" s="160" t="s">
        <v>279</v>
      </c>
      <c r="F4">
        <v>1</v>
      </c>
      <c r="G4" s="160" t="s">
        <v>9</v>
      </c>
      <c r="H4" s="160" t="s">
        <v>280</v>
      </c>
      <c r="I4" s="160" t="s">
        <v>288</v>
      </c>
      <c r="J4">
        <v>0</v>
      </c>
      <c r="K4">
        <v>0</v>
      </c>
      <c r="L4" s="160" t="s">
        <v>282</v>
      </c>
      <c r="M4" s="160" t="s">
        <v>283</v>
      </c>
      <c r="N4">
        <v>45</v>
      </c>
      <c r="O4">
        <v>30</v>
      </c>
      <c r="P4">
        <v>0</v>
      </c>
      <c r="Q4">
        <v>75</v>
      </c>
      <c r="R4" s="160" t="s">
        <v>289</v>
      </c>
    </row>
    <row r="5" spans="1:18" x14ac:dyDescent="0.25">
      <c r="A5" s="160" t="s">
        <v>29</v>
      </c>
      <c r="B5" s="160" t="s">
        <v>290</v>
      </c>
      <c r="C5" s="160" t="s">
        <v>579</v>
      </c>
      <c r="D5" s="160" t="s">
        <v>280</v>
      </c>
      <c r="E5" s="160" t="s">
        <v>279</v>
      </c>
      <c r="F5">
        <v>1</v>
      </c>
      <c r="G5" s="160" t="s">
        <v>9</v>
      </c>
      <c r="H5" s="160" t="s">
        <v>280</v>
      </c>
      <c r="I5" s="160" t="s">
        <v>291</v>
      </c>
      <c r="J5">
        <v>0</v>
      </c>
      <c r="K5">
        <v>0</v>
      </c>
      <c r="L5" s="160" t="s">
        <v>282</v>
      </c>
      <c r="M5" s="160" t="s">
        <v>283</v>
      </c>
      <c r="N5">
        <v>30</v>
      </c>
      <c r="O5">
        <v>30</v>
      </c>
      <c r="P5">
        <v>0</v>
      </c>
      <c r="Q5">
        <v>60</v>
      </c>
      <c r="R5" s="160" t="s">
        <v>292</v>
      </c>
    </row>
    <row r="6" spans="1:18" x14ac:dyDescent="0.25">
      <c r="A6" s="160" t="s">
        <v>32</v>
      </c>
      <c r="B6" s="160" t="s">
        <v>293</v>
      </c>
      <c r="C6" s="160" t="s">
        <v>164</v>
      </c>
      <c r="D6" s="160" t="s">
        <v>280</v>
      </c>
      <c r="E6" s="160" t="s">
        <v>279</v>
      </c>
      <c r="F6">
        <v>1</v>
      </c>
      <c r="G6" s="160" t="s">
        <v>9</v>
      </c>
      <c r="H6" s="160" t="s">
        <v>294</v>
      </c>
      <c r="I6" s="160" t="s">
        <v>294</v>
      </c>
      <c r="J6">
        <v>45</v>
      </c>
      <c r="K6">
        <v>0</v>
      </c>
      <c r="L6" s="160" t="s">
        <v>282</v>
      </c>
      <c r="M6" s="160" t="s">
        <v>283</v>
      </c>
      <c r="N6">
        <v>15</v>
      </c>
      <c r="O6">
        <v>30</v>
      </c>
      <c r="P6">
        <v>0</v>
      </c>
      <c r="Q6">
        <v>45</v>
      </c>
      <c r="R6" s="160" t="s">
        <v>295</v>
      </c>
    </row>
    <row r="7" spans="1:18" x14ac:dyDescent="0.25">
      <c r="A7" s="160" t="s">
        <v>34</v>
      </c>
      <c r="B7" s="160" t="s">
        <v>296</v>
      </c>
      <c r="C7" s="160" t="s">
        <v>167</v>
      </c>
      <c r="D7" s="160" t="s">
        <v>280</v>
      </c>
      <c r="E7" s="160" t="s">
        <v>279</v>
      </c>
      <c r="F7">
        <v>1</v>
      </c>
      <c r="G7" s="160" t="s">
        <v>9</v>
      </c>
      <c r="H7" s="160" t="s">
        <v>297</v>
      </c>
      <c r="I7" s="160" t="s">
        <v>298</v>
      </c>
      <c r="J7">
        <v>30</v>
      </c>
      <c r="K7">
        <v>0</v>
      </c>
      <c r="L7" s="160" t="s">
        <v>282</v>
      </c>
      <c r="M7" s="160" t="s">
        <v>283</v>
      </c>
      <c r="N7">
        <v>30</v>
      </c>
      <c r="O7">
        <v>0</v>
      </c>
      <c r="P7">
        <v>23</v>
      </c>
      <c r="Q7">
        <v>30</v>
      </c>
      <c r="R7" s="160" t="s">
        <v>299</v>
      </c>
    </row>
    <row r="8" spans="1:18" x14ac:dyDescent="0.25">
      <c r="A8" s="160" t="s">
        <v>5</v>
      </c>
      <c r="B8" s="160" t="s">
        <v>300</v>
      </c>
      <c r="C8" s="160" t="s">
        <v>169</v>
      </c>
      <c r="D8" s="160" t="s">
        <v>301</v>
      </c>
      <c r="E8" s="160" t="s">
        <v>279</v>
      </c>
      <c r="F8">
        <v>2</v>
      </c>
      <c r="G8" s="160" t="s">
        <v>9</v>
      </c>
      <c r="H8" s="160" t="s">
        <v>280</v>
      </c>
      <c r="I8" s="160" t="s">
        <v>281</v>
      </c>
      <c r="J8">
        <v>0</v>
      </c>
      <c r="K8">
        <v>0</v>
      </c>
      <c r="L8" s="160" t="s">
        <v>282</v>
      </c>
      <c r="M8" s="160" t="s">
        <v>283</v>
      </c>
      <c r="N8">
        <v>60</v>
      </c>
      <c r="O8">
        <v>0</v>
      </c>
      <c r="P8">
        <v>0</v>
      </c>
      <c r="Q8">
        <v>60</v>
      </c>
      <c r="R8" s="160" t="s">
        <v>302</v>
      </c>
    </row>
    <row r="9" spans="1:18" x14ac:dyDescent="0.25">
      <c r="A9" s="160" t="s">
        <v>17</v>
      </c>
      <c r="B9" s="160" t="s">
        <v>303</v>
      </c>
      <c r="C9" s="160" t="s">
        <v>172</v>
      </c>
      <c r="D9" s="160" t="s">
        <v>280</v>
      </c>
      <c r="E9" s="160" t="s">
        <v>279</v>
      </c>
      <c r="F9">
        <v>2</v>
      </c>
      <c r="G9" s="160" t="s">
        <v>9</v>
      </c>
      <c r="H9" s="160" t="s">
        <v>280</v>
      </c>
      <c r="I9" s="160" t="s">
        <v>281</v>
      </c>
      <c r="J9">
        <v>0</v>
      </c>
      <c r="K9">
        <v>0</v>
      </c>
      <c r="L9" s="160" t="s">
        <v>282</v>
      </c>
      <c r="M9" s="160" t="s">
        <v>283</v>
      </c>
      <c r="N9">
        <v>60</v>
      </c>
      <c r="O9">
        <v>0</v>
      </c>
      <c r="P9">
        <v>0</v>
      </c>
      <c r="Q9">
        <v>60</v>
      </c>
      <c r="R9" s="160" t="s">
        <v>304</v>
      </c>
    </row>
    <row r="10" spans="1:18" x14ac:dyDescent="0.25">
      <c r="A10" s="160" t="s">
        <v>23</v>
      </c>
      <c r="B10" s="160" t="s">
        <v>305</v>
      </c>
      <c r="C10" s="160" t="s">
        <v>175</v>
      </c>
      <c r="D10" s="160" t="s">
        <v>306</v>
      </c>
      <c r="E10" s="160" t="s">
        <v>279</v>
      </c>
      <c r="F10">
        <v>2</v>
      </c>
      <c r="G10" s="160" t="s">
        <v>9</v>
      </c>
      <c r="H10" s="160" t="s">
        <v>280</v>
      </c>
      <c r="I10" s="160" t="s">
        <v>288</v>
      </c>
      <c r="J10">
        <v>0</v>
      </c>
      <c r="K10">
        <v>0</v>
      </c>
      <c r="L10" s="160" t="s">
        <v>282</v>
      </c>
      <c r="M10" s="160" t="s">
        <v>283</v>
      </c>
      <c r="N10">
        <v>45</v>
      </c>
      <c r="O10">
        <v>30</v>
      </c>
      <c r="P10">
        <v>0</v>
      </c>
      <c r="Q10">
        <v>75</v>
      </c>
      <c r="R10" s="160" t="s">
        <v>307</v>
      </c>
    </row>
    <row r="11" spans="1:18" x14ac:dyDescent="0.25">
      <c r="A11" s="160" t="s">
        <v>36</v>
      </c>
      <c r="B11" s="160" t="s">
        <v>308</v>
      </c>
      <c r="C11" s="160" t="s">
        <v>173</v>
      </c>
      <c r="D11" s="160" t="s">
        <v>280</v>
      </c>
      <c r="E11" s="160" t="s">
        <v>279</v>
      </c>
      <c r="F11">
        <v>2</v>
      </c>
      <c r="G11" s="160" t="s">
        <v>9</v>
      </c>
      <c r="H11" s="160" t="s">
        <v>280</v>
      </c>
      <c r="I11" s="160" t="s">
        <v>291</v>
      </c>
      <c r="J11">
        <v>0</v>
      </c>
      <c r="K11">
        <v>0</v>
      </c>
      <c r="L11" s="160" t="s">
        <v>282</v>
      </c>
      <c r="M11" s="160" t="s">
        <v>283</v>
      </c>
      <c r="N11">
        <v>30</v>
      </c>
      <c r="O11">
        <v>30</v>
      </c>
      <c r="P11">
        <v>0</v>
      </c>
      <c r="Q11">
        <v>60</v>
      </c>
      <c r="R11" s="160" t="s">
        <v>309</v>
      </c>
    </row>
    <row r="12" spans="1:18" x14ac:dyDescent="0.25">
      <c r="A12" s="160" t="s">
        <v>37</v>
      </c>
      <c r="B12" s="160" t="s">
        <v>310</v>
      </c>
      <c r="C12" s="160" t="s">
        <v>170</v>
      </c>
      <c r="D12" s="160" t="s">
        <v>280</v>
      </c>
      <c r="E12" s="160" t="s">
        <v>279</v>
      </c>
      <c r="F12">
        <v>2</v>
      </c>
      <c r="G12" s="160" t="s">
        <v>9</v>
      </c>
      <c r="H12" s="160" t="s">
        <v>280</v>
      </c>
      <c r="I12" s="160" t="s">
        <v>311</v>
      </c>
      <c r="J12">
        <v>0</v>
      </c>
      <c r="K12">
        <v>0</v>
      </c>
      <c r="L12" s="160" t="s">
        <v>282</v>
      </c>
      <c r="M12" s="160" t="s">
        <v>283</v>
      </c>
      <c r="N12">
        <v>45</v>
      </c>
      <c r="O12">
        <v>0</v>
      </c>
      <c r="P12">
        <v>0</v>
      </c>
      <c r="Q12">
        <v>45</v>
      </c>
      <c r="R12" s="160" t="s">
        <v>312</v>
      </c>
    </row>
    <row r="13" spans="1:18" x14ac:dyDescent="0.25">
      <c r="A13" s="160" t="s">
        <v>40</v>
      </c>
      <c r="B13" s="160" t="s">
        <v>313</v>
      </c>
      <c r="C13" s="160" t="s">
        <v>171</v>
      </c>
      <c r="D13" s="160" t="s">
        <v>280</v>
      </c>
      <c r="E13" s="160" t="s">
        <v>279</v>
      </c>
      <c r="F13">
        <v>2</v>
      </c>
      <c r="G13" s="160" t="s">
        <v>9</v>
      </c>
      <c r="H13" s="160" t="s">
        <v>280</v>
      </c>
      <c r="I13" s="160" t="s">
        <v>311</v>
      </c>
      <c r="J13">
        <v>0</v>
      </c>
      <c r="K13">
        <v>0</v>
      </c>
      <c r="L13" s="160" t="s">
        <v>282</v>
      </c>
      <c r="M13" s="160" t="s">
        <v>283</v>
      </c>
      <c r="N13">
        <v>0</v>
      </c>
      <c r="O13">
        <v>30</v>
      </c>
      <c r="P13">
        <v>0</v>
      </c>
      <c r="Q13">
        <v>30</v>
      </c>
      <c r="R13" s="160" t="s">
        <v>314</v>
      </c>
    </row>
    <row r="14" spans="1:18" x14ac:dyDescent="0.25">
      <c r="A14" s="160" t="s">
        <v>44</v>
      </c>
      <c r="B14" s="160" t="s">
        <v>315</v>
      </c>
      <c r="C14" s="160" t="s">
        <v>174</v>
      </c>
      <c r="D14" s="160" t="s">
        <v>316</v>
      </c>
      <c r="E14" s="160" t="s">
        <v>279</v>
      </c>
      <c r="F14">
        <v>2</v>
      </c>
      <c r="G14" s="160" t="s">
        <v>9</v>
      </c>
      <c r="H14" s="160" t="s">
        <v>280</v>
      </c>
      <c r="I14" s="160" t="s">
        <v>288</v>
      </c>
      <c r="J14">
        <v>0</v>
      </c>
      <c r="K14">
        <v>0</v>
      </c>
      <c r="L14" s="160" t="s">
        <v>282</v>
      </c>
      <c r="M14" s="160" t="s">
        <v>283</v>
      </c>
      <c r="N14">
        <v>60</v>
      </c>
      <c r="O14">
        <v>0</v>
      </c>
      <c r="P14">
        <v>0</v>
      </c>
      <c r="Q14">
        <v>60</v>
      </c>
      <c r="R14" s="160" t="s">
        <v>317</v>
      </c>
    </row>
    <row r="15" spans="1:18" x14ac:dyDescent="0.25">
      <c r="A15" s="160" t="s">
        <v>6</v>
      </c>
      <c r="B15" s="160" t="s">
        <v>318</v>
      </c>
      <c r="C15" s="160" t="s">
        <v>204</v>
      </c>
      <c r="D15" s="160" t="s">
        <v>319</v>
      </c>
      <c r="E15" s="160" t="s">
        <v>279</v>
      </c>
      <c r="F15">
        <v>3</v>
      </c>
      <c r="G15" s="160" t="s">
        <v>9</v>
      </c>
      <c r="H15" s="160" t="s">
        <v>280</v>
      </c>
      <c r="I15" s="160" t="s">
        <v>281</v>
      </c>
      <c r="J15">
        <v>0</v>
      </c>
      <c r="K15">
        <v>0</v>
      </c>
      <c r="L15" s="160" t="s">
        <v>282</v>
      </c>
      <c r="M15" s="160" t="s">
        <v>283</v>
      </c>
      <c r="N15">
        <v>60</v>
      </c>
      <c r="O15">
        <v>0</v>
      </c>
      <c r="P15">
        <v>0</v>
      </c>
      <c r="Q15">
        <v>60</v>
      </c>
      <c r="R15" s="160" t="s">
        <v>320</v>
      </c>
    </row>
    <row r="16" spans="1:18" x14ac:dyDescent="0.25">
      <c r="A16" s="160" t="s">
        <v>13</v>
      </c>
      <c r="B16" s="160" t="s">
        <v>321</v>
      </c>
      <c r="C16" s="160" t="s">
        <v>322</v>
      </c>
      <c r="D16" s="160" t="s">
        <v>323</v>
      </c>
      <c r="E16" s="160" t="s">
        <v>279</v>
      </c>
      <c r="F16">
        <v>3</v>
      </c>
      <c r="G16" s="160" t="s">
        <v>9</v>
      </c>
      <c r="H16" s="160" t="s">
        <v>280</v>
      </c>
      <c r="I16" s="160" t="s">
        <v>281</v>
      </c>
      <c r="J16">
        <v>0</v>
      </c>
      <c r="K16">
        <v>0</v>
      </c>
      <c r="L16" s="160" t="s">
        <v>282</v>
      </c>
      <c r="M16" s="160" t="s">
        <v>283</v>
      </c>
      <c r="N16">
        <v>60</v>
      </c>
      <c r="O16">
        <v>0</v>
      </c>
      <c r="P16">
        <v>0</v>
      </c>
      <c r="Q16">
        <v>60</v>
      </c>
      <c r="R16" s="160" t="s">
        <v>324</v>
      </c>
    </row>
    <row r="17" spans="1:18" x14ac:dyDescent="0.25">
      <c r="A17" s="160" t="s">
        <v>24</v>
      </c>
      <c r="B17" s="160" t="s">
        <v>325</v>
      </c>
      <c r="C17" s="160" t="s">
        <v>205</v>
      </c>
      <c r="D17" s="160" t="s">
        <v>301</v>
      </c>
      <c r="E17" s="160" t="s">
        <v>279</v>
      </c>
      <c r="F17">
        <v>3</v>
      </c>
      <c r="G17" s="160" t="s">
        <v>9</v>
      </c>
      <c r="H17" s="160" t="s">
        <v>280</v>
      </c>
      <c r="I17" s="160" t="s">
        <v>288</v>
      </c>
      <c r="J17">
        <v>0</v>
      </c>
      <c r="K17">
        <v>0</v>
      </c>
      <c r="L17" s="160" t="s">
        <v>282</v>
      </c>
      <c r="M17" s="160" t="s">
        <v>283</v>
      </c>
      <c r="N17">
        <v>45</v>
      </c>
      <c r="O17">
        <v>30</v>
      </c>
      <c r="P17">
        <v>0</v>
      </c>
      <c r="Q17">
        <v>75</v>
      </c>
      <c r="R17" s="160" t="s">
        <v>326</v>
      </c>
    </row>
    <row r="18" spans="1:18" x14ac:dyDescent="0.25">
      <c r="A18" s="160" t="s">
        <v>41</v>
      </c>
      <c r="B18" s="160" t="s">
        <v>327</v>
      </c>
      <c r="C18" s="160" t="s">
        <v>328</v>
      </c>
      <c r="D18" s="160" t="s">
        <v>329</v>
      </c>
      <c r="E18" s="160" t="s">
        <v>279</v>
      </c>
      <c r="F18">
        <v>3</v>
      </c>
      <c r="G18" s="160" t="s">
        <v>27</v>
      </c>
      <c r="H18" s="160" t="s">
        <v>280</v>
      </c>
      <c r="I18" s="160" t="s">
        <v>291</v>
      </c>
      <c r="J18">
        <v>0</v>
      </c>
      <c r="K18">
        <v>0</v>
      </c>
      <c r="L18" s="160" t="s">
        <v>282</v>
      </c>
      <c r="M18" s="160" t="s">
        <v>283</v>
      </c>
      <c r="N18">
        <v>30</v>
      </c>
      <c r="O18">
        <v>30</v>
      </c>
      <c r="P18">
        <v>0</v>
      </c>
      <c r="Q18">
        <v>60</v>
      </c>
      <c r="R18" s="160" t="s">
        <v>330</v>
      </c>
    </row>
    <row r="19" spans="1:18" x14ac:dyDescent="0.25">
      <c r="A19" s="160" t="s">
        <v>43</v>
      </c>
      <c r="B19" s="160" t="s">
        <v>331</v>
      </c>
      <c r="C19" s="160" t="s">
        <v>178</v>
      </c>
      <c r="D19" s="160" t="s">
        <v>332</v>
      </c>
      <c r="E19" s="160" t="s">
        <v>279</v>
      </c>
      <c r="F19">
        <v>3</v>
      </c>
      <c r="G19" s="160" t="s">
        <v>9</v>
      </c>
      <c r="H19" s="160" t="s">
        <v>280</v>
      </c>
      <c r="I19" s="160" t="s">
        <v>281</v>
      </c>
      <c r="J19">
        <v>0</v>
      </c>
      <c r="K19">
        <v>0</v>
      </c>
      <c r="L19" s="160" t="s">
        <v>282</v>
      </c>
      <c r="M19" s="160" t="s">
        <v>283</v>
      </c>
      <c r="N19">
        <v>30</v>
      </c>
      <c r="O19">
        <v>30</v>
      </c>
      <c r="P19">
        <v>0</v>
      </c>
      <c r="Q19">
        <v>60</v>
      </c>
      <c r="R19" s="160" t="s">
        <v>333</v>
      </c>
    </row>
    <row r="20" spans="1:18" x14ac:dyDescent="0.25">
      <c r="A20" s="160" t="s">
        <v>46</v>
      </c>
      <c r="B20" s="160" t="s">
        <v>334</v>
      </c>
      <c r="C20" s="160" t="s">
        <v>176</v>
      </c>
      <c r="D20" s="160" t="s">
        <v>301</v>
      </c>
      <c r="E20" s="160" t="s">
        <v>279</v>
      </c>
      <c r="F20">
        <v>3</v>
      </c>
      <c r="G20" s="160" t="s">
        <v>9</v>
      </c>
      <c r="H20" s="160" t="s">
        <v>280</v>
      </c>
      <c r="I20" s="160" t="s">
        <v>335</v>
      </c>
      <c r="J20">
        <v>0</v>
      </c>
      <c r="K20">
        <v>0</v>
      </c>
      <c r="L20" s="160" t="s">
        <v>282</v>
      </c>
      <c r="M20" s="160" t="s">
        <v>283</v>
      </c>
      <c r="N20">
        <v>60</v>
      </c>
      <c r="O20">
        <v>0</v>
      </c>
      <c r="P20">
        <v>0</v>
      </c>
      <c r="Q20">
        <v>60</v>
      </c>
      <c r="R20" s="160" t="s">
        <v>336</v>
      </c>
    </row>
    <row r="21" spans="1:18" x14ac:dyDescent="0.25">
      <c r="A21" s="160" t="s">
        <v>48</v>
      </c>
      <c r="B21" s="160" t="s">
        <v>337</v>
      </c>
      <c r="C21" s="160" t="s">
        <v>177</v>
      </c>
      <c r="D21" s="160" t="s">
        <v>301</v>
      </c>
      <c r="E21" s="160" t="s">
        <v>279</v>
      </c>
      <c r="F21">
        <v>3</v>
      </c>
      <c r="G21" s="160" t="s">
        <v>9</v>
      </c>
      <c r="H21" s="160" t="s">
        <v>280</v>
      </c>
      <c r="I21" s="160" t="s">
        <v>335</v>
      </c>
      <c r="J21">
        <v>0</v>
      </c>
      <c r="K21">
        <v>0</v>
      </c>
      <c r="L21" s="160" t="s">
        <v>282</v>
      </c>
      <c r="M21" s="160" t="s">
        <v>283</v>
      </c>
      <c r="N21">
        <v>0</v>
      </c>
      <c r="O21">
        <v>30</v>
      </c>
      <c r="P21">
        <v>0</v>
      </c>
      <c r="Q21">
        <v>30</v>
      </c>
      <c r="R21" s="160" t="s">
        <v>338</v>
      </c>
    </row>
    <row r="22" spans="1:18" x14ac:dyDescent="0.25">
      <c r="A22" s="160" t="s">
        <v>7</v>
      </c>
      <c r="B22" s="160" t="s">
        <v>339</v>
      </c>
      <c r="C22" s="160" t="s">
        <v>340</v>
      </c>
      <c r="D22" s="160" t="s">
        <v>319</v>
      </c>
      <c r="E22" s="160" t="s">
        <v>279</v>
      </c>
      <c r="F22">
        <v>4</v>
      </c>
      <c r="G22" s="160" t="s">
        <v>9</v>
      </c>
      <c r="H22" s="160" t="s">
        <v>280</v>
      </c>
      <c r="I22" s="160" t="s">
        <v>281</v>
      </c>
      <c r="J22">
        <v>0</v>
      </c>
      <c r="K22">
        <v>0</v>
      </c>
      <c r="L22" s="160" t="s">
        <v>282</v>
      </c>
      <c r="M22" s="160" t="s">
        <v>283</v>
      </c>
      <c r="N22">
        <v>60</v>
      </c>
      <c r="O22">
        <v>0</v>
      </c>
      <c r="P22">
        <v>0</v>
      </c>
      <c r="Q22">
        <v>60</v>
      </c>
      <c r="R22" s="160" t="s">
        <v>341</v>
      </c>
    </row>
    <row r="23" spans="1:18" x14ac:dyDescent="0.25">
      <c r="A23" s="160" t="s">
        <v>50</v>
      </c>
      <c r="B23" s="160" t="s">
        <v>342</v>
      </c>
      <c r="C23" s="160" t="s">
        <v>181</v>
      </c>
      <c r="D23" s="160" t="s">
        <v>344</v>
      </c>
      <c r="E23" s="160" t="s">
        <v>279</v>
      </c>
      <c r="F23">
        <v>4</v>
      </c>
      <c r="G23" s="160" t="s">
        <v>9</v>
      </c>
      <c r="H23" s="160" t="s">
        <v>280</v>
      </c>
      <c r="I23" s="160" t="s">
        <v>343</v>
      </c>
      <c r="J23">
        <v>0</v>
      </c>
      <c r="K23">
        <v>0</v>
      </c>
      <c r="L23" s="160" t="s">
        <v>282</v>
      </c>
      <c r="M23" s="160" t="s">
        <v>283</v>
      </c>
      <c r="N23">
        <v>30</v>
      </c>
      <c r="O23">
        <v>0</v>
      </c>
      <c r="P23">
        <v>0</v>
      </c>
      <c r="Q23">
        <v>30</v>
      </c>
      <c r="R23" s="160" t="s">
        <v>345</v>
      </c>
    </row>
    <row r="24" spans="1:18" x14ac:dyDescent="0.25">
      <c r="A24" s="160" t="s">
        <v>25</v>
      </c>
      <c r="B24" s="160" t="s">
        <v>346</v>
      </c>
      <c r="C24" s="160" t="s">
        <v>180</v>
      </c>
      <c r="D24" s="160" t="s">
        <v>347</v>
      </c>
      <c r="E24" s="160" t="s">
        <v>279</v>
      </c>
      <c r="F24">
        <v>4</v>
      </c>
      <c r="G24" s="160" t="s">
        <v>27</v>
      </c>
      <c r="H24" s="160" t="s">
        <v>280</v>
      </c>
      <c r="I24" s="160" t="s">
        <v>288</v>
      </c>
      <c r="J24">
        <v>0</v>
      </c>
      <c r="K24">
        <v>0</v>
      </c>
      <c r="L24" s="160" t="s">
        <v>282</v>
      </c>
      <c r="M24" s="160" t="s">
        <v>283</v>
      </c>
      <c r="N24">
        <v>60</v>
      </c>
      <c r="O24">
        <v>0</v>
      </c>
      <c r="P24">
        <v>0</v>
      </c>
      <c r="Q24">
        <v>60</v>
      </c>
      <c r="R24" s="160" t="s">
        <v>348</v>
      </c>
    </row>
    <row r="25" spans="1:18" x14ac:dyDescent="0.25">
      <c r="A25" s="160" t="s">
        <v>51</v>
      </c>
      <c r="B25" s="160" t="s">
        <v>349</v>
      </c>
      <c r="C25" s="160" t="s">
        <v>340</v>
      </c>
      <c r="D25" s="160" t="s">
        <v>280</v>
      </c>
      <c r="E25" s="160" t="s">
        <v>279</v>
      </c>
      <c r="F25">
        <v>4</v>
      </c>
      <c r="G25" s="160" t="s">
        <v>27</v>
      </c>
      <c r="H25" s="160" t="s">
        <v>280</v>
      </c>
      <c r="I25" s="160" t="s">
        <v>291</v>
      </c>
      <c r="J25">
        <v>0</v>
      </c>
      <c r="K25">
        <v>0</v>
      </c>
      <c r="L25" s="160" t="s">
        <v>282</v>
      </c>
      <c r="M25" s="160" t="s">
        <v>283</v>
      </c>
      <c r="N25">
        <v>30</v>
      </c>
      <c r="O25">
        <v>30</v>
      </c>
      <c r="P25">
        <v>0</v>
      </c>
      <c r="Q25">
        <v>60</v>
      </c>
      <c r="R25" s="160" t="s">
        <v>350</v>
      </c>
    </row>
    <row r="26" spans="1:18" x14ac:dyDescent="0.25">
      <c r="A26" s="160" t="s">
        <v>53</v>
      </c>
      <c r="B26" s="160" t="s">
        <v>351</v>
      </c>
      <c r="C26" s="160" t="s">
        <v>179</v>
      </c>
      <c r="D26" s="160" t="s">
        <v>352</v>
      </c>
      <c r="E26" s="160" t="s">
        <v>279</v>
      </c>
      <c r="F26">
        <v>4</v>
      </c>
      <c r="G26" s="160" t="s">
        <v>27</v>
      </c>
      <c r="H26" s="160" t="s">
        <v>280</v>
      </c>
      <c r="I26" s="160" t="s">
        <v>335</v>
      </c>
      <c r="J26">
        <v>0</v>
      </c>
      <c r="K26">
        <v>0</v>
      </c>
      <c r="L26" s="160" t="s">
        <v>282</v>
      </c>
      <c r="M26" s="160" t="s">
        <v>283</v>
      </c>
      <c r="N26">
        <v>60</v>
      </c>
      <c r="O26">
        <v>30</v>
      </c>
      <c r="P26">
        <v>30</v>
      </c>
      <c r="Q26">
        <v>90</v>
      </c>
      <c r="R26" s="160" t="s">
        <v>353</v>
      </c>
    </row>
    <row r="27" spans="1:18" x14ac:dyDescent="0.25">
      <c r="A27" s="160" t="s">
        <v>55</v>
      </c>
      <c r="B27" s="160" t="s">
        <v>354</v>
      </c>
      <c r="C27" s="160" t="s">
        <v>340</v>
      </c>
      <c r="D27" s="160" t="s">
        <v>355</v>
      </c>
      <c r="E27" s="160" t="s">
        <v>279</v>
      </c>
      <c r="F27">
        <v>4</v>
      </c>
      <c r="G27" s="160" t="s">
        <v>27</v>
      </c>
      <c r="H27" s="160" t="s">
        <v>280</v>
      </c>
      <c r="I27" s="160" t="s">
        <v>335</v>
      </c>
      <c r="J27">
        <v>0</v>
      </c>
      <c r="K27">
        <v>0</v>
      </c>
      <c r="L27" s="160" t="s">
        <v>282</v>
      </c>
      <c r="M27" s="160" t="s">
        <v>283</v>
      </c>
      <c r="N27">
        <v>60</v>
      </c>
      <c r="O27">
        <v>0</v>
      </c>
      <c r="P27">
        <v>0</v>
      </c>
      <c r="Q27">
        <v>60</v>
      </c>
      <c r="R27" s="160" t="s">
        <v>356</v>
      </c>
    </row>
    <row r="28" spans="1:18" x14ac:dyDescent="0.25">
      <c r="A28" s="160" t="s">
        <v>57</v>
      </c>
      <c r="B28" s="160" t="s">
        <v>357</v>
      </c>
      <c r="C28" s="160" t="s">
        <v>340</v>
      </c>
      <c r="D28" s="160" t="s">
        <v>358</v>
      </c>
      <c r="E28" s="160" t="s">
        <v>279</v>
      </c>
      <c r="F28">
        <v>4</v>
      </c>
      <c r="G28" s="160" t="s">
        <v>27</v>
      </c>
      <c r="H28" s="160" t="s">
        <v>280</v>
      </c>
      <c r="I28" s="160" t="s">
        <v>335</v>
      </c>
      <c r="J28">
        <v>0</v>
      </c>
      <c r="K28">
        <v>0</v>
      </c>
      <c r="L28" s="160" t="s">
        <v>282</v>
      </c>
      <c r="M28" s="160" t="s">
        <v>283</v>
      </c>
      <c r="N28">
        <v>0</v>
      </c>
      <c r="O28">
        <v>30</v>
      </c>
      <c r="P28">
        <v>0</v>
      </c>
      <c r="Q28">
        <v>30</v>
      </c>
      <c r="R28" s="160" t="s">
        <v>359</v>
      </c>
    </row>
    <row r="29" spans="1:18" x14ac:dyDescent="0.25">
      <c r="A29" s="160" t="s">
        <v>59</v>
      </c>
      <c r="B29" s="160" t="s">
        <v>360</v>
      </c>
      <c r="C29" s="160" t="s">
        <v>183</v>
      </c>
      <c r="D29" s="160" t="s">
        <v>361</v>
      </c>
      <c r="E29" s="160" t="s">
        <v>279</v>
      </c>
      <c r="F29">
        <v>5</v>
      </c>
      <c r="G29" s="160" t="s">
        <v>9</v>
      </c>
      <c r="H29" s="160" t="s">
        <v>280</v>
      </c>
      <c r="I29" s="160" t="s">
        <v>288</v>
      </c>
      <c r="J29">
        <v>0</v>
      </c>
      <c r="K29">
        <v>0</v>
      </c>
      <c r="L29" s="160" t="s">
        <v>282</v>
      </c>
      <c r="M29" s="160" t="s">
        <v>283</v>
      </c>
      <c r="N29">
        <v>60</v>
      </c>
      <c r="O29">
        <v>0</v>
      </c>
      <c r="P29">
        <v>0</v>
      </c>
      <c r="Q29">
        <v>60</v>
      </c>
      <c r="R29" s="160" t="s">
        <v>362</v>
      </c>
    </row>
    <row r="30" spans="1:18" x14ac:dyDescent="0.25">
      <c r="A30" s="160" t="s">
        <v>61</v>
      </c>
      <c r="B30" s="160" t="s">
        <v>363</v>
      </c>
      <c r="C30" s="160" t="s">
        <v>182</v>
      </c>
      <c r="D30" s="160" t="s">
        <v>365</v>
      </c>
      <c r="E30" s="160" t="s">
        <v>279</v>
      </c>
      <c r="F30">
        <v>5</v>
      </c>
      <c r="G30" s="160" t="s">
        <v>27</v>
      </c>
      <c r="H30" s="160" t="s">
        <v>280</v>
      </c>
      <c r="I30" s="160" t="s">
        <v>364</v>
      </c>
      <c r="J30">
        <v>0</v>
      </c>
      <c r="K30">
        <v>0</v>
      </c>
      <c r="L30" s="160" t="s">
        <v>282</v>
      </c>
      <c r="M30" s="160" t="s">
        <v>283</v>
      </c>
      <c r="N30">
        <v>45</v>
      </c>
      <c r="O30">
        <v>15</v>
      </c>
      <c r="P30">
        <v>0</v>
      </c>
      <c r="Q30">
        <v>60</v>
      </c>
      <c r="R30" s="160" t="s">
        <v>366</v>
      </c>
    </row>
    <row r="31" spans="1:18" x14ac:dyDescent="0.25">
      <c r="A31" s="160" t="s">
        <v>64</v>
      </c>
      <c r="B31" s="160" t="s">
        <v>367</v>
      </c>
      <c r="C31" s="160" t="s">
        <v>185</v>
      </c>
      <c r="D31" s="160" t="s">
        <v>368</v>
      </c>
      <c r="E31" s="160" t="s">
        <v>279</v>
      </c>
      <c r="F31">
        <v>5</v>
      </c>
      <c r="G31" s="160" t="s">
        <v>27</v>
      </c>
      <c r="H31" s="160" t="s">
        <v>280</v>
      </c>
      <c r="I31" s="160" t="s">
        <v>335</v>
      </c>
      <c r="J31">
        <v>0</v>
      </c>
      <c r="K31">
        <v>0</v>
      </c>
      <c r="L31" s="160" t="s">
        <v>282</v>
      </c>
      <c r="M31" s="160" t="s">
        <v>283</v>
      </c>
      <c r="N31">
        <v>30</v>
      </c>
      <c r="O31">
        <v>15</v>
      </c>
      <c r="P31">
        <v>15</v>
      </c>
      <c r="Q31">
        <v>45</v>
      </c>
      <c r="R31" s="160" t="s">
        <v>369</v>
      </c>
    </row>
    <row r="32" spans="1:18" x14ac:dyDescent="0.25">
      <c r="A32" s="160" t="s">
        <v>66</v>
      </c>
      <c r="B32" s="160" t="s">
        <v>370</v>
      </c>
      <c r="C32" s="160" t="s">
        <v>187</v>
      </c>
      <c r="D32" s="160" t="s">
        <v>372</v>
      </c>
      <c r="E32" s="160" t="s">
        <v>279</v>
      </c>
      <c r="F32">
        <v>5</v>
      </c>
      <c r="G32" s="160" t="s">
        <v>27</v>
      </c>
      <c r="H32" s="160" t="s">
        <v>280</v>
      </c>
      <c r="I32" s="160" t="s">
        <v>371</v>
      </c>
      <c r="J32">
        <v>0</v>
      </c>
      <c r="K32">
        <v>0</v>
      </c>
      <c r="L32" s="160" t="s">
        <v>282</v>
      </c>
      <c r="M32" s="160" t="s">
        <v>283</v>
      </c>
      <c r="N32">
        <v>30</v>
      </c>
      <c r="O32">
        <v>30</v>
      </c>
      <c r="P32">
        <v>0</v>
      </c>
      <c r="Q32">
        <v>60</v>
      </c>
      <c r="R32" s="160" t="s">
        <v>373</v>
      </c>
    </row>
    <row r="33" spans="1:18" x14ac:dyDescent="0.25">
      <c r="A33" s="160" t="s">
        <v>67</v>
      </c>
      <c r="B33" s="160" t="s">
        <v>374</v>
      </c>
      <c r="C33" s="160" t="s">
        <v>184</v>
      </c>
      <c r="D33" s="160" t="s">
        <v>375</v>
      </c>
      <c r="E33" s="160" t="s">
        <v>279</v>
      </c>
      <c r="F33">
        <v>5</v>
      </c>
      <c r="G33" s="160" t="s">
        <v>27</v>
      </c>
      <c r="H33" s="160" t="s">
        <v>280</v>
      </c>
      <c r="I33" s="160" t="s">
        <v>335</v>
      </c>
      <c r="J33">
        <v>0</v>
      </c>
      <c r="K33">
        <v>0</v>
      </c>
      <c r="L33" s="160" t="s">
        <v>282</v>
      </c>
      <c r="M33" s="160" t="s">
        <v>283</v>
      </c>
      <c r="N33">
        <v>45</v>
      </c>
      <c r="O33">
        <v>45</v>
      </c>
      <c r="P33">
        <v>0</v>
      </c>
      <c r="Q33">
        <v>90</v>
      </c>
      <c r="R33" s="160" t="s">
        <v>376</v>
      </c>
    </row>
    <row r="34" spans="1:18" x14ac:dyDescent="0.25">
      <c r="A34" s="160" t="s">
        <v>69</v>
      </c>
      <c r="B34" s="160" t="s">
        <v>377</v>
      </c>
      <c r="C34" s="160" t="s">
        <v>186</v>
      </c>
      <c r="D34" s="160" t="s">
        <v>280</v>
      </c>
      <c r="E34" s="160" t="s">
        <v>279</v>
      </c>
      <c r="F34">
        <v>5</v>
      </c>
      <c r="G34" s="160" t="s">
        <v>27</v>
      </c>
      <c r="H34" s="160" t="s">
        <v>378</v>
      </c>
      <c r="I34" s="160" t="s">
        <v>379</v>
      </c>
      <c r="J34">
        <v>30</v>
      </c>
      <c r="K34">
        <v>0</v>
      </c>
      <c r="L34" s="160" t="s">
        <v>282</v>
      </c>
      <c r="M34" s="160" t="s">
        <v>283</v>
      </c>
      <c r="N34">
        <v>30</v>
      </c>
      <c r="O34">
        <v>0</v>
      </c>
      <c r="P34">
        <v>0</v>
      </c>
      <c r="Q34">
        <v>30</v>
      </c>
      <c r="R34" s="160" t="s">
        <v>380</v>
      </c>
    </row>
    <row r="35" spans="1:18" x14ac:dyDescent="0.25">
      <c r="A35" s="160" t="s">
        <v>71</v>
      </c>
      <c r="B35" s="160" t="s">
        <v>381</v>
      </c>
      <c r="C35" s="160" t="s">
        <v>188</v>
      </c>
      <c r="D35" s="160" t="s">
        <v>375</v>
      </c>
      <c r="E35" s="160" t="s">
        <v>279</v>
      </c>
      <c r="F35">
        <v>6</v>
      </c>
      <c r="G35" s="160" t="s">
        <v>27</v>
      </c>
      <c r="H35" s="160" t="s">
        <v>280</v>
      </c>
      <c r="I35" s="160" t="s">
        <v>335</v>
      </c>
      <c r="J35">
        <v>0</v>
      </c>
      <c r="K35">
        <v>105</v>
      </c>
      <c r="L35" s="160" t="s">
        <v>382</v>
      </c>
      <c r="M35" s="160" t="s">
        <v>283</v>
      </c>
      <c r="N35">
        <v>45</v>
      </c>
      <c r="O35">
        <v>60</v>
      </c>
      <c r="P35">
        <v>15</v>
      </c>
      <c r="Q35">
        <v>105</v>
      </c>
      <c r="R35" s="160" t="s">
        <v>383</v>
      </c>
    </row>
    <row r="36" spans="1:18" x14ac:dyDescent="0.25">
      <c r="A36" s="160" t="s">
        <v>72</v>
      </c>
      <c r="B36" s="160" t="s">
        <v>384</v>
      </c>
      <c r="C36" s="160" t="s">
        <v>189</v>
      </c>
      <c r="D36" s="160" t="s">
        <v>386</v>
      </c>
      <c r="E36" s="160" t="s">
        <v>279</v>
      </c>
      <c r="F36">
        <v>6</v>
      </c>
      <c r="G36" s="160" t="s">
        <v>27</v>
      </c>
      <c r="H36" s="160" t="s">
        <v>280</v>
      </c>
      <c r="I36" s="160" t="s">
        <v>385</v>
      </c>
      <c r="J36">
        <v>0</v>
      </c>
      <c r="K36">
        <v>0</v>
      </c>
      <c r="L36" s="160" t="s">
        <v>282</v>
      </c>
      <c r="M36" s="160" t="s">
        <v>283</v>
      </c>
      <c r="N36">
        <v>45</v>
      </c>
      <c r="O36">
        <v>15</v>
      </c>
      <c r="P36">
        <v>0</v>
      </c>
      <c r="Q36">
        <v>60</v>
      </c>
      <c r="R36" s="160" t="s">
        <v>387</v>
      </c>
    </row>
    <row r="37" spans="1:18" x14ac:dyDescent="0.25">
      <c r="A37" s="160" t="s">
        <v>73</v>
      </c>
      <c r="B37" s="160" t="s">
        <v>388</v>
      </c>
      <c r="C37" s="160" t="s">
        <v>190</v>
      </c>
      <c r="D37" s="160" t="s">
        <v>390</v>
      </c>
      <c r="E37" s="160" t="s">
        <v>279</v>
      </c>
      <c r="F37">
        <v>6</v>
      </c>
      <c r="G37" s="160" t="s">
        <v>27</v>
      </c>
      <c r="H37" s="160" t="s">
        <v>280</v>
      </c>
      <c r="I37" s="160" t="s">
        <v>389</v>
      </c>
      <c r="J37">
        <v>0</v>
      </c>
      <c r="K37">
        <v>0</v>
      </c>
      <c r="L37" s="160" t="s">
        <v>282</v>
      </c>
      <c r="M37" s="160" t="s">
        <v>283</v>
      </c>
      <c r="N37">
        <v>30</v>
      </c>
      <c r="O37">
        <v>30</v>
      </c>
      <c r="P37">
        <v>0</v>
      </c>
      <c r="Q37">
        <v>60</v>
      </c>
      <c r="R37" s="160" t="s">
        <v>391</v>
      </c>
    </row>
    <row r="38" spans="1:18" x14ac:dyDescent="0.25">
      <c r="A38" s="160" t="s">
        <v>74</v>
      </c>
      <c r="B38" s="160" t="s">
        <v>392</v>
      </c>
      <c r="C38" s="160" t="s">
        <v>191</v>
      </c>
      <c r="D38" s="160" t="s">
        <v>393</v>
      </c>
      <c r="E38" s="160" t="s">
        <v>279</v>
      </c>
      <c r="F38">
        <v>6</v>
      </c>
      <c r="G38" s="160" t="s">
        <v>80</v>
      </c>
      <c r="H38" s="160" t="s">
        <v>280</v>
      </c>
      <c r="I38" s="160" t="s">
        <v>389</v>
      </c>
      <c r="J38">
        <v>0</v>
      </c>
      <c r="K38">
        <v>0</v>
      </c>
      <c r="L38" s="160" t="s">
        <v>282</v>
      </c>
      <c r="M38" s="160" t="s">
        <v>283</v>
      </c>
      <c r="N38">
        <v>30</v>
      </c>
      <c r="O38">
        <v>30</v>
      </c>
      <c r="P38">
        <v>0</v>
      </c>
      <c r="Q38">
        <v>60</v>
      </c>
      <c r="R38" s="160" t="s">
        <v>394</v>
      </c>
    </row>
    <row r="39" spans="1:18" x14ac:dyDescent="0.25">
      <c r="A39" s="160" t="s">
        <v>75</v>
      </c>
      <c r="B39" s="160" t="s">
        <v>395</v>
      </c>
      <c r="C39" s="160" t="s">
        <v>192</v>
      </c>
      <c r="D39" s="160" t="s">
        <v>397</v>
      </c>
      <c r="E39" s="160" t="s">
        <v>279</v>
      </c>
      <c r="F39">
        <v>6</v>
      </c>
      <c r="G39" s="160" t="s">
        <v>80</v>
      </c>
      <c r="H39" s="160" t="s">
        <v>280</v>
      </c>
      <c r="I39" s="160" t="s">
        <v>396</v>
      </c>
      <c r="J39">
        <v>0</v>
      </c>
      <c r="K39">
        <v>0</v>
      </c>
      <c r="L39" s="160" t="s">
        <v>282</v>
      </c>
      <c r="M39" s="160" t="s">
        <v>283</v>
      </c>
      <c r="N39">
        <v>30</v>
      </c>
      <c r="O39">
        <v>30</v>
      </c>
      <c r="P39">
        <v>0</v>
      </c>
      <c r="Q39">
        <v>60</v>
      </c>
      <c r="R39" s="160" t="s">
        <v>398</v>
      </c>
    </row>
    <row r="40" spans="1:18" x14ac:dyDescent="0.25">
      <c r="A40" s="160" t="s">
        <v>83</v>
      </c>
      <c r="B40" s="160" t="s">
        <v>399</v>
      </c>
      <c r="C40" s="160" t="s">
        <v>194</v>
      </c>
      <c r="D40" s="160" t="s">
        <v>400</v>
      </c>
      <c r="E40" s="160" t="s">
        <v>279</v>
      </c>
      <c r="F40">
        <v>7</v>
      </c>
      <c r="G40" s="160" t="s">
        <v>80</v>
      </c>
      <c r="H40" s="160" t="s">
        <v>280</v>
      </c>
      <c r="I40" s="160" t="s">
        <v>335</v>
      </c>
      <c r="J40">
        <v>0</v>
      </c>
      <c r="K40">
        <v>135</v>
      </c>
      <c r="L40" s="160" t="s">
        <v>382</v>
      </c>
      <c r="M40" s="160" t="s">
        <v>283</v>
      </c>
      <c r="N40">
        <v>30</v>
      </c>
      <c r="O40">
        <v>105</v>
      </c>
      <c r="P40">
        <v>45</v>
      </c>
      <c r="Q40">
        <v>135</v>
      </c>
      <c r="R40" s="160" t="s">
        <v>401</v>
      </c>
    </row>
    <row r="41" spans="1:18" x14ac:dyDescent="0.25">
      <c r="A41" s="160" t="s">
        <v>84</v>
      </c>
      <c r="B41" s="160" t="s">
        <v>402</v>
      </c>
      <c r="C41" s="160" t="s">
        <v>195</v>
      </c>
      <c r="D41" s="160" t="s">
        <v>403</v>
      </c>
      <c r="E41" s="160" t="s">
        <v>279</v>
      </c>
      <c r="F41">
        <v>7</v>
      </c>
      <c r="G41" s="160" t="s">
        <v>27</v>
      </c>
      <c r="H41" s="160" t="s">
        <v>280</v>
      </c>
      <c r="I41" s="160" t="s">
        <v>385</v>
      </c>
      <c r="J41">
        <v>0</v>
      </c>
      <c r="K41">
        <v>0</v>
      </c>
      <c r="L41" s="160" t="s">
        <v>282</v>
      </c>
      <c r="M41" s="160" t="s">
        <v>283</v>
      </c>
      <c r="N41">
        <v>30</v>
      </c>
      <c r="O41">
        <v>30</v>
      </c>
      <c r="P41">
        <v>0</v>
      </c>
      <c r="Q41">
        <v>60</v>
      </c>
      <c r="R41" s="160" t="s">
        <v>404</v>
      </c>
    </row>
    <row r="42" spans="1:18" x14ac:dyDescent="0.25">
      <c r="A42" s="160" t="s">
        <v>85</v>
      </c>
      <c r="B42" s="160" t="s">
        <v>405</v>
      </c>
      <c r="C42" s="160" t="s">
        <v>193</v>
      </c>
      <c r="D42" s="160" t="s">
        <v>375</v>
      </c>
      <c r="E42" s="160" t="s">
        <v>279</v>
      </c>
      <c r="F42">
        <v>7</v>
      </c>
      <c r="G42" s="160" t="s">
        <v>80</v>
      </c>
      <c r="H42" s="160" t="s">
        <v>280</v>
      </c>
      <c r="I42" s="160" t="s">
        <v>389</v>
      </c>
      <c r="J42">
        <v>0</v>
      </c>
      <c r="K42">
        <v>0</v>
      </c>
      <c r="L42" s="160" t="s">
        <v>282</v>
      </c>
      <c r="M42" s="160" t="s">
        <v>283</v>
      </c>
      <c r="N42">
        <v>45</v>
      </c>
      <c r="O42">
        <v>45</v>
      </c>
      <c r="P42">
        <v>0</v>
      </c>
      <c r="Q42">
        <v>90</v>
      </c>
      <c r="R42" s="160" t="s">
        <v>406</v>
      </c>
    </row>
    <row r="43" spans="1:18" x14ac:dyDescent="0.25">
      <c r="A43" s="160" t="s">
        <v>86</v>
      </c>
      <c r="B43" s="160" t="s">
        <v>407</v>
      </c>
      <c r="C43" s="160" t="s">
        <v>196</v>
      </c>
      <c r="D43" s="160" t="s">
        <v>408</v>
      </c>
      <c r="E43" s="160" t="s">
        <v>279</v>
      </c>
      <c r="F43">
        <v>7</v>
      </c>
      <c r="G43" s="160" t="s">
        <v>80</v>
      </c>
      <c r="H43" s="160" t="s">
        <v>280</v>
      </c>
      <c r="I43" s="160" t="s">
        <v>389</v>
      </c>
      <c r="J43">
        <v>0</v>
      </c>
      <c r="K43">
        <v>0</v>
      </c>
      <c r="L43" s="160" t="s">
        <v>282</v>
      </c>
      <c r="M43" s="160" t="s">
        <v>283</v>
      </c>
      <c r="N43">
        <v>30</v>
      </c>
      <c r="O43">
        <v>30</v>
      </c>
      <c r="P43">
        <v>0</v>
      </c>
      <c r="Q43">
        <v>60</v>
      </c>
      <c r="R43" s="160" t="s">
        <v>409</v>
      </c>
    </row>
    <row r="44" spans="1:18" x14ac:dyDescent="0.25">
      <c r="A44" s="160" t="s">
        <v>87</v>
      </c>
      <c r="B44" s="160" t="s">
        <v>410</v>
      </c>
      <c r="C44" s="160" t="s">
        <v>197</v>
      </c>
      <c r="D44" s="160" t="s">
        <v>411</v>
      </c>
      <c r="E44" s="160" t="s">
        <v>279</v>
      </c>
      <c r="F44">
        <v>7</v>
      </c>
      <c r="G44" s="160" t="s">
        <v>80</v>
      </c>
      <c r="H44" s="160" t="s">
        <v>280</v>
      </c>
      <c r="I44" s="160" t="s">
        <v>364</v>
      </c>
      <c r="J44">
        <v>0</v>
      </c>
      <c r="K44">
        <v>0</v>
      </c>
      <c r="L44" s="160" t="s">
        <v>282</v>
      </c>
      <c r="M44" s="160" t="s">
        <v>283</v>
      </c>
      <c r="N44">
        <v>30</v>
      </c>
      <c r="O44">
        <v>30</v>
      </c>
      <c r="P44">
        <v>0</v>
      </c>
      <c r="Q44">
        <v>60</v>
      </c>
      <c r="R44" s="160" t="s">
        <v>412</v>
      </c>
    </row>
    <row r="45" spans="1:18" x14ac:dyDescent="0.25">
      <c r="A45" s="160" t="s">
        <v>94</v>
      </c>
      <c r="B45" s="160" t="s">
        <v>413</v>
      </c>
      <c r="C45" s="160" t="s">
        <v>199</v>
      </c>
      <c r="D45" s="160" t="s">
        <v>414</v>
      </c>
      <c r="E45" s="160" t="s">
        <v>279</v>
      </c>
      <c r="F45">
        <v>8</v>
      </c>
      <c r="G45" s="160" t="s">
        <v>80</v>
      </c>
      <c r="H45" s="160" t="s">
        <v>280</v>
      </c>
      <c r="I45" s="160" t="s">
        <v>335</v>
      </c>
      <c r="J45">
        <v>0</v>
      </c>
      <c r="K45">
        <v>105</v>
      </c>
      <c r="L45" s="160" t="s">
        <v>382</v>
      </c>
      <c r="M45" s="160" t="s">
        <v>283</v>
      </c>
      <c r="N45">
        <v>15</v>
      </c>
      <c r="O45">
        <v>90</v>
      </c>
      <c r="P45">
        <v>45</v>
      </c>
      <c r="Q45">
        <v>105</v>
      </c>
      <c r="R45" s="160" t="s">
        <v>415</v>
      </c>
    </row>
    <row r="46" spans="1:18" x14ac:dyDescent="0.25">
      <c r="A46" s="160" t="s">
        <v>95</v>
      </c>
      <c r="B46" s="160" t="s">
        <v>416</v>
      </c>
      <c r="C46" s="160" t="s">
        <v>200</v>
      </c>
      <c r="D46" s="160" t="s">
        <v>417</v>
      </c>
      <c r="E46" s="160" t="s">
        <v>279</v>
      </c>
      <c r="F46">
        <v>8</v>
      </c>
      <c r="G46" s="160" t="s">
        <v>80</v>
      </c>
      <c r="H46" s="160" t="s">
        <v>280</v>
      </c>
      <c r="I46" s="160" t="s">
        <v>385</v>
      </c>
      <c r="J46">
        <v>0</v>
      </c>
      <c r="K46">
        <v>0</v>
      </c>
      <c r="L46" s="160" t="s">
        <v>282</v>
      </c>
      <c r="M46" s="160" t="s">
        <v>283</v>
      </c>
      <c r="N46">
        <v>30</v>
      </c>
      <c r="O46">
        <v>30</v>
      </c>
      <c r="P46">
        <v>0</v>
      </c>
      <c r="Q46">
        <v>60</v>
      </c>
      <c r="R46" s="160" t="s">
        <v>418</v>
      </c>
    </row>
    <row r="47" spans="1:18" x14ac:dyDescent="0.25">
      <c r="A47" s="160" t="s">
        <v>96</v>
      </c>
      <c r="B47" s="160" t="s">
        <v>419</v>
      </c>
      <c r="C47" s="160" t="s">
        <v>198</v>
      </c>
      <c r="D47" s="160" t="s">
        <v>414</v>
      </c>
      <c r="E47" s="160" t="s">
        <v>279</v>
      </c>
      <c r="F47">
        <v>8</v>
      </c>
      <c r="G47" s="160" t="s">
        <v>80</v>
      </c>
      <c r="H47" s="160" t="s">
        <v>280</v>
      </c>
      <c r="I47" s="160" t="s">
        <v>335</v>
      </c>
      <c r="J47">
        <v>0</v>
      </c>
      <c r="K47">
        <v>0</v>
      </c>
      <c r="L47" s="160" t="s">
        <v>282</v>
      </c>
      <c r="M47" s="160" t="s">
        <v>283</v>
      </c>
      <c r="N47">
        <v>30</v>
      </c>
      <c r="O47">
        <v>30</v>
      </c>
      <c r="P47">
        <v>0</v>
      </c>
      <c r="Q47">
        <v>60</v>
      </c>
      <c r="R47" s="160" t="s">
        <v>420</v>
      </c>
    </row>
    <row r="48" spans="1:18" x14ac:dyDescent="0.25">
      <c r="A48" s="160" t="s">
        <v>97</v>
      </c>
      <c r="B48" s="160" t="s">
        <v>421</v>
      </c>
      <c r="C48" s="160" t="s">
        <v>256</v>
      </c>
      <c r="D48" s="160" t="s">
        <v>280</v>
      </c>
      <c r="E48" s="160" t="s">
        <v>422</v>
      </c>
      <c r="F48">
        <v>8</v>
      </c>
      <c r="G48" s="160" t="s">
        <v>9</v>
      </c>
      <c r="H48" s="160" t="s">
        <v>280</v>
      </c>
      <c r="I48" s="160" t="s">
        <v>423</v>
      </c>
      <c r="J48">
        <v>0</v>
      </c>
      <c r="K48">
        <v>0</v>
      </c>
      <c r="L48" s="160" t="s">
        <v>282</v>
      </c>
      <c r="M48" s="160" t="s">
        <v>283</v>
      </c>
      <c r="N48">
        <v>30</v>
      </c>
      <c r="O48">
        <v>0</v>
      </c>
      <c r="P48">
        <v>0</v>
      </c>
      <c r="Q48">
        <v>30</v>
      </c>
      <c r="R48" s="160" t="s">
        <v>424</v>
      </c>
    </row>
    <row r="49" spans="1:18" x14ac:dyDescent="0.25">
      <c r="A49" s="160" t="s">
        <v>98</v>
      </c>
      <c r="B49" s="160" t="s">
        <v>425</v>
      </c>
      <c r="C49" s="160" t="s">
        <v>255</v>
      </c>
      <c r="D49" s="160" t="s">
        <v>280</v>
      </c>
      <c r="E49" s="160" t="s">
        <v>279</v>
      </c>
      <c r="F49">
        <v>8</v>
      </c>
      <c r="G49" s="160" t="s">
        <v>9</v>
      </c>
      <c r="H49" s="160" t="s">
        <v>426</v>
      </c>
      <c r="I49" s="160" t="s">
        <v>427</v>
      </c>
      <c r="J49">
        <v>30</v>
      </c>
      <c r="K49">
        <v>0</v>
      </c>
      <c r="L49" s="160" t="s">
        <v>282</v>
      </c>
      <c r="M49" s="160" t="s">
        <v>283</v>
      </c>
      <c r="N49">
        <v>30</v>
      </c>
      <c r="O49">
        <v>0</v>
      </c>
      <c r="P49">
        <v>0</v>
      </c>
      <c r="Q49">
        <v>30</v>
      </c>
      <c r="R49" s="160" t="s">
        <v>428</v>
      </c>
    </row>
    <row r="50" spans="1:18" x14ac:dyDescent="0.25">
      <c r="A50" s="160" t="s">
        <v>115</v>
      </c>
      <c r="B50" s="160" t="s">
        <v>429</v>
      </c>
      <c r="C50" s="160" t="s">
        <v>430</v>
      </c>
      <c r="D50" s="160" t="s">
        <v>280</v>
      </c>
      <c r="E50" s="160" t="s">
        <v>422</v>
      </c>
      <c r="F50">
        <v>8</v>
      </c>
      <c r="G50" s="160" t="s">
        <v>80</v>
      </c>
      <c r="H50" s="160" t="s">
        <v>280</v>
      </c>
      <c r="I50" s="160" t="s">
        <v>280</v>
      </c>
      <c r="J50">
        <v>0</v>
      </c>
      <c r="K50">
        <v>0</v>
      </c>
      <c r="L50" s="160" t="s">
        <v>282</v>
      </c>
      <c r="M50" s="160" t="s">
        <v>283</v>
      </c>
      <c r="N50">
        <v>30</v>
      </c>
      <c r="O50">
        <v>30</v>
      </c>
      <c r="P50">
        <v>0</v>
      </c>
      <c r="Q50">
        <v>60</v>
      </c>
      <c r="R50" s="160" t="s">
        <v>431</v>
      </c>
    </row>
    <row r="51" spans="1:18" x14ac:dyDescent="0.25">
      <c r="A51" s="160" t="s">
        <v>107</v>
      </c>
      <c r="B51" s="160" t="s">
        <v>432</v>
      </c>
      <c r="C51" s="160" t="s">
        <v>201</v>
      </c>
      <c r="D51" s="160" t="s">
        <v>433</v>
      </c>
      <c r="E51" s="160" t="s">
        <v>279</v>
      </c>
      <c r="F51">
        <v>9</v>
      </c>
      <c r="G51" s="160" t="s">
        <v>80</v>
      </c>
      <c r="H51" s="160" t="s">
        <v>426</v>
      </c>
      <c r="I51" s="160" t="s">
        <v>298</v>
      </c>
      <c r="J51">
        <v>60</v>
      </c>
      <c r="K51">
        <v>0</v>
      </c>
      <c r="L51" s="160" t="s">
        <v>382</v>
      </c>
      <c r="M51" s="160" t="s">
        <v>283</v>
      </c>
      <c r="N51">
        <v>5</v>
      </c>
      <c r="O51">
        <v>55</v>
      </c>
      <c r="P51">
        <v>55</v>
      </c>
      <c r="Q51">
        <v>60</v>
      </c>
      <c r="R51" s="160" t="s">
        <v>434</v>
      </c>
    </row>
    <row r="52" spans="1:18" x14ac:dyDescent="0.25">
      <c r="A52" s="160" t="s">
        <v>116</v>
      </c>
      <c r="B52" s="160" t="s">
        <v>435</v>
      </c>
      <c r="C52" s="160" t="s">
        <v>436</v>
      </c>
      <c r="D52" s="160" t="s">
        <v>280</v>
      </c>
      <c r="E52" s="160" t="s">
        <v>422</v>
      </c>
      <c r="F52">
        <v>9</v>
      </c>
      <c r="G52" s="160" t="s">
        <v>80</v>
      </c>
      <c r="H52" s="160" t="s">
        <v>280</v>
      </c>
      <c r="I52" s="160" t="s">
        <v>280</v>
      </c>
      <c r="J52">
        <v>0</v>
      </c>
      <c r="K52">
        <v>0</v>
      </c>
      <c r="L52" s="160" t="s">
        <v>282</v>
      </c>
      <c r="M52" s="160" t="s">
        <v>283</v>
      </c>
      <c r="N52">
        <v>30</v>
      </c>
      <c r="O52">
        <v>30</v>
      </c>
      <c r="P52">
        <v>0</v>
      </c>
      <c r="Q52">
        <v>60</v>
      </c>
      <c r="R52" s="160" t="s">
        <v>431</v>
      </c>
    </row>
    <row r="53" spans="1:18" x14ac:dyDescent="0.25">
      <c r="A53" s="160" t="s">
        <v>108</v>
      </c>
      <c r="B53" s="160" t="s">
        <v>437</v>
      </c>
      <c r="C53" s="160" t="s">
        <v>202</v>
      </c>
      <c r="D53" s="160" t="s">
        <v>438</v>
      </c>
      <c r="E53" s="160" t="s">
        <v>279</v>
      </c>
      <c r="F53">
        <v>10</v>
      </c>
      <c r="G53" s="160" t="s">
        <v>80</v>
      </c>
      <c r="H53" s="160" t="s">
        <v>280</v>
      </c>
      <c r="I53" s="160" t="s">
        <v>298</v>
      </c>
      <c r="J53">
        <v>0</v>
      </c>
      <c r="K53">
        <v>0</v>
      </c>
      <c r="L53" s="160" t="s">
        <v>439</v>
      </c>
      <c r="M53" s="160" t="s">
        <v>283</v>
      </c>
      <c r="N53">
        <v>0</v>
      </c>
      <c r="O53">
        <v>60</v>
      </c>
      <c r="P53">
        <v>0</v>
      </c>
      <c r="Q53">
        <v>60</v>
      </c>
      <c r="R53" s="160" t="s">
        <v>440</v>
      </c>
    </row>
    <row r="54" spans="1:18" x14ac:dyDescent="0.25">
      <c r="A54" s="160" t="s">
        <v>117</v>
      </c>
      <c r="B54" s="160" t="s">
        <v>441</v>
      </c>
      <c r="C54" s="160" t="s">
        <v>442</v>
      </c>
      <c r="D54" s="160" t="s">
        <v>280</v>
      </c>
      <c r="E54" s="160" t="s">
        <v>422</v>
      </c>
      <c r="F54">
        <v>10</v>
      </c>
      <c r="G54" s="160" t="s">
        <v>80</v>
      </c>
      <c r="H54" s="160" t="s">
        <v>280</v>
      </c>
      <c r="I54" s="160" t="s">
        <v>280</v>
      </c>
      <c r="J54">
        <v>0</v>
      </c>
      <c r="K54">
        <v>0</v>
      </c>
      <c r="L54" s="160" t="s">
        <v>282</v>
      </c>
      <c r="M54" s="160" t="s">
        <v>283</v>
      </c>
      <c r="N54">
        <v>30</v>
      </c>
      <c r="O54">
        <v>30</v>
      </c>
      <c r="P54">
        <v>0</v>
      </c>
      <c r="Q54">
        <v>60</v>
      </c>
      <c r="R54" s="160" t="s">
        <v>431</v>
      </c>
    </row>
    <row r="55" spans="1:18" x14ac:dyDescent="0.25">
      <c r="A55" s="160" t="s">
        <v>250</v>
      </c>
      <c r="B55" s="160" t="s">
        <v>443</v>
      </c>
      <c r="C55" s="160" t="s">
        <v>444</v>
      </c>
      <c r="D55" s="160" t="s">
        <v>280</v>
      </c>
      <c r="E55" s="160" t="s">
        <v>445</v>
      </c>
      <c r="F55">
        <v>11</v>
      </c>
      <c r="G55" s="160" t="s">
        <v>280</v>
      </c>
      <c r="H55" s="160" t="s">
        <v>280</v>
      </c>
      <c r="I55" s="160" t="s">
        <v>298</v>
      </c>
      <c r="J55">
        <v>0</v>
      </c>
      <c r="K55">
        <v>0</v>
      </c>
      <c r="L55" s="160" t="s">
        <v>280</v>
      </c>
      <c r="M55" s="160" t="s">
        <v>280</v>
      </c>
      <c r="N55">
        <v>0</v>
      </c>
      <c r="O55">
        <v>360</v>
      </c>
      <c r="P55">
        <v>0</v>
      </c>
      <c r="Q55">
        <v>360</v>
      </c>
      <c r="R55" s="160" t="s">
        <v>280</v>
      </c>
    </row>
    <row r="56" spans="1:18" x14ac:dyDescent="0.25">
      <c r="A56" s="160" t="s">
        <v>249</v>
      </c>
      <c r="B56" s="160" t="s">
        <v>446</v>
      </c>
      <c r="C56" s="160" t="s">
        <v>447</v>
      </c>
      <c r="D56" s="160" t="s">
        <v>280</v>
      </c>
      <c r="E56" s="160" t="s">
        <v>269</v>
      </c>
      <c r="F56">
        <v>11</v>
      </c>
      <c r="G56" s="160" t="s">
        <v>280</v>
      </c>
      <c r="H56" s="160" t="s">
        <v>280</v>
      </c>
      <c r="I56" s="160" t="s">
        <v>298</v>
      </c>
      <c r="J56">
        <v>0</v>
      </c>
      <c r="K56">
        <v>50</v>
      </c>
      <c r="L56" s="160" t="s">
        <v>280</v>
      </c>
      <c r="M56" s="160" t="s">
        <v>280</v>
      </c>
      <c r="N56">
        <v>0</v>
      </c>
      <c r="O56">
        <v>0</v>
      </c>
      <c r="P56">
        <v>0</v>
      </c>
      <c r="Q56">
        <v>50</v>
      </c>
      <c r="R56" s="160" t="s">
        <v>280</v>
      </c>
    </row>
    <row r="57" spans="1:18" x14ac:dyDescent="0.25">
      <c r="A57" s="160" t="s">
        <v>248</v>
      </c>
      <c r="B57" s="160" t="s">
        <v>448</v>
      </c>
      <c r="C57" s="160" t="s">
        <v>449</v>
      </c>
      <c r="D57" s="160" t="s">
        <v>280</v>
      </c>
      <c r="E57" s="160" t="s">
        <v>422</v>
      </c>
      <c r="F57">
        <v>11</v>
      </c>
      <c r="G57" s="160" t="s">
        <v>280</v>
      </c>
      <c r="H57" s="160" t="s">
        <v>280</v>
      </c>
      <c r="I57" s="160" t="s">
        <v>427</v>
      </c>
      <c r="J57">
        <v>225</v>
      </c>
      <c r="K57">
        <v>0</v>
      </c>
      <c r="L57" s="160" t="s">
        <v>382</v>
      </c>
      <c r="M57" s="160" t="s">
        <v>283</v>
      </c>
      <c r="N57">
        <v>225</v>
      </c>
      <c r="O57">
        <v>0</v>
      </c>
      <c r="P57">
        <v>75</v>
      </c>
      <c r="Q57">
        <v>225</v>
      </c>
      <c r="R57" s="160" t="s">
        <v>280</v>
      </c>
    </row>
    <row r="58" spans="1:18" x14ac:dyDescent="0.25">
      <c r="A58" s="160" t="s">
        <v>240</v>
      </c>
      <c r="B58" s="160" t="s">
        <v>450</v>
      </c>
      <c r="C58" s="160" t="s">
        <v>451</v>
      </c>
      <c r="D58" s="160" t="s">
        <v>453</v>
      </c>
      <c r="E58" s="160" t="s">
        <v>452</v>
      </c>
      <c r="F58">
        <v>21</v>
      </c>
      <c r="G58" s="160" t="s">
        <v>80</v>
      </c>
      <c r="H58" s="160" t="s">
        <v>280</v>
      </c>
      <c r="I58" s="160" t="s">
        <v>335</v>
      </c>
      <c r="J58">
        <v>0</v>
      </c>
      <c r="K58">
        <v>0</v>
      </c>
      <c r="L58" s="160" t="s">
        <v>282</v>
      </c>
      <c r="M58" s="160" t="s">
        <v>283</v>
      </c>
      <c r="N58">
        <v>30</v>
      </c>
      <c r="O58">
        <v>30</v>
      </c>
      <c r="P58">
        <v>0</v>
      </c>
      <c r="Q58">
        <v>60</v>
      </c>
      <c r="R58" s="160" t="s">
        <v>454</v>
      </c>
    </row>
    <row r="59" spans="1:18" x14ac:dyDescent="0.25">
      <c r="A59" s="160" t="s">
        <v>232</v>
      </c>
      <c r="B59" s="160" t="s">
        <v>455</v>
      </c>
      <c r="C59" s="160" t="s">
        <v>456</v>
      </c>
      <c r="D59" s="160" t="s">
        <v>280</v>
      </c>
      <c r="E59" s="160" t="s">
        <v>452</v>
      </c>
      <c r="F59">
        <v>21</v>
      </c>
      <c r="G59" s="160" t="s">
        <v>80</v>
      </c>
      <c r="H59" s="160" t="s">
        <v>280</v>
      </c>
      <c r="I59" s="160" t="s">
        <v>335</v>
      </c>
      <c r="J59">
        <v>0</v>
      </c>
      <c r="K59">
        <v>0</v>
      </c>
      <c r="L59" s="160" t="s">
        <v>282</v>
      </c>
      <c r="M59" s="160" t="s">
        <v>283</v>
      </c>
      <c r="N59">
        <v>30</v>
      </c>
      <c r="O59">
        <v>30</v>
      </c>
      <c r="P59">
        <v>0</v>
      </c>
      <c r="Q59">
        <v>60</v>
      </c>
      <c r="R59" s="160" t="s">
        <v>457</v>
      </c>
    </row>
    <row r="60" spans="1:18" x14ac:dyDescent="0.25">
      <c r="A60" s="160" t="s">
        <v>458</v>
      </c>
      <c r="B60" s="160" t="s">
        <v>459</v>
      </c>
      <c r="C60" s="160" t="s">
        <v>460</v>
      </c>
      <c r="D60" s="160" t="s">
        <v>280</v>
      </c>
      <c r="E60" s="160" t="s">
        <v>452</v>
      </c>
      <c r="F60">
        <v>21</v>
      </c>
      <c r="G60" s="160" t="s">
        <v>80</v>
      </c>
      <c r="H60" s="160" t="s">
        <v>280</v>
      </c>
      <c r="I60" s="160" t="s">
        <v>335</v>
      </c>
      <c r="J60">
        <v>0</v>
      </c>
      <c r="K60">
        <v>0</v>
      </c>
      <c r="L60" s="160" t="s">
        <v>282</v>
      </c>
      <c r="M60" s="160" t="s">
        <v>283</v>
      </c>
      <c r="N60">
        <v>30</v>
      </c>
      <c r="O60">
        <v>30</v>
      </c>
      <c r="P60">
        <v>0</v>
      </c>
      <c r="Q60">
        <v>60</v>
      </c>
      <c r="R60" s="160" t="s">
        <v>461</v>
      </c>
    </row>
    <row r="61" spans="1:18" x14ac:dyDescent="0.25">
      <c r="A61" s="160" t="s">
        <v>238</v>
      </c>
      <c r="B61" s="160" t="s">
        <v>462</v>
      </c>
      <c r="C61" s="160" t="s">
        <v>463</v>
      </c>
      <c r="D61" s="160" t="s">
        <v>465</v>
      </c>
      <c r="E61" s="160" t="s">
        <v>464</v>
      </c>
      <c r="F61">
        <v>22</v>
      </c>
      <c r="G61" s="160" t="s">
        <v>80</v>
      </c>
      <c r="H61" s="160" t="s">
        <v>280</v>
      </c>
      <c r="I61" s="160" t="s">
        <v>291</v>
      </c>
      <c r="J61">
        <v>0</v>
      </c>
      <c r="K61">
        <v>0</v>
      </c>
      <c r="L61" s="160" t="s">
        <v>282</v>
      </c>
      <c r="M61" s="160" t="s">
        <v>283</v>
      </c>
      <c r="N61">
        <v>30</v>
      </c>
      <c r="O61">
        <v>30</v>
      </c>
      <c r="P61">
        <v>0</v>
      </c>
      <c r="Q61">
        <v>60</v>
      </c>
      <c r="R61" s="160" t="s">
        <v>466</v>
      </c>
    </row>
    <row r="62" spans="1:18" x14ac:dyDescent="0.25">
      <c r="A62" s="160" t="s">
        <v>230</v>
      </c>
      <c r="B62" s="160" t="s">
        <v>467</v>
      </c>
      <c r="C62" s="160" t="s">
        <v>468</v>
      </c>
      <c r="D62" s="160" t="s">
        <v>280</v>
      </c>
      <c r="E62" s="160" t="s">
        <v>464</v>
      </c>
      <c r="F62">
        <v>22</v>
      </c>
      <c r="G62" s="160" t="s">
        <v>80</v>
      </c>
      <c r="H62" s="160" t="s">
        <v>280</v>
      </c>
      <c r="I62" s="160" t="s">
        <v>291</v>
      </c>
      <c r="J62">
        <v>0</v>
      </c>
      <c r="K62">
        <v>0</v>
      </c>
      <c r="L62" s="160" t="s">
        <v>282</v>
      </c>
      <c r="M62" s="160" t="s">
        <v>283</v>
      </c>
      <c r="N62">
        <v>30</v>
      </c>
      <c r="O62">
        <v>30</v>
      </c>
      <c r="P62">
        <v>0</v>
      </c>
      <c r="Q62">
        <v>60</v>
      </c>
      <c r="R62" s="160" t="s">
        <v>469</v>
      </c>
    </row>
    <row r="63" spans="1:18" x14ac:dyDescent="0.25">
      <c r="A63" s="160" t="s">
        <v>224</v>
      </c>
      <c r="B63" s="160" t="s">
        <v>470</v>
      </c>
      <c r="C63" s="160" t="s">
        <v>471</v>
      </c>
      <c r="D63" s="160" t="s">
        <v>472</v>
      </c>
      <c r="E63" s="160" t="s">
        <v>464</v>
      </c>
      <c r="F63">
        <v>22</v>
      </c>
      <c r="G63" s="160" t="s">
        <v>80</v>
      </c>
      <c r="H63" s="160" t="s">
        <v>280</v>
      </c>
      <c r="I63" s="160" t="s">
        <v>396</v>
      </c>
      <c r="J63">
        <v>0</v>
      </c>
      <c r="K63">
        <v>0</v>
      </c>
      <c r="L63" s="160" t="s">
        <v>282</v>
      </c>
      <c r="M63" s="160" t="s">
        <v>283</v>
      </c>
      <c r="N63">
        <v>45</v>
      </c>
      <c r="O63">
        <v>45</v>
      </c>
      <c r="P63">
        <v>0</v>
      </c>
      <c r="Q63">
        <v>90</v>
      </c>
      <c r="R63" s="160" t="s">
        <v>473</v>
      </c>
    </row>
    <row r="64" spans="1:18" x14ac:dyDescent="0.25">
      <c r="A64" s="160" t="s">
        <v>218</v>
      </c>
      <c r="B64" s="160" t="s">
        <v>474</v>
      </c>
      <c r="C64" s="160" t="s">
        <v>475</v>
      </c>
      <c r="D64" s="160" t="s">
        <v>465</v>
      </c>
      <c r="E64" s="160" t="s">
        <v>464</v>
      </c>
      <c r="F64">
        <v>22</v>
      </c>
      <c r="G64" s="160" t="s">
        <v>80</v>
      </c>
      <c r="H64" s="160" t="s">
        <v>280</v>
      </c>
      <c r="I64" s="160" t="s">
        <v>291</v>
      </c>
      <c r="J64">
        <v>0</v>
      </c>
      <c r="K64">
        <v>0</v>
      </c>
      <c r="L64" s="160" t="s">
        <v>282</v>
      </c>
      <c r="M64" s="160" t="s">
        <v>283</v>
      </c>
      <c r="N64">
        <v>30</v>
      </c>
      <c r="O64">
        <v>30</v>
      </c>
      <c r="P64">
        <v>0</v>
      </c>
      <c r="Q64">
        <v>60</v>
      </c>
      <c r="R64" s="160" t="s">
        <v>476</v>
      </c>
    </row>
    <row r="65" spans="1:18" x14ac:dyDescent="0.25">
      <c r="A65" s="160" t="s">
        <v>236</v>
      </c>
      <c r="B65" s="160" t="s">
        <v>477</v>
      </c>
      <c r="C65" s="160" t="s">
        <v>478</v>
      </c>
      <c r="D65" s="160" t="s">
        <v>411</v>
      </c>
      <c r="E65" s="160" t="s">
        <v>479</v>
      </c>
      <c r="F65">
        <v>23</v>
      </c>
      <c r="G65" s="160" t="s">
        <v>80</v>
      </c>
      <c r="H65" s="160" t="s">
        <v>280</v>
      </c>
      <c r="I65" s="160" t="s">
        <v>396</v>
      </c>
      <c r="J65">
        <v>0</v>
      </c>
      <c r="K65">
        <v>0</v>
      </c>
      <c r="L65" s="160" t="s">
        <v>282</v>
      </c>
      <c r="M65" s="160" t="s">
        <v>283</v>
      </c>
      <c r="N65">
        <v>30</v>
      </c>
      <c r="O65">
        <v>30</v>
      </c>
      <c r="P65">
        <v>0</v>
      </c>
      <c r="Q65">
        <v>60</v>
      </c>
      <c r="R65" s="160" t="s">
        <v>480</v>
      </c>
    </row>
    <row r="66" spans="1:18" x14ac:dyDescent="0.25">
      <c r="A66" s="160" t="s">
        <v>228</v>
      </c>
      <c r="B66" s="160" t="s">
        <v>481</v>
      </c>
      <c r="C66" s="160" t="s">
        <v>482</v>
      </c>
      <c r="D66" s="160" t="s">
        <v>483</v>
      </c>
      <c r="E66" s="160" t="s">
        <v>479</v>
      </c>
      <c r="F66">
        <v>23</v>
      </c>
      <c r="G66" s="160" t="s">
        <v>80</v>
      </c>
      <c r="H66" s="160" t="s">
        <v>280</v>
      </c>
      <c r="I66" s="160" t="s">
        <v>335</v>
      </c>
      <c r="J66">
        <v>0</v>
      </c>
      <c r="K66">
        <v>0</v>
      </c>
      <c r="L66" s="160" t="s">
        <v>282</v>
      </c>
      <c r="M66" s="160" t="s">
        <v>283</v>
      </c>
      <c r="N66">
        <v>30</v>
      </c>
      <c r="O66">
        <v>30</v>
      </c>
      <c r="P66">
        <v>0</v>
      </c>
      <c r="Q66">
        <v>60</v>
      </c>
      <c r="R66" s="160" t="s">
        <v>484</v>
      </c>
    </row>
    <row r="67" spans="1:18" x14ac:dyDescent="0.25">
      <c r="A67" s="160" t="s">
        <v>222</v>
      </c>
      <c r="B67" s="160" t="s">
        <v>485</v>
      </c>
      <c r="C67" s="160" t="s">
        <v>486</v>
      </c>
      <c r="D67" s="160" t="s">
        <v>487</v>
      </c>
      <c r="E67" s="160" t="s">
        <v>479</v>
      </c>
      <c r="F67">
        <v>23</v>
      </c>
      <c r="G67" s="160" t="s">
        <v>80</v>
      </c>
      <c r="H67" s="160" t="s">
        <v>280</v>
      </c>
      <c r="I67" s="160" t="s">
        <v>396</v>
      </c>
      <c r="J67">
        <v>0</v>
      </c>
      <c r="K67">
        <v>0</v>
      </c>
      <c r="L67" s="160" t="s">
        <v>282</v>
      </c>
      <c r="M67" s="160" t="s">
        <v>283</v>
      </c>
      <c r="N67">
        <v>30</v>
      </c>
      <c r="O67">
        <v>30</v>
      </c>
      <c r="P67">
        <v>0</v>
      </c>
      <c r="Q67">
        <v>60</v>
      </c>
      <c r="R67" s="160" t="s">
        <v>488</v>
      </c>
    </row>
    <row r="68" spans="1:18" x14ac:dyDescent="0.25">
      <c r="A68" s="160" t="s">
        <v>216</v>
      </c>
      <c r="B68" s="160" t="s">
        <v>489</v>
      </c>
      <c r="C68" s="160" t="s">
        <v>490</v>
      </c>
      <c r="D68" s="160" t="s">
        <v>491</v>
      </c>
      <c r="E68" s="160" t="s">
        <v>479</v>
      </c>
      <c r="F68">
        <v>23</v>
      </c>
      <c r="G68" s="160" t="s">
        <v>80</v>
      </c>
      <c r="H68" s="160" t="s">
        <v>280</v>
      </c>
      <c r="I68" s="160" t="s">
        <v>335</v>
      </c>
      <c r="J68">
        <v>0</v>
      </c>
      <c r="K68">
        <v>0</v>
      </c>
      <c r="L68" s="160" t="s">
        <v>282</v>
      </c>
      <c r="M68" s="160" t="s">
        <v>283</v>
      </c>
      <c r="N68">
        <v>30</v>
      </c>
      <c r="O68">
        <v>30</v>
      </c>
      <c r="P68">
        <v>0</v>
      </c>
      <c r="Q68">
        <v>60</v>
      </c>
      <c r="R68" s="160" t="s">
        <v>492</v>
      </c>
    </row>
    <row r="69" spans="1:18" x14ac:dyDescent="0.25">
      <c r="A69" s="160" t="s">
        <v>234</v>
      </c>
      <c r="B69" s="160" t="s">
        <v>493</v>
      </c>
      <c r="C69" s="160" t="s">
        <v>494</v>
      </c>
      <c r="D69" s="160" t="s">
        <v>408</v>
      </c>
      <c r="E69" s="160" t="s">
        <v>495</v>
      </c>
      <c r="F69">
        <v>24</v>
      </c>
      <c r="G69" s="160" t="s">
        <v>80</v>
      </c>
      <c r="H69" s="160" t="s">
        <v>280</v>
      </c>
      <c r="I69" s="160" t="s">
        <v>389</v>
      </c>
      <c r="J69">
        <v>0</v>
      </c>
      <c r="K69">
        <v>0</v>
      </c>
      <c r="L69" s="160" t="s">
        <v>282</v>
      </c>
      <c r="M69" s="160" t="s">
        <v>283</v>
      </c>
      <c r="N69">
        <v>30</v>
      </c>
      <c r="O69">
        <v>30</v>
      </c>
      <c r="P69">
        <v>0</v>
      </c>
      <c r="Q69">
        <v>60</v>
      </c>
      <c r="R69" s="160" t="s">
        <v>496</v>
      </c>
    </row>
    <row r="70" spans="1:18" x14ac:dyDescent="0.25">
      <c r="A70" s="160" t="s">
        <v>226</v>
      </c>
      <c r="B70" s="160" t="s">
        <v>497</v>
      </c>
      <c r="C70" s="160" t="s">
        <v>498</v>
      </c>
      <c r="D70" s="160" t="s">
        <v>403</v>
      </c>
      <c r="E70" s="160" t="s">
        <v>495</v>
      </c>
      <c r="F70">
        <v>24</v>
      </c>
      <c r="G70" s="160" t="s">
        <v>80</v>
      </c>
      <c r="H70" s="160" t="s">
        <v>280</v>
      </c>
      <c r="I70" s="160" t="s">
        <v>389</v>
      </c>
      <c r="J70">
        <v>0</v>
      </c>
      <c r="K70">
        <v>0</v>
      </c>
      <c r="L70" s="160" t="s">
        <v>282</v>
      </c>
      <c r="M70" s="160" t="s">
        <v>283</v>
      </c>
      <c r="N70">
        <v>30</v>
      </c>
      <c r="O70">
        <v>30</v>
      </c>
      <c r="P70">
        <v>0</v>
      </c>
      <c r="Q70">
        <v>60</v>
      </c>
      <c r="R70" s="160" t="s">
        <v>499</v>
      </c>
    </row>
    <row r="71" spans="1:18" x14ac:dyDescent="0.25">
      <c r="A71" s="160" t="s">
        <v>220</v>
      </c>
      <c r="B71" s="160" t="s">
        <v>500</v>
      </c>
      <c r="C71" s="160" t="s">
        <v>501</v>
      </c>
      <c r="D71" s="160" t="s">
        <v>502</v>
      </c>
      <c r="E71" s="160" t="s">
        <v>495</v>
      </c>
      <c r="F71">
        <v>24</v>
      </c>
      <c r="G71" s="160" t="s">
        <v>80</v>
      </c>
      <c r="H71" s="160" t="s">
        <v>280</v>
      </c>
      <c r="I71" s="160" t="s">
        <v>389</v>
      </c>
      <c r="J71">
        <v>0</v>
      </c>
      <c r="K71">
        <v>0</v>
      </c>
      <c r="L71" s="160" t="s">
        <v>282</v>
      </c>
      <c r="M71" s="160" t="s">
        <v>283</v>
      </c>
      <c r="N71">
        <v>30</v>
      </c>
      <c r="O71">
        <v>30</v>
      </c>
      <c r="P71">
        <v>0</v>
      </c>
      <c r="Q71">
        <v>60</v>
      </c>
      <c r="R71" s="160" t="s">
        <v>503</v>
      </c>
    </row>
    <row r="72" spans="1:18" x14ac:dyDescent="0.25">
      <c r="A72" s="160" t="s">
        <v>504</v>
      </c>
      <c r="B72" s="160" t="s">
        <v>505</v>
      </c>
      <c r="C72" s="160" t="s">
        <v>506</v>
      </c>
      <c r="D72" s="160" t="s">
        <v>210</v>
      </c>
      <c r="E72" s="160" t="s">
        <v>507</v>
      </c>
      <c r="F72">
        <v>31</v>
      </c>
      <c r="G72" s="160" t="s">
        <v>9</v>
      </c>
      <c r="H72" s="160" t="s">
        <v>508</v>
      </c>
      <c r="I72" s="160" t="s">
        <v>427</v>
      </c>
      <c r="J72">
        <v>45</v>
      </c>
      <c r="K72">
        <v>0</v>
      </c>
      <c r="L72" s="160" t="s">
        <v>382</v>
      </c>
      <c r="M72" s="160" t="s">
        <v>283</v>
      </c>
      <c r="N72">
        <v>45</v>
      </c>
      <c r="O72">
        <v>0</v>
      </c>
      <c r="P72">
        <v>15</v>
      </c>
      <c r="Q72">
        <v>45</v>
      </c>
      <c r="R72" s="160" t="s">
        <v>509</v>
      </c>
    </row>
    <row r="73" spans="1:18" x14ac:dyDescent="0.25">
      <c r="A73" s="160" t="s">
        <v>510</v>
      </c>
      <c r="B73" s="160" t="s">
        <v>511</v>
      </c>
      <c r="C73" s="160" t="s">
        <v>512</v>
      </c>
      <c r="D73" s="160" t="s">
        <v>210</v>
      </c>
      <c r="E73" s="160" t="s">
        <v>507</v>
      </c>
      <c r="F73">
        <v>31</v>
      </c>
      <c r="G73" s="160" t="s">
        <v>9</v>
      </c>
      <c r="H73" s="160" t="s">
        <v>513</v>
      </c>
      <c r="I73" s="160" t="s">
        <v>427</v>
      </c>
      <c r="J73">
        <v>45</v>
      </c>
      <c r="K73">
        <v>0</v>
      </c>
      <c r="L73" s="160" t="s">
        <v>382</v>
      </c>
      <c r="M73" s="160" t="s">
        <v>283</v>
      </c>
      <c r="N73">
        <v>45</v>
      </c>
      <c r="O73">
        <v>0</v>
      </c>
      <c r="P73">
        <v>15</v>
      </c>
      <c r="Q73">
        <v>45</v>
      </c>
      <c r="R73" s="160" t="s">
        <v>514</v>
      </c>
    </row>
    <row r="74" spans="1:18" x14ac:dyDescent="0.25">
      <c r="A74" s="160" t="s">
        <v>515</v>
      </c>
      <c r="B74" s="160" t="s">
        <v>516</v>
      </c>
      <c r="C74" s="160" t="s">
        <v>517</v>
      </c>
      <c r="D74" s="160" t="s">
        <v>210</v>
      </c>
      <c r="E74" s="160" t="s">
        <v>518</v>
      </c>
      <c r="F74">
        <v>31</v>
      </c>
      <c r="G74" s="160" t="s">
        <v>9</v>
      </c>
      <c r="H74" s="160" t="s">
        <v>519</v>
      </c>
      <c r="I74" s="160" t="s">
        <v>427</v>
      </c>
      <c r="J74">
        <v>45</v>
      </c>
      <c r="K74">
        <v>0</v>
      </c>
      <c r="L74" s="160" t="s">
        <v>382</v>
      </c>
      <c r="M74" s="160" t="s">
        <v>283</v>
      </c>
      <c r="N74">
        <v>45</v>
      </c>
      <c r="O74">
        <v>0</v>
      </c>
      <c r="P74">
        <v>15</v>
      </c>
      <c r="Q74">
        <v>45</v>
      </c>
      <c r="R74" s="160" t="s">
        <v>520</v>
      </c>
    </row>
    <row r="75" spans="1:18" x14ac:dyDescent="0.25">
      <c r="A75" s="160" t="s">
        <v>521</v>
      </c>
      <c r="B75" s="160" t="s">
        <v>522</v>
      </c>
      <c r="C75" s="160" t="s">
        <v>523</v>
      </c>
      <c r="D75" s="160" t="s">
        <v>210</v>
      </c>
      <c r="E75" s="160" t="s">
        <v>518</v>
      </c>
      <c r="F75">
        <v>31</v>
      </c>
      <c r="G75" s="160" t="s">
        <v>9</v>
      </c>
      <c r="H75" s="160" t="s">
        <v>519</v>
      </c>
      <c r="I75" s="160" t="s">
        <v>427</v>
      </c>
      <c r="J75">
        <v>45</v>
      </c>
      <c r="K75">
        <v>0</v>
      </c>
      <c r="L75" s="160" t="s">
        <v>382</v>
      </c>
      <c r="M75" s="160" t="s">
        <v>283</v>
      </c>
      <c r="N75">
        <v>45</v>
      </c>
      <c r="O75">
        <v>0</v>
      </c>
      <c r="P75">
        <v>15</v>
      </c>
      <c r="Q75">
        <v>45</v>
      </c>
      <c r="R75" s="160" t="s">
        <v>524</v>
      </c>
    </row>
    <row r="76" spans="1:18" x14ac:dyDescent="0.25">
      <c r="A76" s="160" t="s">
        <v>525</v>
      </c>
      <c r="B76" s="160" t="s">
        <v>526</v>
      </c>
      <c r="C76" s="160" t="s">
        <v>527</v>
      </c>
      <c r="D76" s="160" t="s">
        <v>215</v>
      </c>
      <c r="E76" s="160" t="s">
        <v>518</v>
      </c>
      <c r="F76">
        <v>31</v>
      </c>
      <c r="G76" s="160" t="s">
        <v>9</v>
      </c>
      <c r="H76" s="160" t="s">
        <v>528</v>
      </c>
      <c r="I76" s="160" t="s">
        <v>427</v>
      </c>
      <c r="J76">
        <v>30</v>
      </c>
      <c r="K76">
        <v>0</v>
      </c>
      <c r="L76" s="160" t="s">
        <v>382</v>
      </c>
      <c r="M76" s="160" t="s">
        <v>283</v>
      </c>
      <c r="N76">
        <v>30</v>
      </c>
      <c r="O76">
        <v>0</v>
      </c>
      <c r="P76">
        <v>15</v>
      </c>
      <c r="Q76">
        <v>30</v>
      </c>
      <c r="R76" s="160" t="s">
        <v>529</v>
      </c>
    </row>
    <row r="77" spans="1:18" x14ac:dyDescent="0.25">
      <c r="A77" s="160" t="s">
        <v>530</v>
      </c>
      <c r="B77" s="160" t="s">
        <v>531</v>
      </c>
      <c r="C77" s="160" t="s">
        <v>532</v>
      </c>
      <c r="D77" s="160" t="s">
        <v>210</v>
      </c>
      <c r="E77" s="160" t="s">
        <v>518</v>
      </c>
      <c r="F77">
        <v>31</v>
      </c>
      <c r="G77" s="160" t="s">
        <v>9</v>
      </c>
      <c r="H77" s="160" t="s">
        <v>533</v>
      </c>
      <c r="I77" s="160" t="s">
        <v>427</v>
      </c>
      <c r="J77">
        <v>45</v>
      </c>
      <c r="K77">
        <v>0</v>
      </c>
      <c r="L77" s="160" t="s">
        <v>382</v>
      </c>
      <c r="M77" s="160" t="s">
        <v>283</v>
      </c>
      <c r="N77">
        <v>30</v>
      </c>
      <c r="O77">
        <v>0</v>
      </c>
      <c r="P77">
        <v>15</v>
      </c>
      <c r="Q77">
        <v>45</v>
      </c>
      <c r="R77" s="160" t="s">
        <v>534</v>
      </c>
    </row>
    <row r="78" spans="1:18" x14ac:dyDescent="0.25">
      <c r="A78" s="160" t="s">
        <v>535</v>
      </c>
      <c r="B78" s="160" t="s">
        <v>536</v>
      </c>
      <c r="C78" s="160" t="s">
        <v>537</v>
      </c>
      <c r="D78" s="160" t="s">
        <v>210</v>
      </c>
      <c r="E78" s="160" t="s">
        <v>538</v>
      </c>
      <c r="F78">
        <v>31</v>
      </c>
      <c r="G78" s="160" t="s">
        <v>9</v>
      </c>
      <c r="H78" s="160" t="s">
        <v>539</v>
      </c>
      <c r="I78" s="160" t="s">
        <v>427</v>
      </c>
      <c r="J78">
        <v>45</v>
      </c>
      <c r="K78">
        <v>0</v>
      </c>
      <c r="L78" s="160" t="s">
        <v>382</v>
      </c>
      <c r="M78" s="160" t="s">
        <v>283</v>
      </c>
      <c r="N78">
        <v>45</v>
      </c>
      <c r="O78">
        <v>0</v>
      </c>
      <c r="P78">
        <v>15</v>
      </c>
      <c r="Q78">
        <v>45</v>
      </c>
      <c r="R78" s="160" t="s">
        <v>540</v>
      </c>
    </row>
    <row r="79" spans="1:18" x14ac:dyDescent="0.25">
      <c r="A79" s="160" t="s">
        <v>541</v>
      </c>
      <c r="B79" s="160" t="s">
        <v>542</v>
      </c>
      <c r="C79" s="160" t="s">
        <v>543</v>
      </c>
      <c r="D79" s="160" t="s">
        <v>210</v>
      </c>
      <c r="E79" s="160" t="s">
        <v>538</v>
      </c>
      <c r="F79">
        <v>31</v>
      </c>
      <c r="G79" s="160" t="s">
        <v>9</v>
      </c>
      <c r="H79" s="160" t="s">
        <v>544</v>
      </c>
      <c r="I79" s="160" t="s">
        <v>427</v>
      </c>
      <c r="J79">
        <v>45</v>
      </c>
      <c r="K79">
        <v>0</v>
      </c>
      <c r="L79" s="160" t="s">
        <v>382</v>
      </c>
      <c r="M79" s="160" t="s">
        <v>283</v>
      </c>
      <c r="N79">
        <v>45</v>
      </c>
      <c r="O79">
        <v>0</v>
      </c>
      <c r="P79">
        <v>15</v>
      </c>
      <c r="Q79">
        <v>45</v>
      </c>
      <c r="R79" s="160" t="s">
        <v>545</v>
      </c>
    </row>
    <row r="80" spans="1:18" x14ac:dyDescent="0.25">
      <c r="A80" s="160" t="s">
        <v>546</v>
      </c>
      <c r="B80" s="160" t="s">
        <v>547</v>
      </c>
      <c r="C80" s="160" t="s">
        <v>548</v>
      </c>
      <c r="D80" s="160" t="s">
        <v>210</v>
      </c>
      <c r="E80" s="160" t="s">
        <v>538</v>
      </c>
      <c r="F80">
        <v>31</v>
      </c>
      <c r="G80" s="160" t="s">
        <v>9</v>
      </c>
      <c r="H80" s="160" t="s">
        <v>544</v>
      </c>
      <c r="I80" s="160" t="s">
        <v>427</v>
      </c>
      <c r="J80">
        <v>45</v>
      </c>
      <c r="K80">
        <v>0</v>
      </c>
      <c r="L80" s="160" t="s">
        <v>382</v>
      </c>
      <c r="M80" s="160" t="s">
        <v>549</v>
      </c>
      <c r="N80">
        <v>60</v>
      </c>
      <c r="O80">
        <v>0</v>
      </c>
      <c r="P80">
        <v>15</v>
      </c>
      <c r="Q80">
        <v>60</v>
      </c>
      <c r="R80" s="160" t="s">
        <v>550</v>
      </c>
    </row>
    <row r="81" spans="1:18" x14ac:dyDescent="0.25">
      <c r="A81" s="160" t="s">
        <v>551</v>
      </c>
      <c r="B81" s="160" t="s">
        <v>552</v>
      </c>
      <c r="C81" s="160" t="s">
        <v>553</v>
      </c>
      <c r="D81" s="160" t="s">
        <v>210</v>
      </c>
      <c r="E81" s="160" t="s">
        <v>538</v>
      </c>
      <c r="F81">
        <v>31</v>
      </c>
      <c r="G81" s="160" t="s">
        <v>9</v>
      </c>
      <c r="H81" s="160" t="s">
        <v>544</v>
      </c>
      <c r="I81" s="160" t="s">
        <v>427</v>
      </c>
      <c r="J81">
        <v>45</v>
      </c>
      <c r="K81">
        <v>0</v>
      </c>
      <c r="L81" s="160" t="s">
        <v>382</v>
      </c>
      <c r="M81" s="160" t="s">
        <v>549</v>
      </c>
      <c r="N81">
        <v>60</v>
      </c>
      <c r="O81">
        <v>0</v>
      </c>
      <c r="P81">
        <v>15</v>
      </c>
      <c r="Q81">
        <v>60</v>
      </c>
      <c r="R81" s="160" t="s">
        <v>554</v>
      </c>
    </row>
    <row r="82" spans="1:18" x14ac:dyDescent="0.25">
      <c r="A82" s="160" t="s">
        <v>555</v>
      </c>
      <c r="B82" s="160" t="s">
        <v>556</v>
      </c>
      <c r="C82" s="160" t="s">
        <v>557</v>
      </c>
      <c r="D82" s="160" t="s">
        <v>210</v>
      </c>
      <c r="E82" s="160" t="s">
        <v>538</v>
      </c>
      <c r="F82">
        <v>31</v>
      </c>
      <c r="G82" s="160" t="s">
        <v>9</v>
      </c>
      <c r="H82" s="160" t="s">
        <v>544</v>
      </c>
      <c r="I82" s="160" t="s">
        <v>427</v>
      </c>
      <c r="J82">
        <v>45</v>
      </c>
      <c r="K82">
        <v>0</v>
      </c>
      <c r="L82" s="160" t="s">
        <v>382</v>
      </c>
      <c r="M82" s="160" t="s">
        <v>549</v>
      </c>
      <c r="N82">
        <v>60</v>
      </c>
      <c r="O82">
        <v>0</v>
      </c>
      <c r="P82">
        <v>15</v>
      </c>
      <c r="Q82">
        <v>60</v>
      </c>
      <c r="R82" s="160" t="s">
        <v>558</v>
      </c>
    </row>
    <row r="83" spans="1:18" x14ac:dyDescent="0.25">
      <c r="A83" s="160" t="s">
        <v>559</v>
      </c>
      <c r="B83" s="160" t="s">
        <v>560</v>
      </c>
      <c r="C83" s="160" t="s">
        <v>561</v>
      </c>
      <c r="D83" s="160" t="s">
        <v>210</v>
      </c>
      <c r="E83" s="160" t="s">
        <v>538</v>
      </c>
      <c r="F83">
        <v>31</v>
      </c>
      <c r="G83" s="160" t="s">
        <v>9</v>
      </c>
      <c r="H83" s="160" t="s">
        <v>544</v>
      </c>
      <c r="I83" s="160" t="s">
        <v>427</v>
      </c>
      <c r="J83">
        <v>45</v>
      </c>
      <c r="K83">
        <v>0</v>
      </c>
      <c r="L83" s="160" t="s">
        <v>382</v>
      </c>
      <c r="M83" s="160" t="s">
        <v>549</v>
      </c>
      <c r="N83">
        <v>60</v>
      </c>
      <c r="O83">
        <v>0</v>
      </c>
      <c r="P83">
        <v>15</v>
      </c>
      <c r="Q83">
        <v>60</v>
      </c>
      <c r="R83" s="160" t="s">
        <v>558</v>
      </c>
    </row>
    <row r="84" spans="1:18" x14ac:dyDescent="0.25">
      <c r="A84" s="160" t="s">
        <v>562</v>
      </c>
      <c r="B84" s="160" t="s">
        <v>563</v>
      </c>
      <c r="C84" s="160" t="s">
        <v>564</v>
      </c>
      <c r="D84" s="160" t="s">
        <v>210</v>
      </c>
      <c r="E84" s="160" t="s">
        <v>538</v>
      </c>
      <c r="F84">
        <v>31</v>
      </c>
      <c r="G84" s="160" t="s">
        <v>9</v>
      </c>
      <c r="H84" s="160" t="s">
        <v>544</v>
      </c>
      <c r="I84" s="160" t="s">
        <v>427</v>
      </c>
      <c r="J84">
        <v>60</v>
      </c>
      <c r="K84">
        <v>0</v>
      </c>
      <c r="L84" s="160" t="s">
        <v>282</v>
      </c>
      <c r="M84" s="160" t="s">
        <v>283</v>
      </c>
      <c r="N84">
        <v>60</v>
      </c>
      <c r="O84">
        <v>0</v>
      </c>
      <c r="P84">
        <v>0</v>
      </c>
      <c r="Q84">
        <v>60</v>
      </c>
      <c r="R84" s="160" t="s">
        <v>565</v>
      </c>
    </row>
    <row r="85" spans="1:18" x14ac:dyDescent="0.25">
      <c r="A85" s="160" t="s">
        <v>566</v>
      </c>
      <c r="B85" s="160" t="s">
        <v>567</v>
      </c>
      <c r="C85" s="160" t="s">
        <v>568</v>
      </c>
      <c r="D85" s="160" t="s">
        <v>280</v>
      </c>
      <c r="E85" s="160" t="s">
        <v>569</v>
      </c>
      <c r="F85">
        <v>41</v>
      </c>
      <c r="G85" s="160" t="s">
        <v>9</v>
      </c>
      <c r="H85" s="160" t="s">
        <v>280</v>
      </c>
      <c r="I85" s="160" t="s">
        <v>423</v>
      </c>
      <c r="J85">
        <v>0</v>
      </c>
      <c r="K85">
        <v>0</v>
      </c>
      <c r="L85" s="160" t="s">
        <v>282</v>
      </c>
      <c r="M85" s="160" t="s">
        <v>283</v>
      </c>
      <c r="N85">
        <v>30</v>
      </c>
      <c r="O85">
        <v>0</v>
      </c>
      <c r="P85">
        <v>0</v>
      </c>
      <c r="Q85">
        <v>30</v>
      </c>
      <c r="R85" s="160" t="s">
        <v>424</v>
      </c>
    </row>
    <row r="86" spans="1:18" x14ac:dyDescent="0.25">
      <c r="A86" s="160" t="s">
        <v>570</v>
      </c>
      <c r="B86" s="160" t="s">
        <v>571</v>
      </c>
      <c r="C86" s="160" t="s">
        <v>572</v>
      </c>
      <c r="D86" s="160" t="s">
        <v>280</v>
      </c>
      <c r="E86" s="160" t="s">
        <v>569</v>
      </c>
      <c r="F86">
        <v>41</v>
      </c>
      <c r="G86" s="160" t="s">
        <v>9</v>
      </c>
      <c r="H86" s="160" t="s">
        <v>280</v>
      </c>
      <c r="I86" s="160" t="s">
        <v>423</v>
      </c>
      <c r="J86">
        <v>0</v>
      </c>
      <c r="K86">
        <v>0</v>
      </c>
      <c r="L86" s="160" t="s">
        <v>282</v>
      </c>
      <c r="M86" s="160" t="s">
        <v>283</v>
      </c>
      <c r="N86">
        <v>30</v>
      </c>
      <c r="O86">
        <v>0</v>
      </c>
      <c r="P86">
        <v>0</v>
      </c>
      <c r="Q86">
        <v>30</v>
      </c>
      <c r="R86" s="160" t="s">
        <v>573</v>
      </c>
    </row>
    <row r="87" spans="1:18" x14ac:dyDescent="0.25">
      <c r="A87" s="160" t="s">
        <v>574</v>
      </c>
      <c r="B87" s="160" t="s">
        <v>575</v>
      </c>
      <c r="C87" s="160" t="s">
        <v>576</v>
      </c>
      <c r="D87" s="160" t="s">
        <v>280</v>
      </c>
      <c r="E87" s="160" t="s">
        <v>569</v>
      </c>
      <c r="F87">
        <v>41</v>
      </c>
      <c r="G87" s="160" t="s">
        <v>9</v>
      </c>
      <c r="H87" s="160" t="s">
        <v>577</v>
      </c>
      <c r="I87" s="160" t="s">
        <v>423</v>
      </c>
      <c r="J87">
        <v>0</v>
      </c>
      <c r="K87">
        <v>0</v>
      </c>
      <c r="L87" s="160" t="s">
        <v>282</v>
      </c>
      <c r="M87" s="160" t="s">
        <v>283</v>
      </c>
      <c r="N87">
        <v>30</v>
      </c>
      <c r="O87">
        <v>0</v>
      </c>
      <c r="P87">
        <v>0</v>
      </c>
      <c r="Q87">
        <v>30</v>
      </c>
      <c r="R87" s="160" t="s">
        <v>578</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5D39-5759-4C3F-B0C5-2EDC00BA363A}">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8 c 8 f 7 1 - e e 2 e - 4 3 7 b - b 9 a a - 2 7 e e 3 f 7 4 4 d c d "   x m l n s = " h t t p : / / s c h e m a s . m i c r o s o f t . c o m / D a t a M a s h u p " > A A A A A J 8 E A A B Q S w M E F A A C A A g A 8 m u w V O z p 9 O S k A A A A 9 g A A A B I A H A B D b 2 5 m a W c v U G F j a 2 F n Z S 5 4 b W w g o h g A K K A U A A A A A A A A A A A A A A A A A A A A A A A A A A A A h Y 8 x D o I w G I W v Q r r T F n A g 5 K c k u k p i N D G u T a n Q A I X Q Y r m b g 0 f y C m I U d X N 8 3 / u G 9 + 7 X G 2 R T 2 3 g X O R j V 6 R Q F m C J P a t E V S p c p G u 3 Z j 1 H G Y M d F z U v p z b I 2 y W S K F F X W 9 g k h z j n s I t w N J Q k p D c g p 3 x 5 E J V u O P r L 6 L / t K G 8 u 1 k I j B 8 T W G h T i g K x z F 8 y Y g C 4 R c 6 a 8 Q z t 2 z / Y G w G R s 7 D p L 1 1 l / v g S w R y P s D e w B Q S w M E F A A C A A g A 8 m u 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J r s F T L O d P j m Q E A A G g D A A A T A B w A R m 9 y b X V s Y X M v U 2 V j d G l v b j E u b S C i G A A o o B Q A A A A A A A A A A A A A A A A A A A A A A A A A A A B 1 U s F q G z E Q v R v 8 D 2 J 7 s W F Z 7 N C G 0 L C H s G 5 I b y l 2 T 9 k e F O 0 4 K y p p V M 2 s a X D z P f 2 Q / l h n 7 U J a t N V F 4 r 2 n m f c 0 I j B s M a j t e V 9 f z 2 f z G f U 6 Q a e G Y D v d A T V D S t Y M T k B S t X L A 8 5 m S d Y u B Q Y C G D t U G z e A h 8 O L W O q i a k Q l M i 6 J 5 3 3 4 m S N T G f b I e U r s B + s o Y 2 x j N x e p i 3 W 5 0 h 9 R O t a o M H Y p l + b A B Z 7 1 l S H X x o y h V g 2 7 w g e r 1 V a k + B I O d D U / 1 5 b v V a l 2 q T w M y b P n Z Q f 1 6 r M T f l 2 V 5 9 v y m a P Q j / P q p X Y + k 7 h N 6 P F h x U E i O n X 4 U 9 Q l j u A P x k 2 h x C l m q h z / w j X N b o 8 U f 1 Z w G + K v u z k Z U N 0 5 8 S q L X c r u k A + 0 x + b P v 3 X M E W v z X R X k 8 F g n 2 k C A Y q y U t i 1 4 x f O e X U h 2 L g B 4 y c H y C J 8 x g j J x h E Z L F b t R + D H z 5 t h r d n A g W 8 5 l a h q D v B q + D p k l O p t y D s e P Y 8 8 v 9 e P E 8 1 L y d i H I w J o n 9 L S v k s d P u V C i j b G f R 5 6 9 k + h 2 g f C O d 9 z D 9 f d I 8 S e k Q p / S M r N 1 E g j H 1 v 6 1 f l v O Z D d P f 4 f o 3 U E s B A i 0 A F A A C A A g A 8 m u w V O z p 9 O S k A A A A 9 g A A A B I A A A A A A A A A A A A A A A A A A A A A A E N v b m Z p Z y 9 Q Y W N r Y W d l L n h t b F B L A Q I t A B Q A A g A I A P J r s F Q P y u m r p A A A A O k A A A A T A A A A A A A A A A A A A A A A A P A A A A B b Q 2 9 u d G V u d F 9 U e X B l c 1 0 u e G 1 s U E s B A i 0 A F A A C A A g A 8 m u w V M s 5 0 + O Z A Q A A a A M A A B M A A A A A A A A A A A A A A A A A 4 Q E A A E Z v c m 1 1 b G F z L 1 N l Y 3 R p b 2 4 x L m 1 Q S w U G A A A A A A M A A w D C A A A A x 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h Q A A A A A A A B o 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Z X N D d X J y a W N 1 b G F 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1 b m l k Y W R l c 0 N 1 c n J p Y 3 V s Y X J l c y I g L z 4 8 R W 5 0 c n k g V H l w Z T 0 i R m l s b G V k Q 2 9 t c G x l d G V S Z X N 1 b H R U b 1 d v c m t z a G V l d C I g V m F s d W U 9 I m w x I i A v P j x F b n R y e S B U e X B l P S J B Z G R l Z F R v R G F 0 Y U 1 v Z G V s I i B W Y W x 1 Z T 0 i b D A i I C 8 + P E V u d H J 5 I F R 5 c G U 9 I k Z p b G x D b 3 V u d C I g V m F s d W U 9 I m w 4 N i I g L z 4 8 R W 5 0 c n k g V H l w Z T 0 i R m l s b E V y c m 9 y Q 2 9 k Z S I g V m F s d W U 9 I n N V b m t u b 3 d u I i A v P j x F b n R y e S B U e X B l P S J G a W x s R X J y b 3 J D b 3 V u d C I g V m F s d W U 9 I m w w I i A v P j x F b n R y e S B U e X B l P S J G a W x s T G F z d F V w Z G F 0 Z W Q i I F Z h b H V l P S J k M j A y M i 0 w N S 0 x N l Q x N j o z M T o z N i 4 x M z Q z N j g y W i I g L z 4 8 R W 5 0 c n k g V H l w Z T 0 i R m l s b E N v b H V t b l R 5 c G V z I i B W Y W x 1 Z T 0 i c 0 J n W U d C Z 1 l E Q m d Z R 0 F 3 T U d C Z 0 1 E Q X d N R y I g L z 4 8 R W 5 0 c n k g V H l w Z T 0 i R m l s b E N v b H V t b k 5 h b W V z I i B W Y W x 1 Z T 0 i c 1 s m c X V v d D t y Z W Z l c m V u Y 2 l h J n F 1 b 3 Q 7 L C Z x d W 9 0 O 2 5 v b W U m c X V v d D s s J n F 1 b 3 Q 7 Y 2 9 k a W d v J n F 1 b 3 Q 7 L C Z x d W 9 0 O 3 B y Z X J l c S Z x d W 9 0 O y w m c X V v d D t v c H Q m c X V v d D s s J n F 1 b 3 Q 7 c G V y a W 9 k b y Z x d W 9 0 O y w m c X V v d D t 0 a X B v J n F 1 b 3 Q 7 L C Z x d W 9 0 O 2 F y Z W F I d W 1 h b m F z J n F 1 b 3 Q 7 L C Z x d W 9 0 O 2 F y Z W F D b 2 5 o Z W N p b W V u d G 8 m c X V v d D s s J n F 1 b 3 Q 7 a H V t Y W 5 p Z G F k Z X M m c X V v d D s s J n F 1 b 3 Q 7 Z X h 0 J n F 1 b 3 Q 7 L C Z x d W 9 0 O 2 1 v Z G F s a W R h Z G U m c X V v d D s s J n F 1 b 3 Q 7 a W R p b 2 1 h J n F 1 b 3 Q 7 L C Z x d W 9 0 O 2 N o V G V v c m l j Y S Z x d W 9 0 O y w m c X V v d D t j a F B y Y X R p Y 2 E m c X V v d D s s J n F 1 b 3 Q 7 Y W 5 w J n F 1 b 3 Q 7 L C Z x d W 9 0 O 2 N o d G 9 0 Y W w m c X V v d D s s J n F 1 b 3 Q 7 Z W 1 l b n R h 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3 V u a W R h Z G V z Q 3 V y c m l j d W x h c m V z L 0 F 1 d G 9 S Z W 1 v d m V k Q 2 9 s d W 1 u c z E u e 3 J l Z m V y Z W 5 j a W E s M H 0 m c X V v d D s s J n F 1 b 3 Q 7 U 2 V j d G l v b j E v d W 5 p Z G F k Z X N D d X J y a W N 1 b G F y Z X M v Q X V 0 b 1 J l b W 9 2 Z W R D b 2 x 1 b W 5 z M S 5 7 b m 9 t Z S w x f S Z x d W 9 0 O y w m c X V v d D t T Z W N 0 a W 9 u M S 9 1 b m l k Y W R l c 0 N 1 c n J p Y 3 V s Y X J l c y 9 B d X R v U m V t b 3 Z l Z E N v b H V t b n M x L n t j b 2 R p Z 2 8 s M n 0 m c X V v d D s s J n F 1 b 3 Q 7 U 2 V j d G l v b j E v d W 5 p Z G F k Z X N D d X J y a W N 1 b G F y Z X M v Q X V 0 b 1 J l b W 9 2 Z W R D b 2 x 1 b W 5 z M S 5 7 c H J l c m V x L D N 9 J n F 1 b 3 Q 7 L C Z x d W 9 0 O 1 N l Y 3 R p b 2 4 x L 3 V u a W R h Z G V z Q 3 V y c m l j d W x h c m V z L 0 F 1 d G 9 S Z W 1 v d m V k Q 2 9 s d W 1 u c z E u e 2 9 w d C w 0 f S Z x d W 9 0 O y w m c X V v d D t T Z W N 0 a W 9 u M S 9 1 b m l k Y W R l c 0 N 1 c n J p Y 3 V s Y X J l c y 9 B d X R v U m V t b 3 Z l Z E N v b H V t b n M x L n t w Z X J p b 2 R v L D V 9 J n F 1 b 3 Q 7 L C Z x d W 9 0 O 1 N l Y 3 R p b 2 4 x L 3 V u a W R h Z G V z Q 3 V y c m l j d W x h c m V z L 0 F 1 d G 9 S Z W 1 v d m V k Q 2 9 s d W 1 u c z E u e 3 R p c G 8 s N n 0 m c X V v d D s s J n F 1 b 3 Q 7 U 2 V j d G l v b j E v d W 5 p Z G F k Z X N D d X J y a W N 1 b G F y Z X M v Q X V 0 b 1 J l b W 9 2 Z W R D b 2 x 1 b W 5 z M S 5 7 Y X J l Y U h 1 b W F u Y X M s N 3 0 m c X V v d D s s J n F 1 b 3 Q 7 U 2 V j d G l v b j E v d W 5 p Z G F k Z X N D d X J y a W N 1 b G F y Z X M v Q X V 0 b 1 J l b W 9 2 Z W R D b 2 x 1 b W 5 z M S 5 7 Y X J l Y U N v b m h l Y 2 l t Z W 5 0 b y w 4 f S Z x d W 9 0 O y w m c X V v d D t T Z W N 0 a W 9 u M S 9 1 b m l k Y W R l c 0 N 1 c n J p Y 3 V s Y X J l c y 9 B d X R v U m V t b 3 Z l Z E N v b H V t b n M x L n t o d W 1 h b m l k Y W R l c y w 5 f S Z x d W 9 0 O y w m c X V v d D t T Z W N 0 a W 9 u M S 9 1 b m l k Y W R l c 0 N 1 c n J p Y 3 V s Y X J l c y 9 B d X R v U m V t b 3 Z l Z E N v b H V t b n M x L n t l e H Q s M T B 9 J n F 1 b 3 Q 7 L C Z x d W 9 0 O 1 N l Y 3 R p b 2 4 x L 3 V u a W R h Z G V z Q 3 V y c m l j d W x h c m V z L 0 F 1 d G 9 S Z W 1 v d m V k Q 2 9 s d W 1 u c z E u e 2 1 v Z G F s a W R h Z G U s M T F 9 J n F 1 b 3 Q 7 L C Z x d W 9 0 O 1 N l Y 3 R p b 2 4 x L 3 V u a W R h Z G V z Q 3 V y c m l j d W x h c m V z L 0 F 1 d G 9 S Z W 1 v d m V k Q 2 9 s d W 1 u c z E u e 2 l k a W 9 t Y S w x M n 0 m c X V v d D s s J n F 1 b 3 Q 7 U 2 V j d G l v b j E v d W 5 p Z G F k Z X N D d X J y a W N 1 b G F y Z X M v Q X V 0 b 1 J l b W 9 2 Z W R D b 2 x 1 b W 5 z M S 5 7 Y 2 h U Z W 9 y a W N h L D E z f S Z x d W 9 0 O y w m c X V v d D t T Z W N 0 a W 9 u M S 9 1 b m l k Y W R l c 0 N 1 c n J p Y 3 V s Y X J l c y 9 B d X R v U m V t b 3 Z l Z E N v b H V t b n M x L n t j a F B y Y X R p Y 2 E s M T R 9 J n F 1 b 3 Q 7 L C Z x d W 9 0 O 1 N l Y 3 R p b 2 4 x L 3 V u a W R h Z G V z Q 3 V y c m l j d W x h c m V z L 0 F 1 d G 9 S Z W 1 v d m V k Q 2 9 s d W 1 u c z E u e 2 F u c C w x N X 0 m c X V v d D s s J n F 1 b 3 Q 7 U 2 V j d G l v b j E v d W 5 p Z G F k Z X N D d X J y a W N 1 b G F y Z X M v Q X V 0 b 1 J l b W 9 2 Z W R D b 2 x 1 b W 5 z M S 5 7 Y 2 h 0 b 3 R h b C w x N n 0 m c X V v d D s s J n F 1 b 3 Q 7 U 2 V j d G l v b j E v d W 5 p Z G F k Z X N D d X J y a W N 1 b G F y Z X M v Q X V 0 b 1 J l b W 9 2 Z W R D b 2 x 1 b W 5 z M S 5 7 Z W 1 l b n R h L D E 3 f S Z x d W 9 0 O 1 0 s J n F 1 b 3 Q 7 Q 2 9 s d W 1 u Q 2 9 1 b n Q m c X V v d D s 6 M T g s J n F 1 b 3 Q 7 S 2 V 5 Q 2 9 s d W 1 u T m F t Z X M m c X V v d D s 6 W 1 0 s J n F 1 b 3 Q 7 Q 2 9 s d W 1 u S W R l b n R p d G l l c y Z x d W 9 0 O z p b J n F 1 b 3 Q 7 U 2 V j d G l v b j E v d W 5 p Z G F k Z X N D d X J y a W N 1 b G F y Z X M v Q X V 0 b 1 J l b W 9 2 Z W R D b 2 x 1 b W 5 z M S 5 7 c m V m Z X J l b m N p Y S w w f S Z x d W 9 0 O y w m c X V v d D t T Z W N 0 a W 9 u M S 9 1 b m l k Y W R l c 0 N 1 c n J p Y 3 V s Y X J l c y 9 B d X R v U m V t b 3 Z l Z E N v b H V t b n M x L n t u b 2 1 l L D F 9 J n F 1 b 3 Q 7 L C Z x d W 9 0 O 1 N l Y 3 R p b 2 4 x L 3 V u a W R h Z G V z Q 3 V y c m l j d W x h c m V z L 0 F 1 d G 9 S Z W 1 v d m V k Q 2 9 s d W 1 u c z E u e 2 N v Z G l n b y w y f S Z x d W 9 0 O y w m c X V v d D t T Z W N 0 a W 9 u M S 9 1 b m l k Y W R l c 0 N 1 c n J p Y 3 V s Y X J l c y 9 B d X R v U m V t b 3 Z l Z E N v b H V t b n M x L n t w c m V y Z X E s M 3 0 m c X V v d D s s J n F 1 b 3 Q 7 U 2 V j d G l v b j E v d W 5 p Z G F k Z X N D d X J y a W N 1 b G F y Z X M v Q X V 0 b 1 J l b W 9 2 Z W R D b 2 x 1 b W 5 z M S 5 7 b 3 B 0 L D R 9 J n F 1 b 3 Q 7 L C Z x d W 9 0 O 1 N l Y 3 R p b 2 4 x L 3 V u a W R h Z G V z Q 3 V y c m l j d W x h c m V z L 0 F 1 d G 9 S Z W 1 v d m V k Q 2 9 s d W 1 u c z E u e 3 B l c m l v Z G 8 s N X 0 m c X V v d D s s J n F 1 b 3 Q 7 U 2 V j d G l v b j E v d W 5 p Z G F k Z X N D d X J y a W N 1 b G F y Z X M v Q X V 0 b 1 J l b W 9 2 Z W R D b 2 x 1 b W 5 z M S 5 7 d G l w b y w 2 f S Z x d W 9 0 O y w m c X V v d D t T Z W N 0 a W 9 u M S 9 1 b m l k Y W R l c 0 N 1 c n J p Y 3 V s Y X J l c y 9 B d X R v U m V t b 3 Z l Z E N v b H V t b n M x L n t h c m V h S H V t Y W 5 h c y w 3 f S Z x d W 9 0 O y w m c X V v d D t T Z W N 0 a W 9 u M S 9 1 b m l k Y W R l c 0 N 1 c n J p Y 3 V s Y X J l c y 9 B d X R v U m V t b 3 Z l Z E N v b H V t b n M x L n t h c m V h Q 2 9 u a G V j a W 1 l b n R v L D h 9 J n F 1 b 3 Q 7 L C Z x d W 9 0 O 1 N l Y 3 R p b 2 4 x L 3 V u a W R h Z G V z Q 3 V y c m l j d W x h c m V z L 0 F 1 d G 9 S Z W 1 v d m V k Q 2 9 s d W 1 u c z E u e 2 h 1 b W F u a W R h Z G V z L D l 9 J n F 1 b 3 Q 7 L C Z x d W 9 0 O 1 N l Y 3 R p b 2 4 x L 3 V u a W R h Z G V z Q 3 V y c m l j d W x h c m V z L 0 F 1 d G 9 S Z W 1 v d m V k Q 2 9 s d W 1 u c z E u e 2 V 4 d C w x M H 0 m c X V v d D s s J n F 1 b 3 Q 7 U 2 V j d G l v b j E v d W 5 p Z G F k Z X N D d X J y a W N 1 b G F y Z X M v Q X V 0 b 1 J l b W 9 2 Z W R D b 2 x 1 b W 5 z M S 5 7 b W 9 k Y W x p Z G F k Z S w x M X 0 m c X V v d D s s J n F 1 b 3 Q 7 U 2 V j d G l v b j E v d W 5 p Z G F k Z X N D d X J y a W N 1 b G F y Z X M v Q X V 0 b 1 J l b W 9 2 Z W R D b 2 x 1 b W 5 z M S 5 7 a W R p b 2 1 h L D E y f S Z x d W 9 0 O y w m c X V v d D t T Z W N 0 a W 9 u M S 9 1 b m l k Y W R l c 0 N 1 c n J p Y 3 V s Y X J l c y 9 B d X R v U m V t b 3 Z l Z E N v b H V t b n M x L n t j a F R l b 3 J p Y 2 E s M T N 9 J n F 1 b 3 Q 7 L C Z x d W 9 0 O 1 N l Y 3 R p b 2 4 x L 3 V u a W R h Z G V z Q 3 V y c m l j d W x h c m V z L 0 F 1 d G 9 S Z W 1 v d m V k Q 2 9 s d W 1 u c z E u e 2 N o U H J h d G l j Y S w x N H 0 m c X V v d D s s J n F 1 b 3 Q 7 U 2 V j d G l v b j E v d W 5 p Z G F k Z X N D d X J y a W N 1 b G F y Z X M v Q X V 0 b 1 J l b W 9 2 Z W R D b 2 x 1 b W 5 z M S 5 7 Y W 5 w L D E 1 f S Z x d W 9 0 O y w m c X V v d D t T Z W N 0 a W 9 u M S 9 1 b m l k Y W R l c 0 N 1 c n J p Y 3 V s Y X J l c y 9 B d X R v U m V t b 3 Z l Z E N v b H V t b n M x L n t j a H R v d G F s L D E 2 f S Z x d W 9 0 O y w m c X V v d D t T Z W N 0 a W 9 u M S 9 1 b m l k Y W R l c 0 N 1 c n J p Y 3 V s Y X J l c y 9 B d X R v U m V t b 3 Z l Z E N v b H V t b n M x L n t l b W V u d G E s M T d 9 J n F 1 b 3 Q 7 X S w m c X V v d D t S Z W x h d G l v b n N o a X B J b m Z v J n F 1 b 3 Q 7 O l t d f S I g L z 4 8 R W 5 0 c n k g V H l w Z T 0 i U X V l c n l J R C I g V m F s d W U 9 I n M z M z J m M T E 5 M y 0 0 N G M 5 L T Q 3 Z W M t O T U 5 Z S 0 1 M z N l N z J m O D l k M G Y i I C 8 + P C 9 T d G F i b G V F b n R y a W V z P j w v S X R l b T 4 8 S X R l b T 4 8 S X R l b U x v Y 2 F 0 a W 9 u P j x J d G V t V H l w Z T 5 G b 3 J t d W x h P C 9 J d G V t V H l w Z T 4 8 S X R l b V B h d G g + U 2 V j d G l v b j E v d W 5 p Z G F k Z X N D d X J y a W N 1 b G F y Z X M v R m 9 u d G U 8 L 0 l 0 Z W 1 Q Y X R o P j w v S X R l b U x v Y 2 F 0 a W 9 u P j x T d G F i b G V F b n R y a W V z I C 8 + P C 9 J d G V t P j x J d G V t P j x J d G V t T G 9 j Y X R p b 2 4 + P E l 0 Z W 1 U e X B l P k Z v c m 1 1 b G E 8 L 0 l 0 Z W 1 U e X B l P j x J d G V t U G F 0 a D 5 T Z W N 0 a W 9 u M S 9 1 b m l k Y W R l c 0 N 1 c n J p Y 3 V s Y X J l c y 9 D Y W J l J U M z J U E 3 Y W x o b 3 M l M j B Q c m 9 t b 3 Z p Z G 9 z P C 9 J d G V t U G F 0 a D 4 8 L 0 l 0 Z W 1 M b 2 N h d G l v b j 4 8 U 3 R h Y m x l R W 5 0 c m l l c y A v P j w v S X R l b T 4 8 S X R l b T 4 8 S X R l b U x v Y 2 F 0 a W 9 u P j x J d G V t V H l w Z T 5 G b 3 J t d W x h P C 9 J d G V t V H l w Z T 4 8 S X R l b V B h d G g + U 2 V j d G l v b j E v d W 5 p Z G F k Z X N D d X J y a W N 1 b G F y Z X M v V G l w b y U y M E F s d G V y Y W R v P C 9 J d G V t U G F 0 a D 4 8 L 0 l 0 Z W 1 M b 2 N h d G l v b j 4 8 U 3 R h Y m x l R W 5 0 c m l l c y A v P j w v S X R l b T 4 8 L 0 l 0 Z W 1 z P j w v T G 9 j Y W x Q Y W N r Y W d l T W V 0 Y W R h d G F G a W x l P h Y A A A B Q S w U G A A A A A A A A A A A A A A A A A A A A A A A A 2 g A A A A E A A A D Q j J 3 f A R X R E Y x 6 A M B P w p f r A Q A A A B g A 0 S m E I R t L j f k w w i n k s e 0 A A A A A A g A A A A A A A 2 Y A A M A A A A A Q A A A A z M d + Y J T y D y 8 f Z s p f f w + a g Q A A A A A E g A A A o A A A A B A A A A D p 7 t 7 x / 5 G q p v X Q K V M 9 I o N u U A A A A J 1 X t n T 8 G B j 0 c i 1 3 b f 4 W c m 9 8 G I J 6 W v + R P j V Y w 3 I o G 3 W q O a f i C o F N M z H i i n U T h h i z e + n o E t 8 R x U a x S Z I v i x 2 y U D C h 9 w P l a Y 7 I l H m 4 S G D N h Z A r F A A A A E z h k 3 8 6 4 I H q L w k M n G l I 2 z m b 3 e f s < / D a t a M a s h u p > 
</file>

<file path=customXml/itemProps1.xml><?xml version="1.0" encoding="utf-8"?>
<ds:datastoreItem xmlns:ds="http://schemas.openxmlformats.org/officeDocument/2006/customXml" ds:itemID="{D806AB9C-E90A-46C8-988E-1E0CCF40B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Matriz</vt:lpstr>
      <vt:lpstr>Humanidades</vt:lpstr>
      <vt:lpstr>optativas</vt:lpstr>
      <vt:lpstr>unidadesCurriculares</vt:lpstr>
      <vt:lpstr>optativas de humanidades</vt:lpstr>
      <vt:lpstr>Matriz!Area_de_impressao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Walter Dafico Pfrimer</dc:creator>
  <cp:lastModifiedBy>Felipe Walter Dafico Pfrimer</cp:lastModifiedBy>
  <cp:lastPrinted>2022-05-03T17:43:49Z</cp:lastPrinted>
  <dcterms:created xsi:type="dcterms:W3CDTF">2015-06-05T18:19:34Z</dcterms:created>
  <dcterms:modified xsi:type="dcterms:W3CDTF">2022-05-16T19:40:19Z</dcterms:modified>
</cp:coreProperties>
</file>