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Lite BR\Desktop\Migrar\Excel, com DIO\"/>
    </mc:Choice>
  </mc:AlternateContent>
  <xr:revisionPtr revIDLastSave="0" documentId="13_ncr:1_{0C5D479A-1F5C-47F6-852A-5C884B6699E9}" xr6:coauthVersionLast="47" xr6:coauthVersionMax="47" xr10:uidLastSave="{00000000-0000-0000-0000-000000000000}"/>
  <bookViews>
    <workbookView xWindow="-120" yWindow="-120" windowWidth="20730" windowHeight="11160" tabRatio="213" xr2:uid="{997DCFCF-5984-4F9B-B191-49D3546E217E}"/>
  </bookViews>
  <sheets>
    <sheet name="Controle" sheetId="1" r:id="rId1"/>
    <sheet name="FII's" sheetId="2" r:id="rId2"/>
  </sheets>
  <externalReferences>
    <externalReference r:id="rId3"/>
  </externalReferences>
  <definedNames>
    <definedName name="aporte">[1]APP!$D$17</definedName>
    <definedName name="patrimonio">[1]APP!$D$20</definedName>
    <definedName name="perfil">Controle!$D$41</definedName>
    <definedName name="qtd_anos">[1]APP!$D$18</definedName>
    <definedName name="rendimento_carteira">[1]APP!$D$13</definedName>
    <definedName name="taxa_mensal">[1]APP!$D$19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47" i="1"/>
  <c r="D4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C32" i="1"/>
  <c r="D32" i="1" s="1"/>
  <c r="C33" i="1"/>
  <c r="D33" i="1" s="1"/>
  <c r="C34" i="1"/>
  <c r="D34" i="1" s="1"/>
  <c r="C35" i="1"/>
  <c r="D35" i="1" s="1"/>
  <c r="C36" i="1"/>
  <c r="D36" i="1" s="1"/>
  <c r="D26" i="1"/>
  <c r="D27" i="1" s="1"/>
  <c r="D18" i="1"/>
  <c r="D49" i="1" l="1"/>
  <c r="D48" i="1"/>
  <c r="D51" i="1"/>
  <c r="D50" i="1"/>
  <c r="D52" i="1"/>
  <c r="C53" i="1"/>
  <c r="D47" i="1"/>
  <c r="H3" i="2"/>
  <c r="D53" i="1" l="1"/>
</calcChain>
</file>

<file path=xl/sharedStrings.xml><?xml version="1.0" encoding="utf-8"?>
<sst xmlns="http://schemas.openxmlformats.org/spreadsheetml/2006/main" count="73" uniqueCount="37">
  <si>
    <t>SALÁRIO</t>
  </si>
  <si>
    <t>RENDIMENTO CARTEIRA</t>
  </si>
  <si>
    <t>SUGESTÃO - 30%</t>
  </si>
  <si>
    <t>VISÃO MENSAL</t>
  </si>
  <si>
    <t>APORTE MENSAL</t>
  </si>
  <si>
    <t>PERÍODO - ANOS</t>
  </si>
  <si>
    <t>RENDIMENTO MENSAL</t>
  </si>
  <si>
    <t>DIVIDENDO MENSAL</t>
  </si>
  <si>
    <t>PATRIMÔNIO ACUMULADO</t>
  </si>
  <si>
    <t>LONGO PRAZO</t>
  </si>
  <si>
    <t>PATRIMÔNIO ACUMULADO - 2 ANOS</t>
  </si>
  <si>
    <t>PATRIMÔNIO ACUMULADO - 5 ANOS</t>
  </si>
  <si>
    <t>PATRIMÔNIO ACUMULADO - 10 ANOS</t>
  </si>
  <si>
    <t>PATRIMÔNIO ACUMULADO - 20 ANOS</t>
  </si>
  <si>
    <t>PATRIMÔNIO ACUMULADO - 30 ANOS</t>
  </si>
  <si>
    <t>PARÂMETROS</t>
  </si>
  <si>
    <t>DIVIDENTOS</t>
  </si>
  <si>
    <t>CONTROLE DE INVESTIMENTOS PESSOAL</t>
  </si>
  <si>
    <t>CONTROLE DE FUNDOS DE INVESTIMENTO IMOBILIÁRIOS</t>
  </si>
  <si>
    <t>HOTELARIAS</t>
  </si>
  <si>
    <t>Agressivo</t>
  </si>
  <si>
    <t>DESENVOLVIMENTO</t>
  </si>
  <si>
    <t>FOFs</t>
  </si>
  <si>
    <t>HÍBRIDOS</t>
  </si>
  <si>
    <t>TIJOLO</t>
  </si>
  <si>
    <t>PAPEL</t>
  </si>
  <si>
    <t>Moderado</t>
  </si>
  <si>
    <t>Conservador</t>
  </si>
  <si>
    <t>Moderado-TIJOLO</t>
  </si>
  <si>
    <t>%</t>
  </si>
  <si>
    <t>TIPO DE FII</t>
  </si>
  <si>
    <t>PERFIL</t>
  </si>
  <si>
    <t>CHAVE</t>
  </si>
  <si>
    <t>CONSERVADOR</t>
  </si>
  <si>
    <t>FII</t>
  </si>
  <si>
    <t>SUGESTÃO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</si>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</sst>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9" formatCode="&quot;R$&quot;\ #,##0.00"/>
    <numFmt numFmtId="174" formatCode="&quot;R$&quot;\ #,##0.000;[Red]\-&quot;R$&quot;\ 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96600"/>
      <name val="Calibri"/>
      <family val="2"/>
      <scheme val="minor"/>
    </font>
    <font>
      <sz val="20"/>
      <color rgb="FFDDAE4F"/>
      <name val="Calibri"/>
      <family val="2"/>
      <scheme val="minor"/>
    </font>
    <font>
      <sz val="20"/>
      <color rgb="FFE5C27B"/>
      <name val="Calibri"/>
      <family val="2"/>
      <scheme val="minor"/>
    </font>
    <font>
      <sz val="11"/>
      <color rgb="FFE5C27B"/>
      <name val="Calibri"/>
      <family val="2"/>
      <scheme val="minor"/>
    </font>
    <font>
      <b/>
      <sz val="20"/>
      <color rgb="FFE5C27B"/>
      <name val="Calibri"/>
      <family val="2"/>
      <scheme val="minor"/>
    </font>
    <font>
      <sz val="11"/>
      <color rgb="FF684500"/>
      <name val="Calibri"/>
      <family val="2"/>
      <scheme val="minor"/>
    </font>
    <font>
      <sz val="11"/>
      <color rgb="FF744D00"/>
      <name val="Calibri"/>
      <family val="2"/>
      <scheme val="minor"/>
    </font>
    <font>
      <b/>
      <sz val="11"/>
      <color rgb="FF744D00"/>
      <name val="Calibri"/>
      <family val="2"/>
      <scheme val="minor"/>
    </font>
    <font>
      <b/>
      <sz val="24"/>
      <color rgb="FF744D00"/>
      <name val="Calibri"/>
      <family val="2"/>
      <scheme val="minor"/>
    </font>
    <font>
      <b/>
      <sz val="24"/>
      <color rgb="FF996600"/>
      <name val="Calibri"/>
      <family val="2"/>
      <scheme val="minor"/>
    </font>
    <font>
      <b/>
      <sz val="11"/>
      <color rgb="FFE5C27B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96600"/>
        <bgColor indexed="64"/>
      </patternFill>
    </fill>
    <fill>
      <patternFill patternType="solid">
        <fgColor rgb="FFDDAE4F"/>
        <bgColor indexed="64"/>
      </patternFill>
    </fill>
    <fill>
      <patternFill patternType="solid">
        <fgColor rgb="FFE5C27B"/>
        <bgColor indexed="64"/>
      </patternFill>
    </fill>
  </fills>
  <borders count="12">
    <border>
      <left/>
      <right/>
      <top/>
      <bottom/>
      <diagonal/>
    </border>
    <border>
      <left style="thick">
        <color rgb="FF996600"/>
      </left>
      <right/>
      <top style="thick">
        <color rgb="FF996600"/>
      </top>
      <bottom/>
      <diagonal/>
    </border>
    <border>
      <left/>
      <right/>
      <top style="thick">
        <color rgb="FF996600"/>
      </top>
      <bottom/>
      <diagonal/>
    </border>
    <border>
      <left/>
      <right style="thick">
        <color rgb="FF996600"/>
      </right>
      <top style="thick">
        <color rgb="FF996600"/>
      </top>
      <bottom/>
      <diagonal/>
    </border>
    <border>
      <left style="thick">
        <color rgb="FF996600"/>
      </left>
      <right/>
      <top/>
      <bottom/>
      <diagonal/>
    </border>
    <border>
      <left/>
      <right style="thick">
        <color rgb="FF996600"/>
      </right>
      <top/>
      <bottom/>
      <diagonal/>
    </border>
    <border>
      <left style="thick">
        <color rgb="FF996600"/>
      </left>
      <right/>
      <top/>
      <bottom style="thick">
        <color rgb="FF996600"/>
      </bottom>
      <diagonal/>
    </border>
    <border>
      <left/>
      <right/>
      <top/>
      <bottom style="thick">
        <color rgb="FF996600"/>
      </bottom>
      <diagonal/>
    </border>
    <border>
      <left/>
      <right style="thick">
        <color rgb="FF996600"/>
      </right>
      <top/>
      <bottom style="thick">
        <color rgb="FF99660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/>
      <diagonal/>
    </border>
    <border>
      <left style="thick">
        <color rgb="FF996600"/>
      </left>
      <right style="thick">
        <color rgb="FF996600"/>
      </right>
      <top/>
      <bottom/>
      <diagonal/>
    </border>
    <border>
      <left/>
      <right/>
      <top style="thick">
        <color rgb="FF996600"/>
      </top>
      <bottom style="thick">
        <color rgb="FF9966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4" borderId="0" xfId="0" applyFont="1" applyFill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4" borderId="6" xfId="0" applyFont="1" applyFill="1" applyBorder="1"/>
    <xf numFmtId="0" fontId="4" fillId="4" borderId="7" xfId="0" applyFont="1" applyFill="1" applyBorder="1"/>
    <xf numFmtId="0" fontId="4" fillId="5" borderId="0" xfId="0" applyFont="1" applyFill="1" applyBorder="1"/>
    <xf numFmtId="0" fontId="3" fillId="0" borderId="0" xfId="0" applyFont="1"/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5" borderId="4" xfId="0" applyFont="1" applyFill="1" applyBorder="1"/>
    <xf numFmtId="0" fontId="10" fillId="4" borderId="6" xfId="0" applyFont="1" applyFill="1" applyBorder="1"/>
    <xf numFmtId="169" fontId="10" fillId="5" borderId="5" xfId="1" applyNumberFormat="1" applyFont="1" applyFill="1" applyBorder="1" applyAlignment="1">
      <alignment horizontal="center"/>
    </xf>
    <xf numFmtId="164" fontId="10" fillId="5" borderId="5" xfId="0" applyNumberFormat="1" applyFont="1" applyFill="1" applyBorder="1" applyAlignment="1">
      <alignment horizontal="center"/>
    </xf>
    <xf numFmtId="169" fontId="11" fillId="4" borderId="8" xfId="1" applyNumberFormat="1" applyFont="1" applyFill="1" applyBorder="1" applyAlignment="1">
      <alignment horizontal="center"/>
    </xf>
    <xf numFmtId="0" fontId="10" fillId="5" borderId="0" xfId="0" applyFont="1" applyFill="1" applyBorder="1"/>
    <xf numFmtId="1" fontId="10" fillId="5" borderId="5" xfId="0" applyNumberFormat="1" applyFont="1" applyFill="1" applyBorder="1" applyAlignment="1">
      <alignment horizontal="center"/>
    </xf>
    <xf numFmtId="164" fontId="10" fillId="5" borderId="5" xfId="2" applyNumberFormat="1" applyFont="1" applyFill="1" applyBorder="1" applyAlignment="1">
      <alignment horizontal="center"/>
    </xf>
    <xf numFmtId="0" fontId="10" fillId="4" borderId="4" xfId="0" applyFont="1" applyFill="1" applyBorder="1"/>
    <xf numFmtId="0" fontId="10" fillId="4" borderId="0" xfId="0" applyFont="1" applyFill="1" applyBorder="1"/>
    <xf numFmtId="169" fontId="11" fillId="4" borderId="5" xfId="1" applyNumberFormat="1" applyFont="1" applyFill="1" applyBorder="1" applyAlignment="1">
      <alignment horizontal="center"/>
    </xf>
    <xf numFmtId="0" fontId="10" fillId="4" borderId="7" xfId="0" applyFont="1" applyFill="1" applyBorder="1"/>
    <xf numFmtId="8" fontId="10" fillId="4" borderId="0" xfId="0" applyNumberFormat="1" applyFont="1" applyFill="1" applyBorder="1" applyAlignment="1">
      <alignment horizontal="center"/>
    </xf>
    <xf numFmtId="174" fontId="11" fillId="4" borderId="5" xfId="0" applyNumberFormat="1" applyFont="1" applyFill="1" applyBorder="1" applyAlignment="1">
      <alignment horizontal="center"/>
    </xf>
    <xf numFmtId="8" fontId="10" fillId="4" borderId="7" xfId="0" applyNumberFormat="1" applyFont="1" applyFill="1" applyBorder="1" applyAlignment="1">
      <alignment horizontal="center"/>
    </xf>
    <xf numFmtId="174" fontId="11" fillId="4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2" fillId="0" borderId="2" xfId="0" applyFont="1" applyBorder="1"/>
    <xf numFmtId="0" fontId="0" fillId="0" borderId="2" xfId="0" applyBorder="1"/>
    <xf numFmtId="0" fontId="13" fillId="0" borderId="11" xfId="0" applyFont="1" applyBorder="1" applyAlignment="1">
      <alignment horizontal="center"/>
    </xf>
    <xf numFmtId="9" fontId="2" fillId="2" borderId="0" xfId="2" applyFont="1" applyFill="1"/>
    <xf numFmtId="0" fontId="2" fillId="2" borderId="0" xfId="3"/>
    <xf numFmtId="169" fontId="4" fillId="4" borderId="0" xfId="0" applyNumberFormat="1" applyFont="1" applyFill="1" applyAlignment="1">
      <alignment horizontal="left"/>
    </xf>
    <xf numFmtId="0" fontId="4" fillId="4" borderId="2" xfId="0" applyFont="1" applyFill="1" applyBorder="1"/>
    <xf numFmtId="0" fontId="0" fillId="0" borderId="4" xfId="0" applyBorder="1"/>
    <xf numFmtId="0" fontId="4" fillId="4" borderId="1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9" fontId="10" fillId="4" borderId="0" xfId="0" applyNumberFormat="1" applyFont="1" applyFill="1" applyBorder="1" applyAlignment="1">
      <alignment horizontal="center"/>
    </xf>
    <xf numFmtId="9" fontId="10" fillId="4" borderId="7" xfId="0" applyNumberFormat="1" applyFont="1" applyFill="1" applyBorder="1" applyAlignment="1">
      <alignment horizontal="center"/>
    </xf>
    <xf numFmtId="9" fontId="14" fillId="3" borderId="0" xfId="0" applyNumberFormat="1" applyFont="1" applyFill="1" applyAlignment="1">
      <alignment horizontal="center"/>
    </xf>
    <xf numFmtId="174" fontId="14" fillId="3" borderId="2" xfId="0" applyNumberFormat="1" applyFont="1" applyFill="1" applyBorder="1" applyAlignment="1">
      <alignment horizontal="center"/>
    </xf>
    <xf numFmtId="0" fontId="14" fillId="3" borderId="1" xfId="0" applyFont="1" applyFill="1" applyBorder="1"/>
    <xf numFmtId="8" fontId="11" fillId="4" borderId="0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9" fontId="9" fillId="4" borderId="0" xfId="0" applyNumberFormat="1" applyFont="1" applyFill="1" applyAlignment="1">
      <alignment horizontal="center"/>
    </xf>
    <xf numFmtId="0" fontId="9" fillId="4" borderId="7" xfId="0" applyFont="1" applyFill="1" applyBorder="1"/>
    <xf numFmtId="0" fontId="9" fillId="4" borderId="7" xfId="0" applyFont="1" applyFill="1" applyBorder="1" applyAlignment="1">
      <alignment horizontal="center"/>
    </xf>
    <xf numFmtId="9" fontId="9" fillId="4" borderId="7" xfId="0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684500"/>
      <color rgb="FF523F0A"/>
      <color rgb="FFF3DA95"/>
      <color rgb="FFE5C27B"/>
      <color rgb="FFDDAE4F"/>
      <color rgb="FF996600"/>
      <color rgb="FFEFD079"/>
      <color rgb="FF000000"/>
      <color rgb="FF744D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FD079"/>
            </a:solidFill>
            <a:ln>
              <a:noFill/>
            </a:ln>
          </c:spPr>
          <c:dPt>
            <c:idx val="0"/>
            <c:bubble3D val="0"/>
            <c:spPr>
              <a:solidFill>
                <a:srgbClr val="684500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3-42A1-9157-9023E4B7EF73}"/>
              </c:ext>
            </c:extLst>
          </c:dPt>
          <c:dPt>
            <c:idx val="1"/>
            <c:bubble3D val="0"/>
            <c:spPr>
              <a:solidFill>
                <a:srgbClr val="E5C27B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3-42A1-9157-9023E4B7EF73}"/>
              </c:ext>
            </c:extLst>
          </c:dPt>
          <c:dPt>
            <c:idx val="2"/>
            <c:bubble3D val="0"/>
            <c:spPr>
              <a:solidFill>
                <a:srgbClr val="523F0A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03-42A1-9157-9023E4B7EF73}"/>
              </c:ext>
            </c:extLst>
          </c:dPt>
          <c:dPt>
            <c:idx val="3"/>
            <c:bubble3D val="0"/>
            <c:spPr>
              <a:solidFill>
                <a:srgbClr val="DDAE4F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03-42A1-9157-9023E4B7EF73}"/>
              </c:ext>
            </c:extLst>
          </c:dPt>
          <c:dPt>
            <c:idx val="4"/>
            <c:bubble3D val="0"/>
            <c:spPr>
              <a:solidFill>
                <a:srgbClr val="996600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3-42A1-9157-9023E4B7EF73}"/>
              </c:ext>
            </c:extLst>
          </c:dPt>
          <c:dPt>
            <c:idx val="5"/>
            <c:bubble3D val="0"/>
            <c:spPr>
              <a:solidFill>
                <a:srgbClr val="F3DA95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03-42A1-9157-9023E4B7E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rgbClr val="6845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Controle!$B$47:$B$52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Controle!$C$47:$C$52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3-42A1-9157-9023E4B7EF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Controle!$B$47:$B$52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Controle!$D$47:$D$52</c15:sqref>
                        </c15:formulaRef>
                      </c:ext>
                    </c:extLst>
                    <c:numCache>
                      <c:formatCode>"R$"\ #,##0.000;[Red]\-"R$"\ #,##0.000</c:formatCode>
                      <c:ptCount val="6"/>
                      <c:pt idx="0">
                        <c:v>450</c:v>
                      </c:pt>
                      <c:pt idx="1">
                        <c:v>750</c:v>
                      </c:pt>
                      <c:pt idx="2" formatCode="&quot;R$&quot;#,##0.00_);[Red]\(&quot;R$&quot;#,##0.00\)">
                        <c:v>150</c:v>
                      </c:pt>
                      <c:pt idx="3">
                        <c:v>150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03-42A1-9157-9023E4B7EF7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9</xdr:row>
      <xdr:rowOff>23812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A1427C5-0DDC-00EB-28FD-D0F28A70E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3938" cy="1738312"/>
        </a:xfrm>
        <a:prstGeom prst="rect">
          <a:avLst/>
        </a:prstGeom>
      </xdr:spPr>
    </xdr:pic>
    <xdr:clientData/>
  </xdr:twoCellAnchor>
  <xdr:twoCellAnchor>
    <xdr:from>
      <xdr:col>1</xdr:col>
      <xdr:colOff>1401536</xdr:colOff>
      <xdr:row>55</xdr:row>
      <xdr:rowOff>111579</xdr:rowOff>
    </xdr:from>
    <xdr:to>
      <xdr:col>3</xdr:col>
      <xdr:colOff>557893</xdr:colOff>
      <xdr:row>69</xdr:row>
      <xdr:rowOff>187779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BAFC04-5990-8A28-9D50-0B9C8D38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dows%20Lite%20BR\Downloads\a04b81b1-8e35-4e72-aeb9-98aed8ed4403%20(2).xlsx" TargetMode="External"/><Relationship Id="rId1" Type="http://schemas.openxmlformats.org/officeDocument/2006/relationships/externalLinkPath" Target="/Users/Windows%20Lite%20BR/Downloads/a04b81b1-8e35-4e72-aeb9-98aed8ed440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</sheetNames>
    <sheetDataSet>
      <sheetData sheetId="0">
        <row r="13">
          <cell r="D13">
            <v>6.0000000000000001E-3</v>
          </cell>
        </row>
        <row r="17">
          <cell r="D17">
            <v>200</v>
          </cell>
        </row>
        <row r="18">
          <cell r="D18">
            <v>5</v>
          </cell>
        </row>
        <row r="19">
          <cell r="D19">
            <v>1.0789999999999999E-2</v>
          </cell>
        </row>
        <row r="20">
          <cell r="D20">
            <v>16755.382799697527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C77F-8D16-4E18-B860-813AE3C35F83}">
  <dimension ref="A11:E78"/>
  <sheetViews>
    <sheetView showGridLines="0" showRowColHeaders="0" tabSelected="1" topLeftCell="A59" zoomScaleNormal="100" workbookViewId="0">
      <selection activeCell="B73" sqref="B73"/>
    </sheetView>
  </sheetViews>
  <sheetFormatPr defaultColWidth="0" defaultRowHeight="15" x14ac:dyDescent="0.25"/>
  <cols>
    <col min="1" max="1" width="9.140625" customWidth="1"/>
    <col min="2" max="2" width="51" customWidth="1"/>
    <col min="3" max="4" width="30.140625" customWidth="1"/>
    <col min="5" max="5" width="9.140625" customWidth="1"/>
    <col min="6" max="16384" width="9.140625" hidden="1"/>
  </cols>
  <sheetData>
    <row r="11" spans="2:4" ht="15.75" thickBot="1" x14ac:dyDescent="0.3">
      <c r="B11" s="34"/>
    </row>
    <row r="12" spans="2:4" ht="33" thickTop="1" thickBot="1" x14ac:dyDescent="0.55000000000000004">
      <c r="B12" s="37" t="s">
        <v>17</v>
      </c>
      <c r="C12" s="37"/>
      <c r="D12" s="37"/>
    </row>
    <row r="13" spans="2:4" ht="33" thickTop="1" thickBot="1" x14ac:dyDescent="0.55000000000000004">
      <c r="B13" s="35"/>
      <c r="C13" s="36"/>
      <c r="D13" s="36"/>
    </row>
    <row r="14" spans="2:4" ht="15" customHeight="1" thickTop="1" x14ac:dyDescent="0.25">
      <c r="B14" s="14" t="s">
        <v>15</v>
      </c>
      <c r="C14" s="2"/>
      <c r="D14" s="3"/>
    </row>
    <row r="15" spans="2:4" x14ac:dyDescent="0.25">
      <c r="B15" s="4"/>
      <c r="C15" s="5"/>
      <c r="D15" s="6"/>
    </row>
    <row r="16" spans="2:4" x14ac:dyDescent="0.25">
      <c r="B16" s="17" t="s">
        <v>0</v>
      </c>
      <c r="C16" s="9"/>
      <c r="D16" s="19">
        <v>5000</v>
      </c>
    </row>
    <row r="17" spans="1:4" x14ac:dyDescent="0.25">
      <c r="B17" s="17" t="s">
        <v>1</v>
      </c>
      <c r="C17" s="9"/>
      <c r="D17" s="20">
        <v>1.0789999999999999E-2</v>
      </c>
    </row>
    <row r="18" spans="1:4" ht="15.75" thickBot="1" x14ac:dyDescent="0.3">
      <c r="B18" s="18" t="s">
        <v>2</v>
      </c>
      <c r="C18" s="8"/>
      <c r="D18" s="21">
        <f>D16*30%</f>
        <v>1500</v>
      </c>
    </row>
    <row r="19" spans="1:4" ht="15.75" thickTop="1" x14ac:dyDescent="0.25"/>
    <row r="20" spans="1:4" ht="15.75" thickBot="1" x14ac:dyDescent="0.3"/>
    <row r="21" spans="1:4" ht="15.75" thickTop="1" x14ac:dyDescent="0.25">
      <c r="B21" s="14" t="s">
        <v>3</v>
      </c>
      <c r="C21" s="2"/>
      <c r="D21" s="3"/>
    </row>
    <row r="22" spans="1:4" x14ac:dyDescent="0.25">
      <c r="B22" s="4"/>
      <c r="C22" s="5"/>
      <c r="D22" s="6"/>
    </row>
    <row r="23" spans="1:4" x14ac:dyDescent="0.25">
      <c r="B23" s="17" t="s">
        <v>4</v>
      </c>
      <c r="C23" s="22"/>
      <c r="D23" s="19">
        <v>1500</v>
      </c>
    </row>
    <row r="24" spans="1:4" x14ac:dyDescent="0.25">
      <c r="B24" s="17" t="s">
        <v>5</v>
      </c>
      <c r="C24" s="22"/>
      <c r="D24" s="23">
        <v>5</v>
      </c>
    </row>
    <row r="25" spans="1:4" x14ac:dyDescent="0.25">
      <c r="B25" s="17" t="s">
        <v>6</v>
      </c>
      <c r="C25" s="22"/>
      <c r="D25" s="24">
        <v>1.0789999999999999E-2</v>
      </c>
    </row>
    <row r="26" spans="1:4" x14ac:dyDescent="0.25">
      <c r="B26" s="25" t="s">
        <v>8</v>
      </c>
      <c r="C26" s="26"/>
      <c r="D26" s="27">
        <f>FV(D25,D24*12,D23*-1)</f>
        <v>125665.37099773147</v>
      </c>
    </row>
    <row r="27" spans="1:4" ht="15.75" thickBot="1" x14ac:dyDescent="0.3">
      <c r="B27" s="18" t="s">
        <v>7</v>
      </c>
      <c r="C27" s="28"/>
      <c r="D27" s="21">
        <f>D26*D25</f>
        <v>1355.9293530655225</v>
      </c>
    </row>
    <row r="28" spans="1:4" ht="15.75" thickTop="1" x14ac:dyDescent="0.25"/>
    <row r="29" spans="1:4" ht="15.75" thickBot="1" x14ac:dyDescent="0.3"/>
    <row r="30" spans="1:4" ht="15.75" customHeight="1" thickTop="1" x14ac:dyDescent="0.25">
      <c r="B30" s="14" t="s">
        <v>9</v>
      </c>
      <c r="C30" s="11"/>
      <c r="D30" s="15" t="s">
        <v>16</v>
      </c>
    </row>
    <row r="31" spans="1:4" ht="15" customHeight="1" x14ac:dyDescent="0.25">
      <c r="B31" s="12"/>
      <c r="C31" s="13"/>
      <c r="D31" s="16"/>
    </row>
    <row r="32" spans="1:4" x14ac:dyDescent="0.25">
      <c r="A32" s="10">
        <v>2</v>
      </c>
      <c r="B32" s="25" t="s">
        <v>10</v>
      </c>
      <c r="C32" s="29">
        <f>FV($D$25,$A32*12,$D$23*-1)</f>
        <v>40841.440946467825</v>
      </c>
      <c r="D32" s="30">
        <f>C32*$D$17</f>
        <v>440.67914781238778</v>
      </c>
    </row>
    <row r="33" spans="1:5" x14ac:dyDescent="0.25">
      <c r="A33" s="10">
        <v>5</v>
      </c>
      <c r="B33" s="25" t="s">
        <v>11</v>
      </c>
      <c r="C33" s="29">
        <f t="shared" ref="C33:C36" si="0">FV($D$25,$A33*12,$D$23*-1)</f>
        <v>125665.37099773147</v>
      </c>
      <c r="D33" s="30">
        <f t="shared" ref="D33:D36" si="1">C33*$D$17</f>
        <v>1355.9293530655225</v>
      </c>
    </row>
    <row r="34" spans="1:5" x14ac:dyDescent="0.25">
      <c r="A34" s="10">
        <v>10</v>
      </c>
      <c r="B34" s="25" t="s">
        <v>12</v>
      </c>
      <c r="C34" s="29">
        <f t="shared" si="0"/>
        <v>364926.3187952583</v>
      </c>
      <c r="D34" s="30">
        <f t="shared" si="1"/>
        <v>3937.5549798008369</v>
      </c>
    </row>
    <row r="35" spans="1:5" x14ac:dyDescent="0.25">
      <c r="A35" s="10">
        <v>20</v>
      </c>
      <c r="B35" s="25" t="s">
        <v>13</v>
      </c>
      <c r="C35" s="29">
        <f t="shared" si="0"/>
        <v>1687797.600145621</v>
      </c>
      <c r="D35" s="30">
        <f t="shared" si="1"/>
        <v>18211.336105571248</v>
      </c>
    </row>
    <row r="36" spans="1:5" ht="15.75" thickBot="1" x14ac:dyDescent="0.3">
      <c r="A36" s="10">
        <v>30</v>
      </c>
      <c r="B36" s="18" t="s">
        <v>14</v>
      </c>
      <c r="C36" s="31">
        <f t="shared" si="0"/>
        <v>6483254.4825070715</v>
      </c>
      <c r="D36" s="32">
        <f t="shared" si="1"/>
        <v>69954.315866251301</v>
      </c>
    </row>
    <row r="37" spans="1:5" ht="15.75" thickTop="1" x14ac:dyDescent="0.25"/>
    <row r="38" spans="1:5" ht="15.75" thickBot="1" x14ac:dyDescent="0.3">
      <c r="B38" s="34"/>
    </row>
    <row r="39" spans="1:5" ht="33" thickTop="1" thickBot="1" x14ac:dyDescent="0.55000000000000004">
      <c r="B39" s="37" t="s">
        <v>18</v>
      </c>
      <c r="C39" s="37"/>
      <c r="D39" s="37"/>
    </row>
    <row r="40" spans="1:5" ht="33" thickTop="1" thickBot="1" x14ac:dyDescent="0.55000000000000004">
      <c r="B40" s="35"/>
      <c r="C40" s="36"/>
      <c r="D40" s="36"/>
    </row>
    <row r="41" spans="1:5" ht="15.75" thickTop="1" x14ac:dyDescent="0.25">
      <c r="B41" s="43" t="s">
        <v>31</v>
      </c>
      <c r="C41" s="41"/>
      <c r="D41" s="41" t="s">
        <v>33</v>
      </c>
      <c r="E41" s="42"/>
    </row>
    <row r="42" spans="1:5" ht="15.75" thickBot="1" x14ac:dyDescent="0.3">
      <c r="B42" s="7" t="s">
        <v>4</v>
      </c>
      <c r="C42" s="1"/>
      <c r="D42" s="40">
        <f>D23</f>
        <v>1500</v>
      </c>
      <c r="E42" s="42"/>
    </row>
    <row r="43" spans="1:5" ht="15.75" thickTop="1" x14ac:dyDescent="0.25">
      <c r="B43" s="36"/>
      <c r="C43" s="36"/>
      <c r="D43" s="36"/>
    </row>
    <row r="44" spans="1:5" ht="15.75" thickBot="1" x14ac:dyDescent="0.3"/>
    <row r="45" spans="1:5" ht="15.75" customHeight="1" thickTop="1" x14ac:dyDescent="0.25">
      <c r="B45" s="14" t="s">
        <v>34</v>
      </c>
      <c r="C45" s="45" t="s">
        <v>35</v>
      </c>
      <c r="D45" s="15"/>
    </row>
    <row r="46" spans="1:5" ht="15" customHeight="1" x14ac:dyDescent="0.25">
      <c r="B46" s="44"/>
      <c r="C46" s="46"/>
      <c r="D46" s="16"/>
    </row>
    <row r="47" spans="1:5" x14ac:dyDescent="0.25">
      <c r="B47" s="25" t="s">
        <v>25</v>
      </c>
      <c r="C47" s="47">
        <f>VLOOKUP($D$41&amp;"-"&amp;B47,'FII''s'!$A:$D,4,0)</f>
        <v>0.3</v>
      </c>
      <c r="D47" s="30">
        <f>C47*$D$42</f>
        <v>450</v>
      </c>
    </row>
    <row r="48" spans="1:5" x14ac:dyDescent="0.25">
      <c r="B48" s="25" t="s">
        <v>24</v>
      </c>
      <c r="C48" s="47">
        <f>VLOOKUP($D$41&amp;"-"&amp;B48,'FII''s'!$A:$D,4,0)</f>
        <v>0.5</v>
      </c>
      <c r="D48" s="30">
        <f>C48*$D$42</f>
        <v>750</v>
      </c>
    </row>
    <row r="49" spans="2:5" x14ac:dyDescent="0.25">
      <c r="B49" s="25" t="s">
        <v>23</v>
      </c>
      <c r="C49" s="47">
        <f>VLOOKUP($D$41&amp;"-"&amp;B49,'FII''s'!$A:$D,4,0)</f>
        <v>0.1</v>
      </c>
      <c r="D49" s="52">
        <f t="shared" ref="D49:D52" si="2">C49*$D$42</f>
        <v>150</v>
      </c>
      <c r="E49" s="42"/>
    </row>
    <row r="50" spans="2:5" x14ac:dyDescent="0.25">
      <c r="B50" s="25" t="s">
        <v>22</v>
      </c>
      <c r="C50" s="47">
        <f>VLOOKUP($D$41&amp;"-"&amp;B50,'FII''s'!$A:$D,4,0)</f>
        <v>0.1</v>
      </c>
      <c r="D50" s="30">
        <f t="shared" si="2"/>
        <v>150</v>
      </c>
    </row>
    <row r="51" spans="2:5" x14ac:dyDescent="0.25">
      <c r="B51" s="25" t="s">
        <v>21</v>
      </c>
      <c r="C51" s="47">
        <f>VLOOKUP($D$41&amp;"-"&amp;B51,'FII''s'!$A:$D,4,0)</f>
        <v>0</v>
      </c>
      <c r="D51" s="30">
        <f t="shared" si="2"/>
        <v>0</v>
      </c>
    </row>
    <row r="52" spans="2:5" ht="15.75" thickBot="1" x14ac:dyDescent="0.3">
      <c r="B52" s="18" t="s">
        <v>19</v>
      </c>
      <c r="C52" s="48">
        <f>VLOOKUP($D$41&amp;"-"&amp;B52,'FII''s'!$A:$D,4,0)</f>
        <v>0</v>
      </c>
      <c r="D52" s="30">
        <f t="shared" si="2"/>
        <v>0</v>
      </c>
    </row>
    <row r="53" spans="2:5" ht="15.75" thickTop="1" x14ac:dyDescent="0.25">
      <c r="B53" s="51" t="s">
        <v>36</v>
      </c>
      <c r="C53" s="49">
        <f>SUM(C47:C52)</f>
        <v>1</v>
      </c>
      <c r="D53" s="50">
        <f>SUM(D47:D52)</f>
        <v>1500</v>
      </c>
      <c r="E53" s="42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</sheetData>
  <mergeCells count="9">
    <mergeCell ref="B39:D39"/>
    <mergeCell ref="D45:D46"/>
    <mergeCell ref="B45:B46"/>
    <mergeCell ref="C45:C46"/>
    <mergeCell ref="B14:D15"/>
    <mergeCell ref="B21:D22"/>
    <mergeCell ref="B30:C31"/>
    <mergeCell ref="D30:D31"/>
    <mergeCell ref="B12:D12"/>
  </mergeCells>
  <dataValidations count="1">
    <dataValidation type="list" allowBlank="1" showInputMessage="1" showErrorMessage="1" sqref="D41" xr:uid="{F0435B5A-43C5-4AEA-BCEE-D4A994370FB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DB7E-F82D-495B-9DC4-CA3D76289219}">
  <dimension ref="A1:H20"/>
  <sheetViews>
    <sheetView showGridLines="0" zoomScale="115" zoomScaleNormal="115" workbookViewId="0">
      <selection activeCell="D19" sqref="D19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5.42578125" bestFit="1" customWidth="1"/>
  </cols>
  <sheetData>
    <row r="1" spans="1:8" x14ac:dyDescent="0.25">
      <c r="A1" s="53" t="s">
        <v>32</v>
      </c>
      <c r="B1" s="53" t="s">
        <v>31</v>
      </c>
      <c r="C1" s="54" t="s">
        <v>30</v>
      </c>
      <c r="D1" s="54" t="s">
        <v>29</v>
      </c>
    </row>
    <row r="2" spans="1:8" x14ac:dyDescent="0.25">
      <c r="A2" s="55" t="str">
        <f>B2&amp;"-"&amp;C2</f>
        <v>Conservador-PAPEL</v>
      </c>
      <c r="B2" s="55" t="s">
        <v>27</v>
      </c>
      <c r="C2" s="56" t="s">
        <v>25</v>
      </c>
      <c r="D2" s="57">
        <v>0.3</v>
      </c>
      <c r="H2" t="s">
        <v>29</v>
      </c>
    </row>
    <row r="3" spans="1:8" x14ac:dyDescent="0.25">
      <c r="A3" s="55" t="str">
        <f>B3&amp;"-"&amp;C3</f>
        <v>Conservador-TIJOLO</v>
      </c>
      <c r="B3" s="55" t="s">
        <v>27</v>
      </c>
      <c r="C3" s="56" t="s">
        <v>24</v>
      </c>
      <c r="D3" s="57">
        <v>0.5</v>
      </c>
      <c r="G3" s="39" t="s">
        <v>28</v>
      </c>
      <c r="H3" s="38">
        <f>VLOOKUP(G3,$A:$D,4,FALSE)</f>
        <v>0.35</v>
      </c>
    </row>
    <row r="4" spans="1:8" x14ac:dyDescent="0.25">
      <c r="A4" s="55" t="str">
        <f>B4&amp;"-"&amp;C4</f>
        <v>Conservador-HÍBRIDOS</v>
      </c>
      <c r="B4" s="55" t="s">
        <v>27</v>
      </c>
      <c r="C4" s="56" t="s">
        <v>23</v>
      </c>
      <c r="D4" s="57">
        <v>0.1</v>
      </c>
    </row>
    <row r="5" spans="1:8" x14ac:dyDescent="0.25">
      <c r="A5" s="55" t="str">
        <f>B5&amp;"-"&amp;C5</f>
        <v>Conservador-FOFs</v>
      </c>
      <c r="B5" s="55" t="s">
        <v>27</v>
      </c>
      <c r="C5" s="56" t="s">
        <v>22</v>
      </c>
      <c r="D5" s="57">
        <v>0.1</v>
      </c>
    </row>
    <row r="6" spans="1:8" x14ac:dyDescent="0.25">
      <c r="A6" s="55" t="str">
        <f>B6&amp;"-"&amp;C6</f>
        <v>Conservador-DESENVOLVIMENTO</v>
      </c>
      <c r="B6" s="55" t="s">
        <v>27</v>
      </c>
      <c r="C6" s="56" t="s">
        <v>21</v>
      </c>
      <c r="D6" s="57">
        <v>0</v>
      </c>
    </row>
    <row r="7" spans="1:8" ht="15.75" thickBot="1" x14ac:dyDescent="0.3">
      <c r="A7" s="58" t="str">
        <f>B7&amp;"-"&amp;C7</f>
        <v>Conservador-HOTELARIAS</v>
      </c>
      <c r="B7" s="58" t="s">
        <v>27</v>
      </c>
      <c r="C7" s="59" t="s">
        <v>19</v>
      </c>
      <c r="D7" s="60">
        <v>0</v>
      </c>
    </row>
    <row r="8" spans="1:8" ht="15.75" thickTop="1" x14ac:dyDescent="0.25">
      <c r="A8" s="55" t="str">
        <f>B8&amp;"-"&amp;C8</f>
        <v>Moderado-PAPEL</v>
      </c>
      <c r="B8" s="55" t="s">
        <v>26</v>
      </c>
      <c r="C8" s="56" t="s">
        <v>25</v>
      </c>
      <c r="D8" s="57">
        <v>0.32</v>
      </c>
    </row>
    <row r="9" spans="1:8" x14ac:dyDescent="0.25">
      <c r="A9" s="55" t="str">
        <f>B9&amp;"-"&amp;C9</f>
        <v>Moderado-TIJOLO</v>
      </c>
      <c r="B9" s="55" t="s">
        <v>26</v>
      </c>
      <c r="C9" s="56" t="s">
        <v>24</v>
      </c>
      <c r="D9" s="57">
        <v>0.35</v>
      </c>
    </row>
    <row r="10" spans="1:8" x14ac:dyDescent="0.25">
      <c r="A10" s="55" t="str">
        <f>B10&amp;"-"&amp;C10</f>
        <v>Moderado-HÍBRIDOS</v>
      </c>
      <c r="B10" s="55" t="s">
        <v>26</v>
      </c>
      <c r="C10" s="56" t="s">
        <v>23</v>
      </c>
      <c r="D10" s="57">
        <v>0.08</v>
      </c>
    </row>
    <row r="11" spans="1:8" x14ac:dyDescent="0.25">
      <c r="A11" s="55" t="str">
        <f>B11&amp;"-"&amp;C11</f>
        <v>Moderado-FOFs</v>
      </c>
      <c r="B11" s="55" t="s">
        <v>26</v>
      </c>
      <c r="C11" s="56" t="s">
        <v>22</v>
      </c>
      <c r="D11" s="57">
        <v>0.05</v>
      </c>
    </row>
    <row r="12" spans="1:8" x14ac:dyDescent="0.25">
      <c r="A12" s="55" t="str">
        <f>B12&amp;"-"&amp;C12</f>
        <v>Moderado-DESENVOLVIMENTO</v>
      </c>
      <c r="B12" s="55" t="s">
        <v>26</v>
      </c>
      <c r="C12" s="56" t="s">
        <v>21</v>
      </c>
      <c r="D12" s="57">
        <v>0.1</v>
      </c>
    </row>
    <row r="13" spans="1:8" ht="15.75" thickBot="1" x14ac:dyDescent="0.3">
      <c r="A13" s="58" t="str">
        <f>B13&amp;"-"&amp;C13</f>
        <v>Moderado-HOTELARIAS</v>
      </c>
      <c r="B13" s="58" t="s">
        <v>26</v>
      </c>
      <c r="C13" s="59" t="s">
        <v>19</v>
      </c>
      <c r="D13" s="60">
        <v>0.1</v>
      </c>
    </row>
    <row r="14" spans="1:8" ht="15.75" thickTop="1" x14ac:dyDescent="0.25">
      <c r="A14" s="55" t="str">
        <f>B14&amp;"-"&amp;C14</f>
        <v>Agressivo-PAPEL</v>
      </c>
      <c r="B14" s="55" t="s">
        <v>20</v>
      </c>
      <c r="C14" s="56" t="s">
        <v>25</v>
      </c>
      <c r="D14" s="57">
        <v>0.5</v>
      </c>
    </row>
    <row r="15" spans="1:8" x14ac:dyDescent="0.25">
      <c r="A15" s="55" t="str">
        <f>B15&amp;"-"&amp;C15</f>
        <v>Agressivo-TIJOLO</v>
      </c>
      <c r="B15" s="55" t="s">
        <v>20</v>
      </c>
      <c r="C15" s="56" t="s">
        <v>24</v>
      </c>
      <c r="D15" s="57">
        <v>0.1</v>
      </c>
    </row>
    <row r="16" spans="1:8" x14ac:dyDescent="0.25">
      <c r="A16" s="55" t="str">
        <f>B16&amp;"-"&amp;C16</f>
        <v>Agressivo-HÍBRIDOS</v>
      </c>
      <c r="B16" s="55" t="s">
        <v>20</v>
      </c>
      <c r="C16" s="56" t="s">
        <v>23</v>
      </c>
      <c r="D16" s="57">
        <v>0.05</v>
      </c>
    </row>
    <row r="17" spans="1:4" x14ac:dyDescent="0.25">
      <c r="A17" s="55" t="str">
        <f>B17&amp;"-"&amp;C17</f>
        <v>Agressivo-FOFs</v>
      </c>
      <c r="B17" s="55" t="s">
        <v>20</v>
      </c>
      <c r="C17" s="56" t="s">
        <v>22</v>
      </c>
      <c r="D17" s="57">
        <v>0.05</v>
      </c>
    </row>
    <row r="18" spans="1:4" x14ac:dyDescent="0.25">
      <c r="A18" s="55" t="str">
        <f>B18&amp;"-"&amp;C18</f>
        <v>Agressivo-DESENVOLVIMENTO</v>
      </c>
      <c r="B18" s="55" t="s">
        <v>20</v>
      </c>
      <c r="C18" s="56" t="s">
        <v>21</v>
      </c>
      <c r="D18" s="57">
        <v>0.2</v>
      </c>
    </row>
    <row r="19" spans="1:4" ht="15.75" thickBot="1" x14ac:dyDescent="0.3">
      <c r="A19" s="58" t="str">
        <f>B19&amp;"-"&amp;C19</f>
        <v>Agressivo-HOTELARIAS</v>
      </c>
      <c r="B19" s="58" t="s">
        <v>20</v>
      </c>
      <c r="C19" s="59" t="s">
        <v>19</v>
      </c>
      <c r="D19" s="60">
        <v>0.1</v>
      </c>
    </row>
    <row r="20" spans="1:4" ht="15.75" thickTop="1" x14ac:dyDescent="0.25">
      <c r="D20" s="33"/>
    </row>
  </sheetData>
  <sheetProtection algorithmName="SHA-512" hashValue="A5JUDK/XSG4YFIi2p+OWhV3qN/0djRHxS4IEAiLfY/7/3NmJ3yXMa44+tEjw6wLcmLs1866YTchejkSJxcNhFQ==" saltValue="jN0U9wwc3VMWluDsfpMHdw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Controle</vt:lpstr>
      <vt:lpstr>FII's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Lite BR</dc:creator>
  <cp:lastModifiedBy>Windows Lite BR</cp:lastModifiedBy>
  <dcterms:created xsi:type="dcterms:W3CDTF">2025-06-30T20:37:23Z</dcterms:created>
  <dcterms:modified xsi:type="dcterms:W3CDTF">2025-06-30T22:49:31Z</dcterms:modified>
</cp:coreProperties>
</file>