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53175607-34BA-40CD-9B43-82D5CA5C1E1F}" xr6:coauthVersionLast="47" xr6:coauthVersionMax="47" xr10:uidLastSave="{00000000-0000-0000-0000-000000000000}"/>
  <bookViews>
    <workbookView xWindow="-25710" yWindow="7020" windowWidth="25820" windowHeight="13900" activeTab="1" xr2:uid="{00000000-000D-0000-FFFF-FFFF00000000}"/>
  </bookViews>
  <sheets>
    <sheet name="Main" sheetId="1" r:id="rId1"/>
    <sheet name="sonelokimab " sheetId="3" r:id="rId2"/>
    <sheet name="Model" sheetId="2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8" i="2" s="1"/>
  <c r="E10" i="2" s="1"/>
  <c r="D10" i="2"/>
  <c r="D8" i="2"/>
  <c r="D5" i="2"/>
  <c r="N6" i="1"/>
  <c r="N4" i="1"/>
  <c r="N7" i="1" l="1"/>
</calcChain>
</file>

<file path=xl/sharedStrings.xml><?xml version="1.0" encoding="utf-8"?>
<sst xmlns="http://schemas.openxmlformats.org/spreadsheetml/2006/main" count="91" uniqueCount="80">
  <si>
    <t>Price</t>
  </si>
  <si>
    <t>Shares</t>
  </si>
  <si>
    <t>MC</t>
  </si>
  <si>
    <t>Cash</t>
  </si>
  <si>
    <t>Debt</t>
  </si>
  <si>
    <t>EV</t>
  </si>
  <si>
    <t>Main</t>
  </si>
  <si>
    <t>R&amp;D</t>
  </si>
  <si>
    <t>SG&amp;A</t>
  </si>
  <si>
    <t>Operating loss</t>
  </si>
  <si>
    <t>Interest expense</t>
  </si>
  <si>
    <t>Other income, net</t>
  </si>
  <si>
    <t>Loss before income tax</t>
  </si>
  <si>
    <t>Income tax expense</t>
  </si>
  <si>
    <t>Net loss</t>
  </si>
  <si>
    <t>2Q2025</t>
  </si>
  <si>
    <t>2Q2024</t>
  </si>
  <si>
    <t>Name</t>
  </si>
  <si>
    <t>Indication</t>
  </si>
  <si>
    <t>MOA</t>
  </si>
  <si>
    <t>IP</t>
  </si>
  <si>
    <t>Phase</t>
  </si>
  <si>
    <t>Competition</t>
  </si>
  <si>
    <t>III</t>
  </si>
  <si>
    <t>sonelokimab </t>
  </si>
  <si>
    <t>Generic</t>
  </si>
  <si>
    <t>sonelokimab</t>
  </si>
  <si>
    <t>Phase III IZAR-1</t>
  </si>
  <si>
    <t>Phase III IZAR-2</t>
  </si>
  <si>
    <t>PsA, PPP, HS</t>
  </si>
  <si>
    <t>HiSCR75</t>
  </si>
  <si>
    <t>week 24</t>
  </si>
  <si>
    <t>week 12</t>
  </si>
  <si>
    <t>sonelikomab dosed Q4W 120mg</t>
  </si>
  <si>
    <t>HiSCR90</t>
  </si>
  <si>
    <t>IHS4-100</t>
  </si>
  <si>
    <t>HiSCR50</t>
  </si>
  <si>
    <t>Placebo</t>
  </si>
  <si>
    <t>29% p=0.0002</t>
  </si>
  <si>
    <t>38% p&lt;0.0001</t>
  </si>
  <si>
    <t>Hidradenitis Suppurative Clinical Response (HiSCR) 75 is PE</t>
  </si>
  <si>
    <t>Intent to treat non responder imputation (ITT-NRI)</t>
  </si>
  <si>
    <t>120mg proved superior to 200mg</t>
  </si>
  <si>
    <t>it selectively binds to IL-17A and IL-17F</t>
  </si>
  <si>
    <t>smaller molecule is easier to bind/absorve. (aka improved tissue penetration)</t>
  </si>
  <si>
    <t>Phase II ARGO n=207 NCT05640245</t>
  </si>
  <si>
    <t>ACR50:</t>
  </si>
  <si>
    <t>120mg</t>
  </si>
  <si>
    <t>60mg</t>
  </si>
  <si>
    <t>60mg no induction</t>
  </si>
  <si>
    <t>46% p&lt;0.001</t>
  </si>
  <si>
    <t>47% p=0.002</t>
  </si>
  <si>
    <t>37% p&lt;0.000</t>
  </si>
  <si>
    <t>subgroup analysis</t>
  </si>
  <si>
    <t>most inhibitors of IL-17 in the market cannot target IL-17A/A, IL-17A/F, and IL-17F/F at the same time</t>
  </si>
  <si>
    <t>placebo-controlled evaluating sonelokimab for psoriatic arthritis (PsA)</t>
  </si>
  <si>
    <t>important to note that bimekizumab is already approved and it is also a dual 17A 17F inhibitor</t>
  </si>
  <si>
    <t>Bimekizumab</t>
  </si>
  <si>
    <t>IL-17A/F inhibitor</t>
  </si>
  <si>
    <t>PCT/IB2023/054122</t>
  </si>
  <si>
    <t>Lincensing agreement with merk for Sonelokimab</t>
  </si>
  <si>
    <t xml:space="preserve">milestones totaling USD319.9mln </t>
  </si>
  <si>
    <t>USD29.9mln USD of cash and equity (Merck's stake is 9.9%)</t>
  </si>
  <si>
    <t>royalties estimated to be 10 to 15% of net sales</t>
  </si>
  <si>
    <t>Economics</t>
  </si>
  <si>
    <t>15% of net profits to Merck through a licensing agreement</t>
  </si>
  <si>
    <t>MRK GR</t>
  </si>
  <si>
    <t>Hidradenitis Suppurativa (HS), Psoriatic Arthritis (PsA), Palmoplantar Pustulosis (PPP)</t>
  </si>
  <si>
    <t>important to listen more to conference calls to be honest</t>
  </si>
  <si>
    <t>Clinical Trials</t>
  </si>
  <si>
    <t>Phase III "VELA-1" n=422 NCT06411899</t>
  </si>
  <si>
    <t>Phase III "VELA-2" n=400 NCT06411379</t>
  </si>
  <si>
    <t>expected to be administred once a month</t>
  </si>
  <si>
    <t>Phase III "PIONEER" adalimumab vs. placebo</t>
  </si>
  <si>
    <t>30.1% vs. 13.9%</t>
  </si>
  <si>
    <t>Phase III "SUNSHINE" secukinumab vs. placebo</t>
  </si>
  <si>
    <t>26.6% vs. 15.0%</t>
  </si>
  <si>
    <t>Phase III "HEARD I/II" bimekizumab vs. placebo</t>
  </si>
  <si>
    <t>34.6% vs. 17.0%</t>
  </si>
  <si>
    <t>Phase II MIRA n=234 vs. adalimumab NCT05322473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</si>
</sst>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  <xf numFmtId="0" fontId="4" fillId="0" borderId="0" xfId="0" applyFont="1"/>
    <xf numFmtId="10" fontId="3" fillId="0" borderId="0" xfId="0" applyNumberFormat="1" applyFont="1"/>
    <xf numFmtId="9" fontId="3" fillId="0" borderId="0" xfId="0" applyNumberFormat="1" applyFont="1"/>
    <xf numFmtId="3" fontId="3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24</xdr:row>
      <xdr:rowOff>95438</xdr:rowOff>
    </xdr:from>
    <xdr:to>
      <xdr:col>22</xdr:col>
      <xdr:colOff>578965</xdr:colOff>
      <xdr:row>37</xdr:row>
      <xdr:rowOff>171540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83667-BFE1-7390-028B-B22EE87E9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4050" y="3594288"/>
          <a:ext cx="7443315" cy="2413121"/>
        </a:xfrm>
        <a:prstGeom prst="rect">
          <a:avLst/>
        </a:prstGeom>
      </xdr:spPr>
    </xdr:pic>
    <xdr:clientData/>
  </xdr:twoCellAnchor>
  <xdr:twoCellAnchor editAs="oneCell">
    <xdr:from>
      <xdr:col>10</xdr:col>
      <xdr:colOff>598703</xdr:colOff>
      <xdr:row>44</xdr:row>
      <xdr:rowOff>50800</xdr:rowOff>
    </xdr:from>
    <xdr:to>
      <xdr:col>24</xdr:col>
      <xdr:colOff>217045</xdr:colOff>
      <xdr:row>67</xdr:row>
      <xdr:rowOff>158458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97D7D9-0B96-FA58-592F-A81275703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4103" y="7232650"/>
          <a:ext cx="8330542" cy="4242384"/>
        </a:xfrm>
        <a:prstGeom prst="rect">
          <a:avLst/>
        </a:prstGeom>
      </xdr:spPr>
    </xdr:pic>
    <xdr:clientData/>
  </xdr:twoCellAnchor>
  <xdr:twoCellAnchor editAs="oneCell">
    <xdr:from>
      <xdr:col>2</xdr:col>
      <xdr:colOff>1337503</xdr:colOff>
      <xdr:row>24</xdr:row>
      <xdr:rowOff>50800</xdr:rowOff>
    </xdr:from>
    <xdr:to>
      <xdr:col>8</xdr:col>
      <xdr:colOff>495839</xdr:colOff>
      <xdr:row>40</xdr:row>
      <xdr:rowOff>32457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3033CA-5D3D-E2F8-09AF-A8FC097B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4953" y="3549650"/>
          <a:ext cx="5705186" cy="2857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3"/>
  <sheetViews>
    <sheetView zoomScale="145" zoomScaleNormal="145" workbookViewId="0">
      <selection activeCell="L11" sqref="L11"/>
    </sheetView>
  </sheetViews>
  <sheetFormatPr defaultRowHeight="14" x14ac:dyDescent="0.3"/>
  <cols>
    <col min="1" max="1" width="5.08984375" style="3" customWidth="1"/>
    <col min="2" max="2" width="11.90625" style="3" bestFit="1" customWidth="1"/>
    <col min="3" max="3" width="40.08984375" style="3" bestFit="1" customWidth="1"/>
    <col min="4" max="4" width="15.36328125" style="3" bestFit="1" customWidth="1"/>
    <col min="5" max="5" width="8.7265625" style="3"/>
    <col min="6" max="6" width="12.08984375" style="3" bestFit="1" customWidth="1"/>
    <col min="7" max="13" width="8.7265625" style="3"/>
    <col min="14" max="14" width="11.26953125" style="3" bestFit="1" customWidth="1"/>
    <col min="15" max="16384" width="8.7265625" style="3"/>
  </cols>
  <sheetData>
    <row r="2" spans="2:14" x14ac:dyDescent="0.3">
      <c r="B2" s="3" t="s">
        <v>17</v>
      </c>
      <c r="C2" s="3" t="s">
        <v>18</v>
      </c>
      <c r="D2" s="3" t="s">
        <v>19</v>
      </c>
      <c r="E2" s="3" t="s">
        <v>21</v>
      </c>
      <c r="F2" s="3" t="s">
        <v>64</v>
      </c>
      <c r="G2" s="3" t="s">
        <v>20</v>
      </c>
      <c r="H2" s="3" t="s">
        <v>22</v>
      </c>
      <c r="M2" s="3" t="s">
        <v>0</v>
      </c>
      <c r="N2" s="3">
        <v>53.9</v>
      </c>
    </row>
    <row r="3" spans="2:14" x14ac:dyDescent="0.3">
      <c r="B3" s="2" t="s">
        <v>24</v>
      </c>
      <c r="C3" s="3" t="s">
        <v>67</v>
      </c>
      <c r="D3" s="3" t="s">
        <v>58</v>
      </c>
      <c r="E3" s="3" t="s">
        <v>23</v>
      </c>
      <c r="F3" s="3" t="s">
        <v>66</v>
      </c>
      <c r="G3" s="3" t="s">
        <v>59</v>
      </c>
      <c r="H3" s="3" t="s">
        <v>57</v>
      </c>
      <c r="M3" s="3" t="s">
        <v>1</v>
      </c>
      <c r="N3" s="7">
        <v>63</v>
      </c>
    </row>
    <row r="4" spans="2:14" x14ac:dyDescent="0.3">
      <c r="M4" s="3" t="s">
        <v>2</v>
      </c>
      <c r="N4" s="7">
        <f>N3*N2</f>
        <v>3395.7</v>
      </c>
    </row>
    <row r="5" spans="2:14" x14ac:dyDescent="0.3">
      <c r="M5" s="3" t="s">
        <v>3</v>
      </c>
      <c r="N5" s="7">
        <v>307</v>
      </c>
    </row>
    <row r="6" spans="2:14" x14ac:dyDescent="0.3">
      <c r="M6" s="3" t="s">
        <v>4</v>
      </c>
      <c r="N6" s="7">
        <f>73+2+1+1</f>
        <v>77</v>
      </c>
    </row>
    <row r="7" spans="2:14" x14ac:dyDescent="0.3">
      <c r="M7" s="3" t="s">
        <v>5</v>
      </c>
      <c r="N7" s="7">
        <f>N4-N5+N6</f>
        <v>3165.7</v>
      </c>
    </row>
    <row r="10" spans="2:14" x14ac:dyDescent="0.3">
      <c r="L10" s="3" t="s">
        <v>72</v>
      </c>
    </row>
    <row r="13" spans="2:14" ht="14.5" x14ac:dyDescent="0.35">
      <c r="L13" s="8" t="s">
        <v>60</v>
      </c>
    </row>
    <row r="14" spans="2:14" ht="14.5" x14ac:dyDescent="0.35">
      <c r="L14" s="8" t="s">
        <v>62</v>
      </c>
    </row>
    <row r="15" spans="2:14" ht="14.5" x14ac:dyDescent="0.35">
      <c r="L15" s="8" t="s">
        <v>61</v>
      </c>
    </row>
    <row r="16" spans="2:14" ht="14.5" x14ac:dyDescent="0.35">
      <c r="L16" s="8" t="s">
        <v>63</v>
      </c>
    </row>
    <row r="18" spans="12:12" ht="14.5" x14ac:dyDescent="0.35">
      <c r="L18" s="8" t="s">
        <v>68</v>
      </c>
    </row>
    <row r="19" spans="12:12" x14ac:dyDescent="0.3">
      <c r="L19" s="3" t="s">
        <v>56</v>
      </c>
    </row>
    <row r="22" spans="12:12" x14ac:dyDescent="0.3">
      <c r="L22" s="3" t="s">
        <v>44</v>
      </c>
    </row>
    <row r="23" spans="12:12" x14ac:dyDescent="0.3">
      <c r="L23" s="3" t="s">
        <v>43</v>
      </c>
    </row>
    <row r="43" spans="12:12" x14ac:dyDescent="0.3">
      <c r="L43" s="3" t="s">
        <v>54</v>
      </c>
    </row>
  </sheetData>
  <hyperlinks>
    <hyperlink ref="B3" location="'sonelokimab '!A1" display="sonelokimab " xr:uid="{B8886E99-62CB-4832-A580-6E0B2F6D2DB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8B8C-D10B-4270-A19C-7CC035EA121E}">
  <dimension ref="A1:E55"/>
  <sheetViews>
    <sheetView tabSelected="1" zoomScale="145" zoomScaleNormal="145" workbookViewId="0">
      <selection activeCell="D13" sqref="D13"/>
    </sheetView>
  </sheetViews>
  <sheetFormatPr defaultRowHeight="14" x14ac:dyDescent="0.3"/>
  <cols>
    <col min="1" max="1" width="5.08984375" style="3" bestFit="1" customWidth="1"/>
    <col min="2" max="2" width="11.54296875" style="3" bestFit="1" customWidth="1"/>
    <col min="3" max="3" width="12.36328125" style="3" bestFit="1" customWidth="1"/>
    <col min="4" max="16384" width="8.7265625" style="3"/>
  </cols>
  <sheetData>
    <row r="1" spans="1:3" x14ac:dyDescent="0.3">
      <c r="A1" s="2" t="s">
        <v>6</v>
      </c>
    </row>
    <row r="2" spans="1:3" x14ac:dyDescent="0.3">
      <c r="B2" s="3" t="s">
        <v>17</v>
      </c>
    </row>
    <row r="3" spans="1:3" x14ac:dyDescent="0.3">
      <c r="B3" s="3" t="s">
        <v>25</v>
      </c>
      <c r="C3" s="3" t="s">
        <v>26</v>
      </c>
    </row>
    <row r="4" spans="1:3" x14ac:dyDescent="0.3">
      <c r="B4" s="3" t="s">
        <v>18</v>
      </c>
      <c r="C4" s="3" t="s">
        <v>29</v>
      </c>
    </row>
    <row r="5" spans="1:3" x14ac:dyDescent="0.3">
      <c r="B5" s="3" t="s">
        <v>64</v>
      </c>
      <c r="C5" s="3" t="s">
        <v>65</v>
      </c>
    </row>
    <row r="6" spans="1:3" x14ac:dyDescent="0.3">
      <c r="B6" s="3" t="s">
        <v>69</v>
      </c>
    </row>
    <row r="12" spans="1:3" x14ac:dyDescent="0.3">
      <c r="C12" s="4" t="s">
        <v>70</v>
      </c>
    </row>
    <row r="15" spans="1:3" x14ac:dyDescent="0.3">
      <c r="C15" s="4" t="s">
        <v>71</v>
      </c>
    </row>
    <row r="18" spans="3:5" x14ac:dyDescent="0.3">
      <c r="C18" s="4" t="s">
        <v>27</v>
      </c>
    </row>
    <row r="21" spans="3:5" x14ac:dyDescent="0.3">
      <c r="C21" s="4" t="s">
        <v>28</v>
      </c>
    </row>
    <row r="23" spans="3:5" x14ac:dyDescent="0.3">
      <c r="C23" s="4" t="s">
        <v>45</v>
      </c>
    </row>
    <row r="24" spans="3:5" x14ac:dyDescent="0.3">
      <c r="C24" s="3" t="s">
        <v>55</v>
      </c>
    </row>
    <row r="26" spans="3:5" x14ac:dyDescent="0.3">
      <c r="C26" s="3" t="s">
        <v>46</v>
      </c>
    </row>
    <row r="27" spans="3:5" x14ac:dyDescent="0.3">
      <c r="C27" s="4"/>
      <c r="D27" s="3" t="s">
        <v>32</v>
      </c>
      <c r="E27" s="3" t="s">
        <v>31</v>
      </c>
    </row>
    <row r="28" spans="3:5" x14ac:dyDescent="0.3">
      <c r="C28" s="3" t="s">
        <v>37</v>
      </c>
      <c r="D28" s="5">
        <v>0.17499999999999999</v>
      </c>
    </row>
    <row r="29" spans="3:5" x14ac:dyDescent="0.3">
      <c r="C29" s="3" t="s">
        <v>47</v>
      </c>
      <c r="D29" s="6" t="s">
        <v>51</v>
      </c>
      <c r="E29" s="6">
        <v>0.57999999999999996</v>
      </c>
    </row>
    <row r="30" spans="3:5" x14ac:dyDescent="0.3">
      <c r="C30" s="3" t="s">
        <v>48</v>
      </c>
      <c r="D30" s="6" t="s">
        <v>50</v>
      </c>
      <c r="E30" s="6">
        <v>0.61</v>
      </c>
    </row>
    <row r="31" spans="3:5" x14ac:dyDescent="0.3">
      <c r="C31" s="3" t="s">
        <v>49</v>
      </c>
      <c r="D31" s="6" t="s">
        <v>52</v>
      </c>
      <c r="E31" s="6">
        <v>0.59</v>
      </c>
    </row>
    <row r="33" spans="3:5" x14ac:dyDescent="0.3">
      <c r="C33" s="4" t="s">
        <v>79</v>
      </c>
    </row>
    <row r="34" spans="3:5" x14ac:dyDescent="0.3">
      <c r="C34" s="3" t="s">
        <v>33</v>
      </c>
    </row>
    <row r="35" spans="3:5" x14ac:dyDescent="0.3">
      <c r="C35" s="3" t="s">
        <v>40</v>
      </c>
    </row>
    <row r="36" spans="3:5" x14ac:dyDescent="0.3">
      <c r="C36" s="3" t="s">
        <v>42</v>
      </c>
    </row>
    <row r="38" spans="3:5" x14ac:dyDescent="0.3">
      <c r="D38" s="3" t="s">
        <v>32</v>
      </c>
      <c r="E38" s="3" t="s">
        <v>31</v>
      </c>
    </row>
    <row r="39" spans="3:5" x14ac:dyDescent="0.3">
      <c r="C39" s="3" t="s">
        <v>37</v>
      </c>
    </row>
    <row r="40" spans="3:5" x14ac:dyDescent="0.3">
      <c r="C40" s="3" t="s">
        <v>36</v>
      </c>
      <c r="D40" s="3" t="s">
        <v>39</v>
      </c>
    </row>
    <row r="41" spans="3:5" x14ac:dyDescent="0.3">
      <c r="C41" s="3" t="s">
        <v>30</v>
      </c>
      <c r="D41" s="6" t="s">
        <v>38</v>
      </c>
      <c r="E41" s="6">
        <v>0.56999999999999995</v>
      </c>
    </row>
    <row r="42" spans="3:5" x14ac:dyDescent="0.3">
      <c r="C42" s="3" t="s">
        <v>34</v>
      </c>
      <c r="E42" s="6">
        <v>0.38</v>
      </c>
    </row>
    <row r="43" spans="3:5" x14ac:dyDescent="0.3">
      <c r="C43" s="3" t="s">
        <v>35</v>
      </c>
      <c r="E43" s="6">
        <v>0.5</v>
      </c>
    </row>
    <row r="45" spans="3:5" x14ac:dyDescent="0.3">
      <c r="C45" s="3" t="s">
        <v>53</v>
      </c>
    </row>
    <row r="48" spans="3:5" x14ac:dyDescent="0.3">
      <c r="C48" s="4" t="s">
        <v>73</v>
      </c>
    </row>
    <row r="49" spans="3:3" x14ac:dyDescent="0.3">
      <c r="C49" s="3" t="s">
        <v>74</v>
      </c>
    </row>
    <row r="51" spans="3:3" x14ac:dyDescent="0.3">
      <c r="C51" s="4" t="s">
        <v>75</v>
      </c>
    </row>
    <row r="52" spans="3:3" x14ac:dyDescent="0.3">
      <c r="C52" s="3" t="s">
        <v>76</v>
      </c>
    </row>
    <row r="54" spans="3:3" x14ac:dyDescent="0.3">
      <c r="C54" s="4" t="s">
        <v>77</v>
      </c>
    </row>
    <row r="55" spans="3:3" x14ac:dyDescent="0.3">
      <c r="C55" s="3" t="s">
        <v>78</v>
      </c>
    </row>
  </sheetData>
  <hyperlinks>
    <hyperlink ref="A1" location="Main!A1" display="Main" xr:uid="{C583AE2E-CB1E-41FF-9549-7C0EA49D42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9254-2A3A-438A-BB6D-3555126CA9A4}">
  <dimension ref="A1:E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5" x14ac:dyDescent="0.35"/>
  <cols>
    <col min="1" max="1" width="5.08984375" bestFit="1" customWidth="1"/>
    <col min="2" max="2" width="20.08984375" bestFit="1" customWidth="1"/>
  </cols>
  <sheetData>
    <row r="1" spans="1:5" x14ac:dyDescent="0.35">
      <c r="A1" s="1" t="s">
        <v>6</v>
      </c>
    </row>
    <row r="2" spans="1:5" x14ac:dyDescent="0.35">
      <c r="D2" t="s">
        <v>16</v>
      </c>
      <c r="E2" t="s">
        <v>15</v>
      </c>
    </row>
    <row r="3" spans="1:5" x14ac:dyDescent="0.35">
      <c r="B3" t="s">
        <v>7</v>
      </c>
      <c r="D3">
        <v>-23662</v>
      </c>
      <c r="E3">
        <v>-49762</v>
      </c>
    </row>
    <row r="4" spans="1:5" x14ac:dyDescent="0.35">
      <c r="B4" t="s">
        <v>8</v>
      </c>
      <c r="D4">
        <v>-6916</v>
      </c>
      <c r="E4">
        <v>-10936</v>
      </c>
    </row>
    <row r="5" spans="1:5" x14ac:dyDescent="0.35">
      <c r="B5" t="s">
        <v>9</v>
      </c>
      <c r="D5">
        <f>SUM(D3:D4)</f>
        <v>-30578</v>
      </c>
      <c r="E5">
        <f>SUM(E3:E4)</f>
        <v>-60698</v>
      </c>
    </row>
    <row r="6" spans="1:5" x14ac:dyDescent="0.35">
      <c r="B6" t="s">
        <v>10</v>
      </c>
      <c r="D6">
        <v>0</v>
      </c>
      <c r="E6">
        <v>-2037</v>
      </c>
    </row>
    <row r="7" spans="1:5" x14ac:dyDescent="0.35">
      <c r="B7" t="s">
        <v>11</v>
      </c>
      <c r="D7">
        <v>5898</v>
      </c>
      <c r="E7">
        <v>6779</v>
      </c>
    </row>
    <row r="8" spans="1:5" x14ac:dyDescent="0.35">
      <c r="B8" t="s">
        <v>12</v>
      </c>
      <c r="D8">
        <f>D5+SUM(D6:D7)</f>
        <v>-24680</v>
      </c>
      <c r="E8">
        <f>E5+SUM(E6:E7)</f>
        <v>-55956</v>
      </c>
    </row>
    <row r="9" spans="1:5" x14ac:dyDescent="0.35">
      <c r="B9" t="s">
        <v>13</v>
      </c>
      <c r="D9">
        <v>-79</v>
      </c>
      <c r="E9">
        <v>-95</v>
      </c>
    </row>
    <row r="10" spans="1:5" x14ac:dyDescent="0.35">
      <c r="B10" t="s">
        <v>14</v>
      </c>
      <c r="D10">
        <f>SUM(D8:D9)</f>
        <v>-24759</v>
      </c>
      <c r="E10">
        <f>SUM(E8:E9)</f>
        <v>-56051</v>
      </c>
    </row>
  </sheetData>
  <hyperlinks>
    <hyperlink ref="A1" location="Main!A1" display="Main" xr:uid="{003D2AB7-F64F-4189-ABCB-8FB894EF785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2947-C031-4055-A102-A66FF1DA8B5D}">
  <dimension ref="A1:B2"/>
  <sheetViews>
    <sheetView workbookViewId="0">
      <selection activeCell="D18" sqref="D18"/>
    </sheetView>
  </sheetViews>
  <sheetFormatPr defaultRowHeight="14.5" x14ac:dyDescent="0.35"/>
  <cols>
    <col min="1" max="1" width="5.08984375" bestFit="1" customWidth="1"/>
  </cols>
  <sheetData>
    <row r="1" spans="1:2" x14ac:dyDescent="0.35">
      <c r="A1" s="1" t="s">
        <v>6</v>
      </c>
    </row>
    <row r="2" spans="1:2" x14ac:dyDescent="0.35">
      <c r="B2" t="s">
        <v>41</v>
      </c>
    </row>
  </sheetData>
  <hyperlinks>
    <hyperlink ref="A1" location="Main!A1" display="Main" xr:uid="{366DA92B-9AD2-4BB8-8135-118AA36983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sonelokimab </vt:lpstr>
      <vt:lpstr>Model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2025-09-22T17:44:05Z</dcterms:modified>
</cp:coreProperties>
</file>