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D9F4E6E2-7405-474C-A922-829AC3FDE402}" xr6:coauthVersionLast="47" xr6:coauthVersionMax="47" xr10:uidLastSave="{00000000-0000-0000-0000-000000000000}"/>
  <bookViews>
    <workbookView xWindow="15600" yWindow="10220" windowWidth="19200" windowHeight="9970" activeTab="3" xr2:uid="{00000000-000D-0000-FFFF-FFFF00000000}"/>
  </bookViews>
  <sheets>
    <sheet name="Main" sheetId="1" r:id="rId1"/>
    <sheet name="Model" sheetId="2" r:id="rId2"/>
    <sheet name="Givastomig" sheetId="3" r:id="rId3"/>
    <sheet name="zolbetuximab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/>
  <c r="J4" i="1"/>
</calcChain>
</file>

<file path=xl/sharedStrings.xml><?xml version="1.0" encoding="utf-8"?>
<sst xmlns="http://schemas.openxmlformats.org/spreadsheetml/2006/main" count="70" uniqueCount="60">
  <si>
    <t>Stock</t>
  </si>
  <si>
    <t>Shares</t>
  </si>
  <si>
    <t>MC</t>
  </si>
  <si>
    <t>Cash</t>
  </si>
  <si>
    <t>EV</t>
  </si>
  <si>
    <t>Debt</t>
  </si>
  <si>
    <t>Q42024</t>
  </si>
  <si>
    <t>Name</t>
  </si>
  <si>
    <t>Indication</t>
  </si>
  <si>
    <t>MOA</t>
  </si>
  <si>
    <t>Economics</t>
  </si>
  <si>
    <t>IP</t>
  </si>
  <si>
    <t>Givastomig</t>
  </si>
  <si>
    <t>Ragistomig</t>
  </si>
  <si>
    <t>Ulidelimab</t>
  </si>
  <si>
    <t>Phase</t>
  </si>
  <si>
    <t>Cat</t>
  </si>
  <si>
    <t>Gastric cancers /Other GI Malignancies</t>
  </si>
  <si>
    <t>PD(L1) r/r Solid tumors</t>
  </si>
  <si>
    <t>1L mNSCLC</t>
  </si>
  <si>
    <t>Generic</t>
  </si>
  <si>
    <t>Claudin 18.2 x 4-1BB bispecific antibody</t>
  </si>
  <si>
    <t>CLDN18.2 × 4-1BB</t>
  </si>
  <si>
    <t>Gastric cancers / Other GI Malignancies</t>
  </si>
  <si>
    <t>Clinical trials</t>
  </si>
  <si>
    <t>combined with nivolumab and FOLFOX</t>
  </si>
  <si>
    <t>relies on T-cell activation</t>
  </si>
  <si>
    <t>Company?</t>
  </si>
  <si>
    <t>anti-tumor activity was observed</t>
  </si>
  <si>
    <t>Phase 1 + 1b: "TJ033721 in Solid tumors" dose expansion n=168 NCT04900818</t>
  </si>
  <si>
    <t>IMAB362</t>
  </si>
  <si>
    <t>Zolbetuximab</t>
  </si>
  <si>
    <t>EOX</t>
  </si>
  <si>
    <t>zolbetuximab</t>
  </si>
  <si>
    <t>ORR</t>
  </si>
  <si>
    <t>p=0.023</t>
  </si>
  <si>
    <t>Duration R</t>
  </si>
  <si>
    <t>p=0.034</t>
  </si>
  <si>
    <t>this p value sucks?</t>
  </si>
  <si>
    <t>Topline data from planned dose expansion study of givastomig expected in Q1 2026</t>
  </si>
  <si>
    <t>Globally, estimates suggest that there are 1.23–1.09 million new cases of gastric (stomach) cancer diagnosed per year, with about 769,000 annual deaths reported as of 2021 and 2020.</t>
  </si>
  <si>
    <t>Trial</t>
  </si>
  <si>
    <t>Regimen</t>
  </si>
  <si>
    <t>PFS (months)</t>
  </si>
  <si>
    <t>OS (months)</t>
  </si>
  <si>
    <t>Main Side Effects</t>
  </si>
  <si>
    <t>SPOTLIGHT</t>
  </si>
  <si>
    <t>Zolbetuximab + mFOLFOX6</t>
  </si>
  <si>
    <t>Nausea, vomiting, appetite↓</t>
  </si>
  <si>
    <t>Placebo + mFOLFOX6</t>
  </si>
  <si>
    <t>GLOW</t>
  </si>
  <si>
    <t>Zolbetuximab + CAPOX</t>
  </si>
  <si>
    <t>Same as above</t>
  </si>
  <si>
    <t>Placebo + CAPOX</t>
  </si>
  <si>
    <t>Phase 2: "FAST" n=252 NCT01630083</t>
  </si>
  <si>
    <t>todo</t>
  </si>
  <si>
    <t>look at second paper gor giva</t>
  </si>
  <si>
    <t>and check results and pepers on zolb</t>
  </si>
  <si>
    <t>Phase 3: "SPOTLIGHT"</t>
  </si>
  <si>
    <t>Placebo arm had a higher RR than the treatment 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</si>
</sst>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254000</xdr:colOff>
      <xdr:row>3</xdr:row>
      <xdr:rowOff>20645</xdr:rowOff>
    </xdr:from>
    <xdr:to>
      <xdr:col>14</xdr:col>
      <xdr:colOff>254291</xdr:colOff>
      <xdr:row>16</xdr:row>
      <xdr:rowOff>114597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68682-D965-C6CE-22B9-BEC8EEF6F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00" y="573095"/>
          <a:ext cx="2438691" cy="2487902"/>
        </a:xfrm>
        <a:prstGeom prst="rect">
          <a:avLst/>
        </a:prstGeom>
      </xdr:spPr>
    </xdr:pic>
    <xdr:clientData/>
  </xdr:twoCellAnchor>
  <xdr:twoCellAnchor editAs="oneCell">
    <xdr:from>
      <xdr:col>14</xdr:col>
      <xdr:colOff>574105</xdr:colOff>
      <xdr:row>3</xdr:row>
      <xdr:rowOff>95250</xdr:rowOff>
    </xdr:from>
    <xdr:to>
      <xdr:col>18</xdr:col>
      <xdr:colOff>464033</xdr:colOff>
      <xdr:row>17</xdr:row>
      <xdr:rowOff>95785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4A262C-E7D4-6CBE-1604-CEDB05C40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108505" y="647700"/>
          <a:ext cx="2328328" cy="257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6"/>
  <sheetViews>
    <sheetView workbookViewId="0">
      <selection activeCell="I22" sqref="I22"/>
    </sheetView>
  </sheetViews>
  <sheetFormatPr defaultRowHeight="14.5" x14ac:dyDescent="0.35"/>
  <cols>
    <col min="3" max="3" width="9.08984375" bestFit="1" customWidth="1"/>
  </cols>
  <sheetData>
    <row r="2" spans="2:11" x14ac:dyDescent="0.35">
      <c r="B2" t="s">
        <v>7</v>
      </c>
      <c r="C2" t="s">
        <v>8</v>
      </c>
      <c r="D2" t="s">
        <v>9</v>
      </c>
      <c r="E2" t="s">
        <v>10</v>
      </c>
      <c r="F2" t="s">
        <v>11</v>
      </c>
      <c r="I2" t="s">
        <v>0</v>
      </c>
      <c r="J2">
        <v>5.5</v>
      </c>
    </row>
    <row r="3" spans="2:11" x14ac:dyDescent="0.35">
      <c r="I3" t="s">
        <v>1</v>
      </c>
      <c r="J3">
        <v>115.5</v>
      </c>
    </row>
    <row r="4" spans="2:11" x14ac:dyDescent="0.35">
      <c r="I4" t="s">
        <v>2</v>
      </c>
      <c r="J4">
        <f>J2*J3</f>
        <v>635.25</v>
      </c>
    </row>
    <row r="5" spans="2:11" x14ac:dyDescent="0.35">
      <c r="I5" t="s">
        <v>3</v>
      </c>
      <c r="J5">
        <v>165</v>
      </c>
      <c r="K5" t="s">
        <v>6</v>
      </c>
    </row>
    <row r="6" spans="2:11" x14ac:dyDescent="0.35">
      <c r="I6" t="s">
        <v>5</v>
      </c>
      <c r="J6">
        <f>1+3</f>
        <v>4</v>
      </c>
      <c r="K6" t="s">
        <v>6</v>
      </c>
    </row>
    <row r="7" spans="2:11" x14ac:dyDescent="0.35">
      <c r="I7" t="s">
        <v>4</v>
      </c>
      <c r="J7">
        <f>J4-J5+J6</f>
        <v>474.25</v>
      </c>
    </row>
    <row r="9" spans="2:11" x14ac:dyDescent="0.35">
      <c r="F9" t="s">
        <v>15</v>
      </c>
      <c r="G9" t="s">
        <v>16</v>
      </c>
      <c r="I9" s="3" t="s">
        <v>39</v>
      </c>
    </row>
    <row r="10" spans="2:11" x14ac:dyDescent="0.35">
      <c r="B10" t="s">
        <v>12</v>
      </c>
      <c r="C10" t="s">
        <v>17</v>
      </c>
    </row>
    <row r="11" spans="2:11" x14ac:dyDescent="0.35">
      <c r="B11" t="s">
        <v>13</v>
      </c>
      <c r="C11" t="s">
        <v>18</v>
      </c>
      <c r="I11" s="3" t="s">
        <v>40</v>
      </c>
    </row>
    <row r="12" spans="2:11" x14ac:dyDescent="0.35">
      <c r="B12" t="s">
        <v>14</v>
      </c>
      <c r="C12" t="s">
        <v>19</v>
      </c>
    </row>
    <row r="14" spans="2:11" x14ac:dyDescent="0.35">
      <c r="I14" t="s">
        <v>55</v>
      </c>
    </row>
    <row r="15" spans="2:11" x14ac:dyDescent="0.35">
      <c r="I15" t="s">
        <v>56</v>
      </c>
    </row>
    <row r="16" spans="2:11" x14ac:dyDescent="0.35">
      <c r="I16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61AA-2F12-48FF-A409-58961C3EDF2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7388-CE5D-40BE-8E82-77542D56B98F}">
  <dimension ref="B2:C12"/>
  <sheetViews>
    <sheetView workbookViewId="0">
      <selection activeCell="C9" sqref="C9"/>
    </sheetView>
  </sheetViews>
  <sheetFormatPr defaultRowHeight="14.5" x14ac:dyDescent="0.35"/>
  <sheetData>
    <row r="2" spans="2:3" x14ac:dyDescent="0.35">
      <c r="B2" t="s">
        <v>7</v>
      </c>
      <c r="C2" t="s">
        <v>12</v>
      </c>
    </row>
    <row r="3" spans="2:3" x14ac:dyDescent="0.35">
      <c r="B3" t="s">
        <v>20</v>
      </c>
      <c r="C3" t="s">
        <v>21</v>
      </c>
    </row>
    <row r="4" spans="2:3" x14ac:dyDescent="0.35">
      <c r="B4" t="s">
        <v>8</v>
      </c>
      <c r="C4" t="s">
        <v>23</v>
      </c>
    </row>
    <row r="5" spans="2:3" x14ac:dyDescent="0.35">
      <c r="B5" t="s">
        <v>9</v>
      </c>
      <c r="C5" t="s">
        <v>22</v>
      </c>
    </row>
    <row r="6" spans="2:3" x14ac:dyDescent="0.35">
      <c r="B6" t="s">
        <v>10</v>
      </c>
      <c r="C6" s="1">
        <v>1</v>
      </c>
    </row>
    <row r="7" spans="2:3" x14ac:dyDescent="0.35">
      <c r="B7" t="s">
        <v>24</v>
      </c>
    </row>
    <row r="9" spans="2:3" x14ac:dyDescent="0.35">
      <c r="C9" s="2" t="s">
        <v>29</v>
      </c>
    </row>
    <row r="10" spans="2:3" x14ac:dyDescent="0.35">
      <c r="C10" t="s">
        <v>25</v>
      </c>
    </row>
    <row r="11" spans="2:3" x14ac:dyDescent="0.35">
      <c r="C11" t="s">
        <v>26</v>
      </c>
    </row>
    <row r="12" spans="2:3" x14ac:dyDescent="0.35">
      <c r="C12" t="s">
        <v>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0A0A4-24FE-4E62-B9A7-F4BD78EBD036}">
  <dimension ref="B2:M19"/>
  <sheetViews>
    <sheetView tabSelected="1" topLeftCell="A10" workbookViewId="0">
      <selection activeCell="C6" sqref="C6"/>
    </sheetView>
  </sheetViews>
  <sheetFormatPr defaultRowHeight="14.5" x14ac:dyDescent="0.35"/>
  <cols>
    <col min="2" max="2" width="17.36328125" customWidth="1"/>
    <col min="9" max="9" width="10" bestFit="1" customWidth="1"/>
    <col min="10" max="10" width="23.36328125" bestFit="1" customWidth="1"/>
    <col min="11" max="11" width="11.7265625" bestFit="1" customWidth="1"/>
    <col min="12" max="12" width="11.1796875" bestFit="1" customWidth="1"/>
    <col min="13" max="13" width="25" bestFit="1" customWidth="1"/>
  </cols>
  <sheetData>
    <row r="2" spans="2:13" x14ac:dyDescent="0.35">
      <c r="B2" t="s">
        <v>7</v>
      </c>
      <c r="C2" t="s">
        <v>31</v>
      </c>
    </row>
    <row r="3" spans="2:13" x14ac:dyDescent="0.35">
      <c r="B3" t="s">
        <v>20</v>
      </c>
      <c r="C3" t="s">
        <v>30</v>
      </c>
    </row>
    <row r="4" spans="2:13" x14ac:dyDescent="0.35">
      <c r="B4" t="s">
        <v>8</v>
      </c>
    </row>
    <row r="5" spans="2:13" x14ac:dyDescent="0.35">
      <c r="B5" t="s">
        <v>9</v>
      </c>
    </row>
    <row r="6" spans="2:13" x14ac:dyDescent="0.35">
      <c r="B6" t="s">
        <v>27</v>
      </c>
    </row>
    <row r="11" spans="2:13" x14ac:dyDescent="0.35">
      <c r="B11" t="s">
        <v>38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</row>
    <row r="12" spans="2:13" x14ac:dyDescent="0.35">
      <c r="B12" s="2" t="s">
        <v>54</v>
      </c>
      <c r="I12" t="s">
        <v>46</v>
      </c>
      <c r="J12" t="s">
        <v>47</v>
      </c>
      <c r="K12">
        <v>10.61</v>
      </c>
      <c r="L12">
        <v>18.23</v>
      </c>
      <c r="M12" t="s">
        <v>48</v>
      </c>
    </row>
    <row r="13" spans="2:13" x14ac:dyDescent="0.35">
      <c r="C13" t="s">
        <v>33</v>
      </c>
      <c r="D13" t="s">
        <v>32</v>
      </c>
      <c r="J13" t="s">
        <v>49</v>
      </c>
      <c r="K13">
        <v>8.67</v>
      </c>
      <c r="L13">
        <v>15.54</v>
      </c>
    </row>
    <row r="14" spans="2:13" x14ac:dyDescent="0.35">
      <c r="B14" t="s">
        <v>34</v>
      </c>
      <c r="C14" s="1">
        <v>0.39</v>
      </c>
      <c r="D14" s="1">
        <v>0.25</v>
      </c>
      <c r="E14" t="s">
        <v>37</v>
      </c>
      <c r="I14" t="s">
        <v>50</v>
      </c>
      <c r="J14" t="s">
        <v>51</v>
      </c>
      <c r="K14">
        <v>8.2100000000000009</v>
      </c>
      <c r="L14">
        <v>14.39</v>
      </c>
      <c r="M14" t="s">
        <v>52</v>
      </c>
    </row>
    <row r="15" spans="2:13" x14ac:dyDescent="0.35">
      <c r="B15" t="s">
        <v>36</v>
      </c>
      <c r="C15">
        <v>32.6</v>
      </c>
      <c r="D15">
        <v>21.7</v>
      </c>
      <c r="E15" t="s">
        <v>35</v>
      </c>
      <c r="J15" t="s">
        <v>53</v>
      </c>
      <c r="K15">
        <v>6.8</v>
      </c>
      <c r="L15">
        <v>12.16</v>
      </c>
    </row>
    <row r="18" spans="2:2" x14ac:dyDescent="0.35">
      <c r="B18" s="2" t="s">
        <v>58</v>
      </c>
    </row>
    <row r="19" spans="2:2" x14ac:dyDescent="0.35">
      <c r="B19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Model</vt:lpstr>
      <vt:lpstr>Givastomig</vt:lpstr>
      <vt:lpstr>zolbetuximab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2025-11-19T11:04:05Z</dcterms:modified>
</cp:coreProperties>
</file>