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q-my.sharepoint.com/personal/uqchird_uq_edu_au/Documents/Coen/1 - PhD/Data/UV field measurements/Data Loggers/"/>
    </mc:Choice>
  </mc:AlternateContent>
  <xr:revisionPtr revIDLastSave="38" documentId="8_{B8C68B11-960A-4F94-A84A-22B74B95F05C}" xr6:coauthVersionLast="46" xr6:coauthVersionMax="46" xr10:uidLastSave="{591C04D6-3CCD-4B81-9BB2-DB2C80FCEBCC}"/>
  <bookViews>
    <workbookView xWindow="-120" yWindow="-120" windowWidth="29040" windowHeight="15840" xr2:uid="{1104A5B4-5F55-471C-88ED-CEAECDB9A4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1" i="1" l="1"/>
  <c r="S30" i="1"/>
  <c r="S10" i="1"/>
  <c r="S9" i="1"/>
  <c r="S12" i="1"/>
  <c r="S11" i="1"/>
  <c r="K3" i="1"/>
  <c r="K4" i="1"/>
  <c r="E3" i="1"/>
  <c r="E4" i="1"/>
  <c r="E5" i="1"/>
  <c r="E6" i="1"/>
  <c r="E7" i="1"/>
  <c r="E8" i="1"/>
  <c r="E11" i="1"/>
  <c r="E12" i="1"/>
  <c r="E13" i="1"/>
  <c r="E14" i="1"/>
  <c r="E15" i="1"/>
  <c r="E16" i="1"/>
  <c r="E17" i="1"/>
  <c r="E2" i="1"/>
  <c r="S33" i="1" l="1"/>
  <c r="S32" i="1"/>
  <c r="S17" i="1"/>
  <c r="S38" i="1" l="1"/>
</calcChain>
</file>

<file path=xl/sharedStrings.xml><?xml version="1.0" encoding="utf-8"?>
<sst xmlns="http://schemas.openxmlformats.org/spreadsheetml/2006/main" count="67" uniqueCount="34">
  <si>
    <t>Sensor 1</t>
  </si>
  <si>
    <t>IRC</t>
  </si>
  <si>
    <t>VC</t>
  </si>
  <si>
    <t>RAWuva</t>
  </si>
  <si>
    <t>RAWuvb</t>
  </si>
  <si>
    <t>uvi</t>
  </si>
  <si>
    <t>uva</t>
  </si>
  <si>
    <t>uvb</t>
  </si>
  <si>
    <t>Sensor 2</t>
  </si>
  <si>
    <t>in housing</t>
  </si>
  <si>
    <t>no house</t>
  </si>
  <si>
    <t>average:</t>
  </si>
  <si>
    <t>MEASURED (Solarmeter)</t>
  </si>
  <si>
    <t xml:space="preserve">UVI: </t>
  </si>
  <si>
    <t>UVB:</t>
  </si>
  <si>
    <t>a</t>
  </si>
  <si>
    <t>b</t>
  </si>
  <si>
    <t>c</t>
  </si>
  <si>
    <t>d</t>
  </si>
  <si>
    <t>alpha</t>
  </si>
  <si>
    <t>beta</t>
  </si>
  <si>
    <t>sigma</t>
  </si>
  <si>
    <t>gamma</t>
  </si>
  <si>
    <t>manual calc for sensor 1</t>
  </si>
  <si>
    <t>UVAresp</t>
  </si>
  <si>
    <t>UVBresp</t>
  </si>
  <si>
    <t>uva = uvacomp * (1/alpha) * UVAresp</t>
  </si>
  <si>
    <t>uvb = uvbcomp * (1/beta) * UVBresp</t>
  </si>
  <si>
    <t>uvacomp = uvacalc in app note</t>
  </si>
  <si>
    <t>Uva = UVIA in app note</t>
  </si>
  <si>
    <t>Average UVI = (uva + uvb) / 2</t>
  </si>
  <si>
    <t>uvacomp = RAWuva - (a * alpha * VC) / sigma - (b * alpha * IRC) / gamma</t>
  </si>
  <si>
    <t>uvbcomp = RAWuvb - (c * beta * VC) / sigma - (d * beta * IRC) / gamma</t>
  </si>
  <si>
    <t>manual calc for sensor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</si>
</sst>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D2062-8C87-4677-8AB1-4971E1765957}">
  <dimension ref="A1:U43"/>
  <sheetViews>
    <sheetView tabSelected="1" topLeftCell="A4" workbookViewId="0">
      <selection activeCell="I45" sqref="G45:I46"/>
    </sheetView>
  </sheetViews>
  <sheetFormatPr defaultRowHeight="15" x14ac:dyDescent="0.25"/>
  <cols>
    <col min="1" max="1" width="11.140625" customWidth="1"/>
    <col min="2" max="2" width="12" customWidth="1"/>
  </cols>
  <sheetData>
    <row r="1" spans="1:21" x14ac:dyDescent="0.25">
      <c r="A1" s="1" t="s">
        <v>0</v>
      </c>
      <c r="B1" s="2" t="s">
        <v>9</v>
      </c>
      <c r="E1" s="1" t="s">
        <v>11</v>
      </c>
    </row>
    <row r="2" spans="1:21" x14ac:dyDescent="0.25">
      <c r="A2" t="s">
        <v>1</v>
      </c>
      <c r="B2">
        <v>1884</v>
      </c>
      <c r="C2">
        <v>1817</v>
      </c>
      <c r="D2">
        <v>1829</v>
      </c>
      <c r="E2">
        <f>AVERAGE(B2:D2)</f>
        <v>1843.3333333333333</v>
      </c>
      <c r="G2" s="4" t="s">
        <v>12</v>
      </c>
      <c r="K2" s="1" t="s">
        <v>11</v>
      </c>
    </row>
    <row r="3" spans="1:21" x14ac:dyDescent="0.25">
      <c r="A3" t="s">
        <v>2</v>
      </c>
      <c r="B3">
        <v>3495</v>
      </c>
      <c r="C3">
        <v>3451</v>
      </c>
      <c r="D3">
        <v>3477</v>
      </c>
      <c r="E3">
        <f t="shared" ref="E3:E17" si="0">AVERAGE(B3:D3)</f>
        <v>3474.3333333333335</v>
      </c>
      <c r="G3" t="s">
        <v>13</v>
      </c>
      <c r="H3">
        <v>4.5</v>
      </c>
      <c r="I3">
        <v>4.5</v>
      </c>
      <c r="J3">
        <v>4.5999999999999996</v>
      </c>
      <c r="K3" s="1">
        <f>AVERAGE(H3:J3)</f>
        <v>4.5333333333333332</v>
      </c>
    </row>
    <row r="4" spans="1:21" x14ac:dyDescent="0.25">
      <c r="A4" t="s">
        <v>3</v>
      </c>
      <c r="B4">
        <v>11475</v>
      </c>
      <c r="C4">
        <v>11269</v>
      </c>
      <c r="D4">
        <v>11336</v>
      </c>
      <c r="E4">
        <f t="shared" si="0"/>
        <v>11360</v>
      </c>
      <c r="G4" t="s">
        <v>14</v>
      </c>
      <c r="H4">
        <v>142</v>
      </c>
      <c r="I4">
        <v>145</v>
      </c>
      <c r="J4">
        <v>140</v>
      </c>
      <c r="K4" s="1">
        <f>AVERAGE(H4:J4)</f>
        <v>142.33333333333334</v>
      </c>
    </row>
    <row r="5" spans="1:21" x14ac:dyDescent="0.25">
      <c r="A5" t="s">
        <v>4</v>
      </c>
      <c r="B5">
        <v>14475</v>
      </c>
      <c r="C5">
        <v>14785</v>
      </c>
      <c r="D5">
        <v>14752</v>
      </c>
      <c r="E5">
        <f t="shared" si="0"/>
        <v>14670.666666666666</v>
      </c>
    </row>
    <row r="6" spans="1:21" x14ac:dyDescent="0.25">
      <c r="A6" t="s">
        <v>6</v>
      </c>
      <c r="B6">
        <v>1210.3800000000001</v>
      </c>
      <c r="C6">
        <v>1191</v>
      </c>
      <c r="D6">
        <v>1184.49</v>
      </c>
      <c r="E6">
        <f t="shared" si="0"/>
        <v>1195.29</v>
      </c>
    </row>
    <row r="7" spans="1:21" x14ac:dyDescent="0.25">
      <c r="A7" t="s">
        <v>7</v>
      </c>
      <c r="B7">
        <v>867.75</v>
      </c>
      <c r="C7">
        <v>1424</v>
      </c>
      <c r="D7">
        <v>1294.0999999999999</v>
      </c>
      <c r="E7">
        <f t="shared" si="0"/>
        <v>1195.2833333333333</v>
      </c>
    </row>
    <row r="8" spans="1:21" x14ac:dyDescent="0.25">
      <c r="A8" t="s">
        <v>5</v>
      </c>
      <c r="B8" s="3">
        <v>1.21</v>
      </c>
      <c r="C8" s="3">
        <v>1.55</v>
      </c>
      <c r="D8">
        <v>1.47</v>
      </c>
      <c r="E8" s="1">
        <f t="shared" si="0"/>
        <v>1.41</v>
      </c>
      <c r="H8" s="1" t="s">
        <v>23</v>
      </c>
    </row>
    <row r="9" spans="1:21" x14ac:dyDescent="0.25">
      <c r="H9" t="s">
        <v>2</v>
      </c>
      <c r="I9">
        <v>3474.3333333333335</v>
      </c>
      <c r="K9" t="s">
        <v>31</v>
      </c>
      <c r="S9">
        <f>I11-((I13*I17*I9)/I19-(I14*I18*I10)/I20)</f>
        <v>6098.6133333333319</v>
      </c>
      <c r="U9" s="1"/>
    </row>
    <row r="10" spans="1:21" x14ac:dyDescent="0.25">
      <c r="A10" s="1" t="s">
        <v>8</v>
      </c>
      <c r="B10" s="2" t="s">
        <v>10</v>
      </c>
      <c r="H10" t="s">
        <v>1</v>
      </c>
      <c r="I10">
        <v>1843.3333333333333</v>
      </c>
      <c r="K10" t="s">
        <v>32</v>
      </c>
      <c r="S10">
        <f xml:space="preserve"> I12 - (I15*I17*I9) / I19 - (I16*I18*I10) / I20</f>
        <v>1195.5499999999984</v>
      </c>
      <c r="U10" s="1"/>
    </row>
    <row r="11" spans="1:21" x14ac:dyDescent="0.25">
      <c r="A11" t="s">
        <v>1</v>
      </c>
      <c r="B11">
        <v>1847</v>
      </c>
      <c r="C11">
        <v>1827</v>
      </c>
      <c r="D11">
        <v>1850</v>
      </c>
      <c r="E11">
        <f t="shared" si="0"/>
        <v>1841.3333333333333</v>
      </c>
      <c r="H11" t="s">
        <v>3</v>
      </c>
      <c r="I11">
        <v>11360</v>
      </c>
      <c r="K11" t="s">
        <v>26</v>
      </c>
      <c r="S11">
        <f>S9*(1/I17)*I21</f>
        <v>7.6232666666666651</v>
      </c>
    </row>
    <row r="12" spans="1:21" x14ac:dyDescent="0.25">
      <c r="A12" t="s">
        <v>2</v>
      </c>
      <c r="B12">
        <v>3102</v>
      </c>
      <c r="C12">
        <v>3039</v>
      </c>
      <c r="D12">
        <v>3046</v>
      </c>
      <c r="E12">
        <f t="shared" si="0"/>
        <v>3062.3333333333335</v>
      </c>
      <c r="H12" t="s">
        <v>4</v>
      </c>
      <c r="I12">
        <v>14670.666666666666</v>
      </c>
      <c r="K12" t="s">
        <v>27</v>
      </c>
      <c r="S12">
        <f>S10*(1/I18)*I22</f>
        <v>1.3151049999999982</v>
      </c>
    </row>
    <row r="13" spans="1:21" x14ac:dyDescent="0.25">
      <c r="A13" t="s">
        <v>3</v>
      </c>
      <c r="B13">
        <v>11616</v>
      </c>
      <c r="C13">
        <v>11626</v>
      </c>
      <c r="D13">
        <v>11617</v>
      </c>
      <c r="E13">
        <f t="shared" si="0"/>
        <v>11619.666666666666</v>
      </c>
      <c r="H13" t="s">
        <v>15</v>
      </c>
      <c r="I13">
        <v>2.2200000000000002</v>
      </c>
    </row>
    <row r="14" spans="1:21" x14ac:dyDescent="0.25">
      <c r="A14" t="s">
        <v>4</v>
      </c>
      <c r="B14">
        <v>12026</v>
      </c>
      <c r="C14">
        <v>11900</v>
      </c>
      <c r="D14">
        <v>11908</v>
      </c>
      <c r="E14">
        <f t="shared" si="0"/>
        <v>11944.666666666666</v>
      </c>
      <c r="H14" t="s">
        <v>16</v>
      </c>
      <c r="I14">
        <v>1.33</v>
      </c>
      <c r="K14" t="s">
        <v>28</v>
      </c>
    </row>
    <row r="15" spans="1:21" x14ac:dyDescent="0.25">
      <c r="A15" t="s">
        <v>6</v>
      </c>
      <c r="B15">
        <v>2273</v>
      </c>
      <c r="C15">
        <v>2449</v>
      </c>
      <c r="D15">
        <v>2394.38</v>
      </c>
      <c r="E15">
        <f t="shared" si="0"/>
        <v>2372.1266666666666</v>
      </c>
      <c r="H15" t="s">
        <v>17</v>
      </c>
      <c r="I15">
        <v>2.95</v>
      </c>
      <c r="K15" t="s">
        <v>29</v>
      </c>
    </row>
    <row r="16" spans="1:21" x14ac:dyDescent="0.25">
      <c r="A16" t="s">
        <v>7</v>
      </c>
      <c r="B16">
        <v>-357.15</v>
      </c>
      <c r="C16">
        <v>-262.51</v>
      </c>
      <c r="D16">
        <v>-315.2</v>
      </c>
      <c r="E16">
        <f t="shared" si="0"/>
        <v>-311.61999999999995</v>
      </c>
      <c r="H16" t="s">
        <v>18</v>
      </c>
      <c r="I16">
        <v>1.75</v>
      </c>
    </row>
    <row r="17" spans="1:21" x14ac:dyDescent="0.25">
      <c r="A17" t="s">
        <v>5</v>
      </c>
      <c r="B17">
        <v>1.04</v>
      </c>
      <c r="C17">
        <v>1.2</v>
      </c>
      <c r="D17">
        <v>1.1299999999999999</v>
      </c>
      <c r="E17" s="1">
        <f t="shared" si="0"/>
        <v>1.1233333333333333</v>
      </c>
      <c r="H17" t="s">
        <v>19</v>
      </c>
      <c r="I17">
        <v>1</v>
      </c>
      <c r="K17" t="s">
        <v>30</v>
      </c>
      <c r="S17" s="1">
        <f>(S11+S12)/2</f>
        <v>4.4691858333333316</v>
      </c>
    </row>
    <row r="18" spans="1:21" x14ac:dyDescent="0.25">
      <c r="H18" t="s">
        <v>20</v>
      </c>
      <c r="I18">
        <v>1</v>
      </c>
    </row>
    <row r="19" spans="1:21" x14ac:dyDescent="0.25">
      <c r="H19" t="s">
        <v>21</v>
      </c>
      <c r="I19">
        <v>1</v>
      </c>
    </row>
    <row r="20" spans="1:21" x14ac:dyDescent="0.25">
      <c r="H20" t="s">
        <v>22</v>
      </c>
      <c r="I20">
        <v>1</v>
      </c>
      <c r="T20" s="4"/>
      <c r="U20" s="1"/>
    </row>
    <row r="21" spans="1:21" x14ac:dyDescent="0.25">
      <c r="H21" t="s">
        <v>24</v>
      </c>
      <c r="I21">
        <v>1.25E-3</v>
      </c>
      <c r="U21" s="1"/>
    </row>
    <row r="22" spans="1:21" x14ac:dyDescent="0.25">
      <c r="H22" t="s">
        <v>25</v>
      </c>
      <c r="I22">
        <v>1.1000000000000001E-3</v>
      </c>
      <c r="T22" s="4"/>
      <c r="U22" s="3"/>
    </row>
    <row r="23" spans="1:21" x14ac:dyDescent="0.25">
      <c r="U23" s="3"/>
    </row>
    <row r="24" spans="1:21" x14ac:dyDescent="0.25">
      <c r="U24" s="3"/>
    </row>
    <row r="25" spans="1:21" x14ac:dyDescent="0.25">
      <c r="U25" s="3"/>
    </row>
    <row r="29" spans="1:21" x14ac:dyDescent="0.25">
      <c r="H29" s="1" t="s">
        <v>33</v>
      </c>
    </row>
    <row r="30" spans="1:21" x14ac:dyDescent="0.25">
      <c r="H30" t="s">
        <v>2</v>
      </c>
      <c r="I30">
        <v>3062.3333333333335</v>
      </c>
      <c r="K30" t="s">
        <v>31</v>
      </c>
      <c r="S30">
        <f>I32-((I34*I38*I30)/I40-(I35*I39*I31)/I41)</f>
        <v>7270.2599999999984</v>
      </c>
    </row>
    <row r="31" spans="1:21" x14ac:dyDescent="0.25">
      <c r="H31" t="s">
        <v>1</v>
      </c>
      <c r="I31">
        <v>1841.3333333333333</v>
      </c>
      <c r="K31" t="s">
        <v>32</v>
      </c>
      <c r="S31">
        <f xml:space="preserve"> I33 - (I36*I38*I30) / I40 - (I37*I39*I31) / I41</f>
        <v>-311.550000000002</v>
      </c>
    </row>
    <row r="32" spans="1:21" x14ac:dyDescent="0.25">
      <c r="H32" t="s">
        <v>3</v>
      </c>
      <c r="I32">
        <v>11619.666666666666</v>
      </c>
      <c r="K32" t="s">
        <v>26</v>
      </c>
      <c r="S32">
        <f>S30*(1/I38)*I42</f>
        <v>9.0878249999999987</v>
      </c>
    </row>
    <row r="33" spans="8:19" x14ac:dyDescent="0.25">
      <c r="H33" t="s">
        <v>4</v>
      </c>
      <c r="I33">
        <v>11944.666666666666</v>
      </c>
      <c r="K33" t="s">
        <v>27</v>
      </c>
      <c r="S33">
        <f>S31*(1/I39)*I43</f>
        <v>-0.3427050000000022</v>
      </c>
    </row>
    <row r="34" spans="8:19" x14ac:dyDescent="0.25">
      <c r="H34" t="s">
        <v>15</v>
      </c>
      <c r="I34">
        <v>2.2200000000000002</v>
      </c>
    </row>
    <row r="35" spans="8:19" x14ac:dyDescent="0.25">
      <c r="H35" t="s">
        <v>16</v>
      </c>
      <c r="I35">
        <v>1.33</v>
      </c>
      <c r="K35" t="s">
        <v>28</v>
      </c>
    </row>
    <row r="36" spans="8:19" x14ac:dyDescent="0.25">
      <c r="H36" t="s">
        <v>17</v>
      </c>
      <c r="I36">
        <v>2.95</v>
      </c>
      <c r="K36" t="s">
        <v>29</v>
      </c>
    </row>
    <row r="37" spans="8:19" x14ac:dyDescent="0.25">
      <c r="H37" t="s">
        <v>18</v>
      </c>
      <c r="I37">
        <v>1.75</v>
      </c>
    </row>
    <row r="38" spans="8:19" x14ac:dyDescent="0.25">
      <c r="H38" t="s">
        <v>19</v>
      </c>
      <c r="I38">
        <v>1</v>
      </c>
      <c r="K38" t="s">
        <v>30</v>
      </c>
      <c r="S38" s="1">
        <f>(S32+S33)/2</f>
        <v>4.3725599999999982</v>
      </c>
    </row>
    <row r="39" spans="8:19" x14ac:dyDescent="0.25">
      <c r="H39" t="s">
        <v>20</v>
      </c>
      <c r="I39">
        <v>1</v>
      </c>
    </row>
    <row r="40" spans="8:19" x14ac:dyDescent="0.25">
      <c r="H40" t="s">
        <v>21</v>
      </c>
      <c r="I40">
        <v>1</v>
      </c>
    </row>
    <row r="41" spans="8:19" x14ac:dyDescent="0.25">
      <c r="H41" t="s">
        <v>22</v>
      </c>
      <c r="I41">
        <v>1</v>
      </c>
    </row>
    <row r="42" spans="8:19" x14ac:dyDescent="0.25">
      <c r="H42" t="s">
        <v>24</v>
      </c>
      <c r="I42">
        <v>1.25E-3</v>
      </c>
    </row>
    <row r="43" spans="8:19" x14ac:dyDescent="0.25">
      <c r="H43" t="s">
        <v>25</v>
      </c>
      <c r="I43">
        <v>1.1000000000000001E-3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Coen Hird</dc:creator>
  <cp:lastModifiedBy>Mr Coen Hird</cp:lastModifiedBy>
  <dcterms:created xsi:type="dcterms:W3CDTF">2021-04-30T01:55:41Z</dcterms:created>
  <dcterms:modified xsi:type="dcterms:W3CDTF">2021-05-04T04:27:39Z</dcterms:modified>
</cp:coreProperties>
</file>