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06.Component model/"/>
    </mc:Choice>
  </mc:AlternateContent>
  <xr:revisionPtr revIDLastSave="0" documentId="13_ncr:1_{F52DAFC8-DE73-2D42-976B-430CEA885362}" xr6:coauthVersionLast="36" xr6:coauthVersionMax="36" xr10:uidLastSave="{00000000-0000-0000-0000-000000000000}"/>
  <bookViews>
    <workbookView xWindow="0" yWindow="440" windowWidth="33600" windowHeight="19160" activeTab="1" xr2:uid="{00000000-000D-0000-FFFF-FFFF00000000}"/>
  </bookViews>
  <sheets>
    <sheet name="00 - Technical Parameter" sheetId="4" r:id="rId1"/>
    <sheet name="01-INTERFACESLIST" sheetId="15" r:id="rId2"/>
    <sheet name="01 - PACKAGE" sheetId="16" r:id="rId3"/>
  </sheets>
  <definedNames>
    <definedName name="_xlnm._FilterDatabase" localSheetId="1" hidden="1">'01-INTERFACESLIST'!$A$4:$B$29</definedName>
    <definedName name="AREA">'00 - Technical Parameter'!#REF!</definedName>
    <definedName name="CATEGORY" localSheetId="1">'00 - Technical Parameter'!#REF!</definedName>
    <definedName name="CATEGORY">'00 - Technical Parameter'!#REF!</definedName>
    <definedName name="CRITICITY">'00 - Technical Parameter'!#REF!</definedName>
    <definedName name="DOMAINES">'00 - Technical Parameter'!$D$4:$D$26</definedName>
    <definedName name="SYSTEMES">'00 - Technical Parameter'!$B$4:$B$11</definedName>
  </definedName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5" l="1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5" i="15"/>
  <c r="H29" i="15"/>
  <c r="H4" i="15"/>
  <c r="H3" i="15"/>
  <c r="O50" i="16" l="1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</calcChain>
</file>

<file path=xl/sharedStrings.xml><?xml version="1.0" encoding="utf-8"?>
<sst xmlns="http://schemas.openxmlformats.org/spreadsheetml/2006/main" count="243" uniqueCount="172">
  <si>
    <t>Index</t>
  </si>
  <si>
    <t xml:space="preserve"> </t>
  </si>
  <si>
    <t>Comp</t>
  </si>
  <si>
    <t>Parameter</t>
  </si>
  <si>
    <t>NFR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</si>
  <si>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</si>
  <si>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</si>
  <si>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</si>
  <si>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</si>
  <si>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</si>
  <si>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</si>
  <si>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</si>
  <si>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</si>
  <si>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</si>
  <si>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</si>
  <si>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</si>
  <si>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</si>
  <si>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</si>
  <si>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</si>
  <si>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</si>
  <si>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</si>
  <si>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</si>
  <si>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</si>
  <si>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</si>
  <si>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</si>
  <si>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Acronym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</si>
  <si>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</si>
  <si>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</si>
  <si>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</si>
  <si>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</si>
  <si>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</si>
  <si>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</si>
  <si>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</si>
  <si>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</si>
  <si>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</si>
  <si>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</si>
  <si>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</si>
  <si>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</si>
  <si>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</si>
  <si>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</si>
  <si>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</si>
  <si>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</si>
  <si>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</si>
  <si>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</si>
  <si>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</si>
  <si>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</si>
  <si>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</si>
  <si>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</si>
  <si>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</si>
  <si>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</si>
  <si>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</si>
  <si>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</si>
  <si>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Interface List</t>
  </si>
  <si>
    <t>SYNCHRONE</t>
  </si>
  <si>
    <t>PUSH BIM DATA</t>
  </si>
  <si>
    <t>RECEPTEUR</t>
  </si>
  <si>
    <t>REST API</t>
  </si>
  <si>
    <t>DATA XX</t>
  </si>
  <si>
    <t>http://URL BOUCHON</t>
  </si>
  <si>
    <t>http://URL CONTRAT</t>
  </si>
  <si>
    <t>The following lines can be copied and paster into the markdown for web publication</t>
  </si>
  <si>
    <t>Domaines fonctionnels</t>
  </si>
  <si>
    <t>Domaine 1</t>
  </si>
  <si>
    <t>Domaine 2</t>
  </si>
  <si>
    <t>Domaine 3</t>
  </si>
  <si>
    <t>Domaine 4</t>
  </si>
  <si>
    <t>Domaine 5</t>
  </si>
  <si>
    <t>Domaine 6</t>
  </si>
  <si>
    <t>Domaine 7</t>
  </si>
  <si>
    <t>Domaine 8</t>
  </si>
  <si>
    <t>Domaine 9</t>
  </si>
  <si>
    <t>Domaine 10</t>
  </si>
  <si>
    <t>Domaine 11</t>
  </si>
  <si>
    <t>Domaine 12</t>
  </si>
  <si>
    <t>Domaine 13</t>
  </si>
  <si>
    <t>Domaine 14</t>
  </si>
  <si>
    <t>Domaine 15</t>
  </si>
  <si>
    <t>Domaine 16</t>
  </si>
  <si>
    <t>Domaine 17</t>
  </si>
  <si>
    <t>Domaine 18</t>
  </si>
  <si>
    <t>Domaine 19</t>
  </si>
  <si>
    <t>Domaine 20</t>
  </si>
  <si>
    <t>Domaine 21</t>
  </si>
  <si>
    <t>Domaine 22</t>
  </si>
  <si>
    <t>Domaine 23</t>
  </si>
  <si>
    <t>Nom du paquet</t>
  </si>
  <si>
    <t>Description</t>
  </si>
  <si>
    <t>Package</t>
  </si>
  <si>
    <t>Rectangle "Interface Client" as InterfaceClient {</t>
  </si>
  <si>
    <t>}</t>
  </si>
  <si>
    <t>Rectangle "Client WEB" as WebClient {</t>
  </si>
  <si>
    <t>Rectangle "Client MOBILE" as MobileClient {</t>
  </si>
  <si>
    <t>Rectangle "Front-End (Serveur) WEB" as WebServer {</t>
  </si>
  <si>
    <t>Rectangle "Front-End (Serveur) MOBILE" as MobileServer {</t>
  </si>
  <si>
    <t>Rectangle "Accès aux données" as DataAccess {</t>
  </si>
  <si>
    <t>Rectangle "Stockage des données" as DataStorage {</t>
  </si>
  <si>
    <t>Rectangle "Integration Tiers externes" as Integration {</t>
  </si>
  <si>
    <t>Client WEB</t>
  </si>
  <si>
    <t>Client MOBILE</t>
  </si>
  <si>
    <t>Front-End (Serveur) WEB</t>
  </si>
  <si>
    <t>Front-End (Serveur) MOBILE</t>
  </si>
  <si>
    <t>Rectangle "" as BusinessServices {</t>
  </si>
  <si>
    <t>Accès aux données</t>
  </si>
  <si>
    <t>Integration Tiers externes</t>
  </si>
  <si>
    <t>Stockage des données</t>
  </si>
  <si>
    <t>Paquet</t>
  </si>
  <si>
    <t>Sécurité (Univers, Profils et Permissions)</t>
  </si>
  <si>
    <t>Gestion des profils et permission de la plateforme</t>
  </si>
  <si>
    <t>Audit et Traçabilité</t>
  </si>
  <si>
    <t>Gestion des évènements "métier" de la plateforme</t>
  </si>
  <si>
    <t>Journalisation</t>
  </si>
  <si>
    <t>Mécanisme de journalisation des évènements</t>
  </si>
  <si>
    <t>Détail</t>
  </si>
  <si>
    <t>Composant</t>
  </si>
  <si>
    <t>Rôle</t>
  </si>
  <si>
    <t>[Sécurité](./0501.ComponentsModel.md)</t>
  </si>
  <si>
    <t>[Tracabilité](./0502.ComponentsModel.md)</t>
  </si>
  <si>
    <t>[Journalisation](./0503.ComponentsModel.md)</t>
  </si>
  <si>
    <t>Services 'Métier'</t>
  </si>
  <si>
    <t>Responsabilités</t>
  </si>
  <si>
    <t>Web Client Manager</t>
  </si>
  <si>
    <t>Web Client DataManager</t>
  </si>
  <si>
    <t>Web Client GUI Renderer</t>
  </si>
  <si>
    <t>Web Resource Manager</t>
  </si>
  <si>
    <t>Static Web Resource Manager</t>
  </si>
  <si>
    <t>Dynamic Web Resource Manager</t>
  </si>
  <si>
    <t>Business Service \n Geospatial Data Viz" as BS1</t>
  </si>
  <si>
    <t>Component "Business Service \n DashBoard and Report" as BS2</t>
  </si>
  <si>
    <t>Interface - Taches</t>
  </si>
  <si>
    <t>Interface - Orga</t>
  </si>
  <si>
    <t>Interface - Actifs</t>
  </si>
  <si>
    <t>Interface - Business Events</t>
  </si>
  <si>
    <t>Data - Business Events</t>
  </si>
  <si>
    <t>Data - Business Data</t>
  </si>
  <si>
    <t>Data -  Configuration</t>
  </si>
  <si>
    <t xml:space="preserve">Data - Technical (log...) </t>
  </si>
  <si>
    <t>LOT #1 - Demi Interface - Ingestion (feeder)</t>
  </si>
  <si>
    <t>LOT #2 - Demi Interface - Ingestion (feeder)</t>
  </si>
  <si>
    <t>LOT #3 - Demi Interface - Ingestion (feeder)</t>
  </si>
  <si>
    <t>LOT #4 - Demi Interface - Ingestion (feeder)</t>
  </si>
  <si>
    <t>LOT #GED - Demi Interface - Ingestion (feeder)</t>
  </si>
  <si>
    <t>Gestion des évènements techniques de la plateforme</t>
  </si>
  <si>
    <t>Gestion de la page coté "Client"</t>
  </si>
  <si>
    <t>Affichage de la page</t>
  </si>
  <si>
    <t>Envoi et récupération des données à afficher (structure, ressources statiques, données "métier")</t>
  </si>
  <si>
    <t>Accès aux données sur le client</t>
  </si>
  <si>
    <t>Affichage de la page Web, Envoi des évènements (Appels asynchrones de rafraichissement…) au WebClient Mgr</t>
  </si>
  <si>
    <t>Univers Hyperviseur</t>
  </si>
  <si>
    <t>Univers Dashboard</t>
  </si>
  <si>
    <t>Mise en œuvre d'un format Pivot</t>
  </si>
  <si>
    <t>Stockage des évènements utilisateurs de la plateforme</t>
  </si>
  <si>
    <t>Stockage des données "métier" (récupérées des autres lots, générées par le SYSTÈME)</t>
  </si>
  <si>
    <t>Stockage des données de configuration</t>
  </si>
  <si>
    <t>Stockage des données techniques (journalisation)</t>
  </si>
  <si>
    <t>API d'ingestion des données externes issues du Lot#1</t>
  </si>
  <si>
    <t>API d'ingestion des données externes issues du Lot#2</t>
  </si>
  <si>
    <t>API d'ingestion des données externes issues du Lot#3</t>
  </si>
  <si>
    <t>API d'ingestion des données externes issues du Lot#4</t>
  </si>
  <si>
    <t>API d'ingestion des données externes issues du Lot GED</t>
  </si>
  <si>
    <t>Exposition API</t>
  </si>
  <si>
    <t>Persistence des données</t>
  </si>
  <si>
    <t>Gestion des ressources à envoyer au client</t>
  </si>
  <si>
    <t>Gestion des ressources statiques</t>
  </si>
  <si>
    <t>Gestion des ressources dynamiques</t>
  </si>
  <si>
    <t>Logique "métier" de l'univers Dashboard</t>
  </si>
  <si>
    <t>Logique "métier" de l'univers Hyperviseur</t>
  </si>
  <si>
    <t xml:space="preserve">Gestion des ressources dynamiques (structure de la page) </t>
  </si>
  <si>
    <t>Gestion des ressources statiques (image, icone, feuille de style)</t>
  </si>
  <si>
    <t>Fourni au client Web les resources statiques et dynamiques pour construire la page, ainsi que les données "métier" (bidirectionnelle)</t>
  </si>
  <si>
    <t>Maitrise de la construction et de la mise a jour de la page affichée, Traitement des évènements envoyés par la GUI, Récupération des données auprès du composant DataManager</t>
  </si>
  <si>
    <t>Expose un mécanisme de capture des évènements "métier" de la plateforme à des fins de traçabilité</t>
  </si>
  <si>
    <t>Récupère le profil de l'utilisateur et les permissions associées.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</si>
</sst>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63"/>
      <name val="Cambria"/>
      <family val="1"/>
    </font>
    <font>
      <b/>
      <sz val="11"/>
      <color indexed="63"/>
      <name val="Cambria"/>
      <family val="1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b/>
      <sz val="9"/>
      <color theme="1"/>
      <name val="Calibri"/>
      <family val="2"/>
      <scheme val="minor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4"/>
      <name val="Cambria"/>
      <family val="1"/>
    </font>
    <font>
      <b/>
      <sz val="6"/>
      <color theme="1"/>
      <name val="Calibri"/>
      <family val="2"/>
      <scheme val="minor"/>
    </font>
    <font>
      <sz val="6"/>
      <color rgb="FFFFFFFF"/>
      <name val="Calibri"/>
      <family val="2"/>
      <scheme val="minor"/>
    </font>
    <font>
      <b/>
      <sz val="6"/>
      <color indexed="6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4"/>
      <name val="Calibri Light"/>
      <family val="2"/>
      <scheme val="major"/>
    </font>
    <font>
      <sz val="8"/>
      <color rgb="FFFFFFFF"/>
      <name val="Tahoma"/>
      <family val="2"/>
    </font>
    <font>
      <b/>
      <sz val="8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IBM Plex Sans"/>
    </font>
    <font>
      <b/>
      <sz val="6"/>
      <color theme="1"/>
      <name val="IBM Plex Sans"/>
    </font>
    <font>
      <sz val="8"/>
      <color theme="1"/>
      <name val="IBM Plex Sans"/>
    </font>
    <font>
      <b/>
      <sz val="11"/>
      <color theme="1"/>
      <name val="IBM Plex Sans"/>
    </font>
    <font>
      <b/>
      <sz val="9"/>
      <color theme="0"/>
      <name val="IBM Plex Sans"/>
    </font>
    <font>
      <b/>
      <sz val="12"/>
      <color rgb="FF000000"/>
      <name val="IBM Plex Sans"/>
    </font>
    <font>
      <sz val="8"/>
      <color theme="4"/>
      <name val="IBM Plex Sans"/>
    </font>
    <font>
      <sz val="12"/>
      <color rgb="FF333333"/>
      <name val="IBM Plex Sans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40403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/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/>
      <right style="medium">
        <color rgb="FFD6D6D6"/>
      </right>
      <top/>
      <bottom style="medium">
        <color rgb="FFD6D6D6"/>
      </bottom>
      <diagonal/>
    </border>
  </borders>
  <cellStyleXfs count="50">
    <xf numFmtId="0" fontId="0" fillId="0" borderId="0"/>
    <xf numFmtId="0" fontId="2" fillId="0" borderId="1" applyNumberFormat="0" applyFill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3" fillId="5" borderId="7" applyNumberFormat="0" applyFill="0" applyBorder="0" applyAlignment="0" applyProtection="0">
      <alignment horizontal="left" vertical="center" indent="1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7" fillId="0" borderId="0" xfId="1" applyFont="1" applyFill="1" applyBorder="1" applyAlignment="1" applyProtection="1">
      <alignment vertical="center"/>
    </xf>
    <xf numFmtId="0" fontId="8" fillId="0" borderId="0" xfId="1" applyFont="1" applyFill="1" applyBorder="1" applyAlignment="1" applyProtection="1">
      <alignment horizontal="center" vertical="center"/>
    </xf>
    <xf numFmtId="0" fontId="11" fillId="3" borderId="0" xfId="3" applyFont="1" applyFill="1" applyBorder="1" applyAlignment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right" vertical="center" wrapText="1"/>
    </xf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2" borderId="5" xfId="0" quotePrefix="1" applyFont="1" applyFill="1" applyBorder="1" applyAlignment="1">
      <alignment horizontal="left" vertical="center"/>
    </xf>
    <xf numFmtId="0" fontId="17" fillId="0" borderId="8" xfId="0" applyFont="1" applyBorder="1" applyAlignment="1">
      <alignment horizontal="center" vertical="center" wrapText="1"/>
    </xf>
    <xf numFmtId="0" fontId="16" fillId="7" borderId="0" xfId="4" applyFont="1" applyFill="1" applyBorder="1" applyAlignment="1">
      <alignment horizontal="left" vertical="center"/>
    </xf>
    <xf numFmtId="0" fontId="18" fillId="3" borderId="0" xfId="3" applyFont="1" applyFill="1" applyBorder="1" applyAlignment="1">
      <alignment horizontal="left" vertical="center" wrapText="1"/>
    </xf>
    <xf numFmtId="0" fontId="19" fillId="0" borderId="0" xfId="1" applyFont="1" applyFill="1" applyBorder="1" applyAlignment="1" applyProtection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wrapText="1"/>
    </xf>
    <xf numFmtId="9" fontId="5" fillId="0" borderId="9" xfId="2" applyFont="1" applyFill="1" applyBorder="1" applyAlignment="1">
      <alignment horizontal="left" vertical="center"/>
    </xf>
    <xf numFmtId="0" fontId="21" fillId="0" borderId="0" xfId="4" applyFont="1" applyFill="1" applyBorder="1" applyAlignment="1">
      <alignment horizontal="center" vertical="center" wrapText="1"/>
    </xf>
    <xf numFmtId="0" fontId="22" fillId="3" borderId="0" xfId="3" applyFont="1" applyFill="1" applyBorder="1" applyAlignment="1">
      <alignment horizontal="left" vertical="center"/>
    </xf>
    <xf numFmtId="0" fontId="23" fillId="6" borderId="0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 wrapText="1"/>
    </xf>
    <xf numFmtId="0" fontId="31" fillId="0" borderId="0" xfId="4" applyFont="1" applyFill="1" applyBorder="1" applyAlignment="1">
      <alignment horizontal="center" vertical="center" wrapText="1"/>
    </xf>
    <xf numFmtId="0" fontId="27" fillId="2" borderId="5" xfId="0" quotePrefix="1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center" vertical="center" wrapText="1"/>
    </xf>
    <xf numFmtId="0" fontId="32" fillId="8" borderId="12" xfId="0" applyFont="1" applyFill="1" applyBorder="1" applyAlignment="1">
      <alignment horizontal="left" vertical="center" wrapText="1" indent="1"/>
    </xf>
    <xf numFmtId="0" fontId="27" fillId="0" borderId="0" xfId="0" applyFont="1" applyBorder="1" applyAlignment="1">
      <alignment vertical="center" wrapText="1"/>
    </xf>
    <xf numFmtId="0" fontId="32" fillId="8" borderId="12" xfId="0" applyFont="1" applyFill="1" applyBorder="1" applyAlignment="1">
      <alignment horizontal="left" vertical="center" wrapText="1"/>
    </xf>
  </cellXfs>
  <cellStyles count="5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ing 1" xfId="1" builtinId="16"/>
    <cellStyle name="Heading 2" xfId="4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Percent" xfId="2" builtinId="5"/>
    <cellStyle name="Summary Values" xfId="5" xr:uid="{00000000-0005-0000-0000-000030000000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showRuler="0" zoomScale="161" workbookViewId="0">
      <selection activeCell="B12" sqref="B12"/>
    </sheetView>
  </sheetViews>
  <sheetFormatPr baseColWidth="10" defaultColWidth="8.83203125" defaultRowHeight="15"/>
  <cols>
    <col min="1" max="1" width="7.5" customWidth="1"/>
    <col min="2" max="2" width="34.5" bestFit="1" customWidth="1"/>
    <col min="4" max="4" width="34.33203125" customWidth="1"/>
  </cols>
  <sheetData>
    <row r="1" spans="1:6" s="3" customFormat="1" ht="24" customHeight="1">
      <c r="A1" s="3" t="s">
        <v>3</v>
      </c>
      <c r="D1" s="3" t="s">
        <v>1</v>
      </c>
    </row>
    <row r="3" spans="1:6">
      <c r="B3" s="20" t="s">
        <v>87</v>
      </c>
      <c r="D3" s="20" t="s">
        <v>61</v>
      </c>
    </row>
    <row r="4" spans="1:6">
      <c r="B4" s="27" t="s">
        <v>103</v>
      </c>
      <c r="D4" s="27" t="s">
        <v>62</v>
      </c>
    </row>
    <row r="5" spans="1:6">
      <c r="B5" s="27" t="s">
        <v>97</v>
      </c>
      <c r="D5" s="27" t="s">
        <v>63</v>
      </c>
      <c r="F5" t="s">
        <v>88</v>
      </c>
    </row>
    <row r="6" spans="1:6">
      <c r="B6" s="27" t="s">
        <v>98</v>
      </c>
      <c r="D6" s="27" t="s">
        <v>64</v>
      </c>
      <c r="F6" t="s">
        <v>89</v>
      </c>
    </row>
    <row r="7" spans="1:6">
      <c r="B7" s="27" t="s">
        <v>99</v>
      </c>
      <c r="D7" s="27" t="s">
        <v>65</v>
      </c>
      <c r="F7" t="s">
        <v>90</v>
      </c>
    </row>
    <row r="8" spans="1:6">
      <c r="B8" s="27" t="s">
        <v>100</v>
      </c>
      <c r="D8" s="27" t="s">
        <v>66</v>
      </c>
      <c r="F8" t="s">
        <v>89</v>
      </c>
    </row>
    <row r="9" spans="1:6">
      <c r="B9" s="27" t="s">
        <v>118</v>
      </c>
      <c r="D9" s="27" t="s">
        <v>67</v>
      </c>
      <c r="F9" t="s">
        <v>91</v>
      </c>
    </row>
    <row r="10" spans="1:6">
      <c r="B10" s="27" t="s">
        <v>102</v>
      </c>
      <c r="D10" s="27" t="s">
        <v>68</v>
      </c>
      <c r="F10" t="s">
        <v>89</v>
      </c>
    </row>
    <row r="11" spans="1:6">
      <c r="B11" s="27" t="s">
        <v>104</v>
      </c>
      <c r="D11" s="27" t="s">
        <v>69</v>
      </c>
    </row>
    <row r="12" spans="1:6">
      <c r="B12" s="27"/>
      <c r="D12" s="27" t="s">
        <v>70</v>
      </c>
      <c r="F12" t="s">
        <v>92</v>
      </c>
    </row>
    <row r="13" spans="1:6">
      <c r="D13" s="27" t="s">
        <v>71</v>
      </c>
      <c r="F13" t="s">
        <v>89</v>
      </c>
    </row>
    <row r="14" spans="1:6">
      <c r="D14" s="27" t="s">
        <v>72</v>
      </c>
      <c r="F14" t="s">
        <v>93</v>
      </c>
    </row>
    <row r="15" spans="1:6">
      <c r="D15" s="27" t="s">
        <v>73</v>
      </c>
      <c r="F15" t="s">
        <v>89</v>
      </c>
    </row>
    <row r="16" spans="1:6">
      <c r="D16" s="27" t="s">
        <v>74</v>
      </c>
      <c r="F16" t="s">
        <v>101</v>
      </c>
    </row>
    <row r="17" spans="4:6">
      <c r="D17" s="27" t="s">
        <v>75</v>
      </c>
      <c r="F17" t="s">
        <v>89</v>
      </c>
    </row>
    <row r="18" spans="4:6">
      <c r="D18" s="27" t="s">
        <v>76</v>
      </c>
    </row>
    <row r="19" spans="4:6">
      <c r="D19" s="27" t="s">
        <v>77</v>
      </c>
    </row>
    <row r="20" spans="4:6">
      <c r="D20" s="27" t="s">
        <v>78</v>
      </c>
      <c r="F20" t="s">
        <v>94</v>
      </c>
    </row>
    <row r="21" spans="4:6">
      <c r="D21" s="27" t="s">
        <v>79</v>
      </c>
      <c r="F21" t="s">
        <v>89</v>
      </c>
    </row>
    <row r="22" spans="4:6">
      <c r="D22" s="27" t="s">
        <v>80</v>
      </c>
    </row>
    <row r="23" spans="4:6">
      <c r="D23" s="27" t="s">
        <v>81</v>
      </c>
      <c r="F23" t="s">
        <v>95</v>
      </c>
    </row>
    <row r="24" spans="4:6">
      <c r="D24" s="27" t="s">
        <v>82</v>
      </c>
      <c r="F24" t="s">
        <v>89</v>
      </c>
    </row>
    <row r="25" spans="4:6">
      <c r="D25" s="27" t="s">
        <v>83</v>
      </c>
      <c r="F25" t="s">
        <v>96</v>
      </c>
    </row>
    <row r="26" spans="4:6">
      <c r="D26" s="27" t="s">
        <v>84</v>
      </c>
      <c r="F26" t="s">
        <v>89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257D-4B38-6E4E-8BD3-1B5425C3BC21}">
  <dimension ref="A1:H40"/>
  <sheetViews>
    <sheetView tabSelected="1" showRuler="0" topLeftCell="C1" zoomScale="144" zoomScaleNormal="130" zoomScalePageLayoutView="130" workbookViewId="0">
      <pane ySplit="4" topLeftCell="A27" activePane="bottomLeft" state="frozen"/>
      <selection pane="bottomLeft" activeCell="H3" sqref="H3:H28"/>
    </sheetView>
  </sheetViews>
  <sheetFormatPr baseColWidth="10" defaultColWidth="8.83203125" defaultRowHeight="15"/>
  <cols>
    <col min="1" max="1" width="5.33203125" style="10" customWidth="1"/>
    <col min="2" max="5" width="15.1640625" style="23" customWidth="1"/>
    <col min="6" max="6" width="66.5" style="13" customWidth="1"/>
    <col min="7" max="7" width="1" style="15" customWidth="1"/>
    <col min="8" max="8" width="78.6640625" style="13" customWidth="1"/>
    <col min="9" max="16384" width="8.83203125" style="10"/>
  </cols>
  <sheetData>
    <row r="1" spans="1:8" s="3" customFormat="1" ht="25">
      <c r="A1" s="3" t="s">
        <v>52</v>
      </c>
      <c r="B1" s="21"/>
      <c r="C1" s="21"/>
      <c r="D1" s="21"/>
      <c r="E1" s="21"/>
      <c r="H1" s="29"/>
    </row>
    <row r="2" spans="1:8" s="8" customFormat="1">
      <c r="A2" s="1"/>
      <c r="B2" s="22"/>
      <c r="C2" s="22"/>
      <c r="D2" s="22"/>
      <c r="E2" s="22"/>
      <c r="F2" s="4"/>
      <c r="G2" s="5"/>
      <c r="H2" s="30" t="s">
        <v>60</v>
      </c>
    </row>
    <row r="3" spans="1:8" s="33" customFormat="1" ht="16" thickBot="1">
      <c r="B3" s="34"/>
      <c r="C3" s="34"/>
      <c r="D3" s="34"/>
      <c r="E3" s="34"/>
      <c r="F3" s="35"/>
      <c r="G3" s="36"/>
      <c r="H3" s="35" t="str">
        <f>"|**"&amp;B4&amp;"**|"&amp;C4&amp;"|"&amp;D4&amp;"|"&amp;E4&amp;"|"&amp;F4&amp;"|"</f>
        <v>|**Paquet**|Composant|Détail|Rôle|Responsabilités|</v>
      </c>
    </row>
    <row r="4" spans="1:8" s="33" customFormat="1" ht="18" thickBot="1">
      <c r="A4" s="37" t="s">
        <v>0</v>
      </c>
      <c r="B4" s="38" t="s">
        <v>105</v>
      </c>
      <c r="C4" s="39" t="s">
        <v>113</v>
      </c>
      <c r="D4" s="40" t="s">
        <v>112</v>
      </c>
      <c r="E4" s="40" t="s">
        <v>114</v>
      </c>
      <c r="F4" s="40" t="s">
        <v>119</v>
      </c>
      <c r="G4" s="41"/>
      <c r="H4" s="35" t="str">
        <f>"|---|:---:|---|---|---|"</f>
        <v>|---|:---:|---|---|---|</v>
      </c>
    </row>
    <row r="5" spans="1:8" s="33" customFormat="1" ht="69" thickBot="1">
      <c r="A5" s="42" t="s">
        <v>5</v>
      </c>
      <c r="B5" s="43" t="s">
        <v>118</v>
      </c>
      <c r="C5" s="44" t="s">
        <v>106</v>
      </c>
      <c r="D5" s="44" t="s">
        <v>115</v>
      </c>
      <c r="E5" s="44" t="s">
        <v>107</v>
      </c>
      <c r="F5" s="46" t="s">
        <v>171</v>
      </c>
      <c r="G5" s="34"/>
      <c r="H5" s="45" t="str">
        <f>IF(B5="","","|_"&amp;B5&amp;"_|**"&amp;C5&amp;"**|"&amp;D5&amp;"|"&amp;E5&amp;"|"&amp;F5&amp;"|")</f>
        <v>|_Services 'Métier'_|**Sécurité (Univers, Profils et Permissions)**|[Sécurité](./0501.ComponentsModel.md)|Gestion des profils et permission de la plateforme|Récupère le profil de l'utilisateur et les permissions associées.|</v>
      </c>
    </row>
    <row r="6" spans="1:8" s="33" customFormat="1" ht="69" thickBot="1">
      <c r="A6" s="42" t="s">
        <v>6</v>
      </c>
      <c r="B6" s="43" t="s">
        <v>118</v>
      </c>
      <c r="C6" s="44" t="s">
        <v>108</v>
      </c>
      <c r="D6" s="44" t="s">
        <v>116</v>
      </c>
      <c r="E6" s="44" t="s">
        <v>109</v>
      </c>
      <c r="F6" s="46" t="s">
        <v>170</v>
      </c>
      <c r="G6" s="34"/>
      <c r="H6" s="45" t="str">
        <f t="shared" ref="H6:H28" si="0">IF(B6="","","|_"&amp;B6&amp;"_|**"&amp;C6&amp;"**|"&amp;D6&amp;"|"&amp;E6&amp;"|"&amp;F6&amp;"|")</f>
        <v>|_Services 'Métier'_|**Audit et Traçabilité**|[Tracabilité](./0502.ComponentsModel.md)|Gestion des évènements "métier" de la plateforme|Expose un mécanisme de capture des évènements "métier" de la plateforme à des fins de traçabilité|</v>
      </c>
    </row>
    <row r="7" spans="1:8" s="33" customFormat="1" ht="69" thickBot="1">
      <c r="A7" s="42" t="s">
        <v>7</v>
      </c>
      <c r="B7" s="43" t="s">
        <v>102</v>
      </c>
      <c r="C7" s="44" t="s">
        <v>110</v>
      </c>
      <c r="D7" s="44" t="s">
        <v>117</v>
      </c>
      <c r="E7" s="44" t="s">
        <v>141</v>
      </c>
      <c r="F7" s="46" t="s">
        <v>111</v>
      </c>
      <c r="G7" s="34"/>
      <c r="H7" s="45" t="str">
        <f t="shared" si="0"/>
        <v>|_Accès aux données_|**Journalisation**|[Journalisation](./0503.ComponentsModel.md)|Gestion des évènements techniques de la plateforme|Mécanisme de journalisation des évènements|</v>
      </c>
    </row>
    <row r="8" spans="1:8" s="33" customFormat="1" ht="52" thickBot="1">
      <c r="A8" s="42" t="s">
        <v>8</v>
      </c>
      <c r="B8" s="43" t="s">
        <v>97</v>
      </c>
      <c r="C8" s="44" t="s">
        <v>120</v>
      </c>
      <c r="D8" s="44"/>
      <c r="E8" s="44" t="s">
        <v>142</v>
      </c>
      <c r="F8" s="46" t="s">
        <v>169</v>
      </c>
      <c r="G8" s="34"/>
      <c r="H8" s="45" t="str">
        <f t="shared" si="0"/>
        <v>|_Client WEB_|**Web Client Manager**||Gestion de la page coté "Client"|Maitrise de la construction et de la mise a jour de la page affichée, Traitement des évènements envoyés par la GUI, Récupération des données auprès du composant DataManager|</v>
      </c>
    </row>
    <row r="9" spans="1:8" s="33" customFormat="1" ht="35" thickBot="1">
      <c r="A9" s="42" t="s">
        <v>9</v>
      </c>
      <c r="B9" s="43" t="s">
        <v>97</v>
      </c>
      <c r="C9" s="44" t="s">
        <v>122</v>
      </c>
      <c r="D9" s="44"/>
      <c r="E9" s="44" t="s">
        <v>143</v>
      </c>
      <c r="F9" s="46" t="s">
        <v>146</v>
      </c>
      <c r="G9" s="34"/>
      <c r="H9" s="45" t="str">
        <f t="shared" si="0"/>
        <v>|_Client WEB_|**Web Client GUI Renderer**||Affichage de la page|Affichage de la page Web, Envoi des évènements (Appels asynchrones de rafraichissement…) au WebClient Mgr|</v>
      </c>
    </row>
    <row r="10" spans="1:8" s="33" customFormat="1" ht="52" thickBot="1">
      <c r="A10" s="42" t="s">
        <v>10</v>
      </c>
      <c r="B10" s="43" t="s">
        <v>97</v>
      </c>
      <c r="C10" s="44" t="s">
        <v>121</v>
      </c>
      <c r="D10" s="44"/>
      <c r="E10" s="44" t="s">
        <v>145</v>
      </c>
      <c r="F10" s="46" t="s">
        <v>144</v>
      </c>
      <c r="G10" s="34"/>
      <c r="H10" s="45" t="str">
        <f t="shared" si="0"/>
        <v>|_Client WEB_|**Web Client DataManager**||Accès aux données sur le client|Envoi et récupération des données à afficher (structure, ressources statiques, données "métier")|</v>
      </c>
    </row>
    <row r="11" spans="1:8" s="33" customFormat="1" ht="69" thickBot="1">
      <c r="A11" s="42" t="s">
        <v>11</v>
      </c>
      <c r="B11" s="43" t="s">
        <v>99</v>
      </c>
      <c r="C11" s="44" t="s">
        <v>123</v>
      </c>
      <c r="D11" s="44"/>
      <c r="E11" s="44" t="s">
        <v>161</v>
      </c>
      <c r="F11" s="46" t="s">
        <v>168</v>
      </c>
      <c r="G11" s="34"/>
      <c r="H11" s="45" t="str">
        <f t="shared" si="0"/>
        <v>|_Front-End (Serveur) WEB_|**Web Resource Manager**||Gestion des ressources à envoyer au client|Fourni au client Web les resources statiques et dynamiques pour construire la page, ainsi que les données "métier" (bidirectionnelle)|</v>
      </c>
    </row>
    <row r="12" spans="1:8" s="33" customFormat="1" ht="52" thickBot="1">
      <c r="A12" s="42" t="s">
        <v>12</v>
      </c>
      <c r="B12" s="43" t="s">
        <v>99</v>
      </c>
      <c r="C12" s="44" t="s">
        <v>124</v>
      </c>
      <c r="D12" s="44"/>
      <c r="E12" s="44" t="s">
        <v>162</v>
      </c>
      <c r="F12" s="46" t="s">
        <v>167</v>
      </c>
      <c r="G12" s="34"/>
      <c r="H12" s="45" t="str">
        <f t="shared" si="0"/>
        <v>|_Front-End (Serveur) WEB_|**Static Web Resource Manager**||Gestion des ressources statiques|Gestion des ressources statiques (image, icone, feuille de style)|</v>
      </c>
    </row>
    <row r="13" spans="1:8" s="33" customFormat="1" ht="52" thickBot="1">
      <c r="A13" s="42" t="s">
        <v>13</v>
      </c>
      <c r="B13" s="43" t="s">
        <v>99</v>
      </c>
      <c r="C13" s="44" t="s">
        <v>125</v>
      </c>
      <c r="D13" s="44"/>
      <c r="E13" s="44" t="s">
        <v>163</v>
      </c>
      <c r="F13" s="46" t="s">
        <v>166</v>
      </c>
      <c r="G13" s="34"/>
      <c r="H13" s="45" t="str">
        <f t="shared" si="0"/>
        <v>|_Front-End (Serveur) WEB_|**Dynamic Web Resource Manager**||Gestion des ressources dynamiques|Gestion des ressources dynamiques (structure de la page) |</v>
      </c>
    </row>
    <row r="14" spans="1:8" s="33" customFormat="1" ht="86" thickBot="1">
      <c r="A14" s="42" t="s">
        <v>14</v>
      </c>
      <c r="B14" s="43" t="s">
        <v>118</v>
      </c>
      <c r="C14" s="44" t="s">
        <v>126</v>
      </c>
      <c r="D14" s="44"/>
      <c r="E14" s="44" t="s">
        <v>147</v>
      </c>
      <c r="F14" s="46" t="s">
        <v>165</v>
      </c>
      <c r="G14" s="34"/>
      <c r="H14" s="45" t="str">
        <f t="shared" si="0"/>
        <v>|_Services 'Métier'_|**Business Service \n Geospatial Data Viz" as BS1**||Univers Hyperviseur|Logique "métier" de l'univers Hyperviseur|</v>
      </c>
    </row>
    <row r="15" spans="1:8" s="33" customFormat="1" ht="103" thickBot="1">
      <c r="A15" s="42" t="s">
        <v>15</v>
      </c>
      <c r="B15" s="43" t="s">
        <v>118</v>
      </c>
      <c r="C15" s="44" t="s">
        <v>127</v>
      </c>
      <c r="D15" s="44"/>
      <c r="E15" s="44" t="s">
        <v>148</v>
      </c>
      <c r="F15" s="46" t="s">
        <v>164</v>
      </c>
      <c r="G15" s="34"/>
      <c r="H15" s="45" t="str">
        <f t="shared" si="0"/>
        <v>|_Services 'Métier'_|**Component "Business Service \n DashBoard and Report" as BS2**||Univers Dashboard|Logique "métier" de l'univers Dashboard|</v>
      </c>
    </row>
    <row r="16" spans="1:8" s="33" customFormat="1" ht="52" thickBot="1">
      <c r="A16" s="42" t="s">
        <v>16</v>
      </c>
      <c r="B16" s="43" t="s">
        <v>102</v>
      </c>
      <c r="C16" s="44" t="s">
        <v>131</v>
      </c>
      <c r="D16" s="44"/>
      <c r="E16" s="44" t="s">
        <v>149</v>
      </c>
      <c r="F16" s="46"/>
      <c r="G16" s="34"/>
      <c r="H16" s="45" t="str">
        <f t="shared" si="0"/>
        <v>|_Accès aux données_|**Interface - Business Events**||Mise en œuvre d'un format Pivot||</v>
      </c>
    </row>
    <row r="17" spans="1:8" s="33" customFormat="1" ht="52" thickBot="1">
      <c r="A17" s="42" t="s">
        <v>17</v>
      </c>
      <c r="B17" s="43" t="s">
        <v>102</v>
      </c>
      <c r="C17" s="44" t="s">
        <v>130</v>
      </c>
      <c r="D17" s="44"/>
      <c r="E17" s="44" t="s">
        <v>149</v>
      </c>
      <c r="F17" s="46"/>
      <c r="G17" s="34"/>
      <c r="H17" s="45" t="str">
        <f t="shared" si="0"/>
        <v>|_Accès aux données_|**Interface - Actifs**||Mise en œuvre d'un format Pivot||</v>
      </c>
    </row>
    <row r="18" spans="1:8" s="33" customFormat="1" ht="52" thickBot="1">
      <c r="A18" s="42" t="s">
        <v>18</v>
      </c>
      <c r="B18" s="43" t="s">
        <v>102</v>
      </c>
      <c r="C18" s="44" t="s">
        <v>128</v>
      </c>
      <c r="D18" s="44"/>
      <c r="E18" s="44" t="s">
        <v>149</v>
      </c>
      <c r="F18" s="46"/>
      <c r="G18" s="34"/>
      <c r="H18" s="45" t="str">
        <f t="shared" si="0"/>
        <v>|_Accès aux données_|**Interface - Taches**||Mise en œuvre d'un format Pivot||</v>
      </c>
    </row>
    <row r="19" spans="1:8" s="33" customFormat="1" ht="52" thickBot="1">
      <c r="A19" s="42" t="s">
        <v>19</v>
      </c>
      <c r="B19" s="43" t="s">
        <v>102</v>
      </c>
      <c r="C19" s="44" t="s">
        <v>129</v>
      </c>
      <c r="D19" s="44"/>
      <c r="E19" s="44" t="s">
        <v>149</v>
      </c>
      <c r="F19" s="46"/>
      <c r="G19" s="34"/>
      <c r="H19" s="45" t="str">
        <f t="shared" si="0"/>
        <v>|_Accès aux données_|**Interface - Orga**||Mise en œuvre d'un format Pivot||</v>
      </c>
    </row>
    <row r="20" spans="1:8" s="33" customFormat="1" ht="52" thickBot="1">
      <c r="A20" s="42" t="s">
        <v>20</v>
      </c>
      <c r="B20" s="43" t="s">
        <v>104</v>
      </c>
      <c r="C20" s="44" t="s">
        <v>132</v>
      </c>
      <c r="D20" s="44"/>
      <c r="E20" s="44" t="s">
        <v>160</v>
      </c>
      <c r="F20" s="46" t="s">
        <v>150</v>
      </c>
      <c r="G20" s="34"/>
      <c r="H20" s="45" t="str">
        <f t="shared" si="0"/>
        <v>|_Stockage des données_|**Data - Business Events**||Persistence des données|Stockage des évènements utilisateurs de la plateforme|</v>
      </c>
    </row>
    <row r="21" spans="1:8" s="33" customFormat="1" ht="35" thickBot="1">
      <c r="A21" s="42" t="s">
        <v>21</v>
      </c>
      <c r="B21" s="43" t="s">
        <v>104</v>
      </c>
      <c r="C21" s="44" t="s">
        <v>133</v>
      </c>
      <c r="D21" s="44"/>
      <c r="E21" s="44" t="s">
        <v>160</v>
      </c>
      <c r="F21" s="46" t="s">
        <v>151</v>
      </c>
      <c r="G21" s="34"/>
      <c r="H21" s="45" t="str">
        <f t="shared" si="0"/>
        <v>|_Stockage des données_|**Data - Business Data**||Persistence des données|Stockage des données "métier" (récupérées des autres lots, générées par le SYSTÈME)|</v>
      </c>
    </row>
    <row r="22" spans="1:8" s="33" customFormat="1" ht="35" thickBot="1">
      <c r="A22" s="42" t="s">
        <v>22</v>
      </c>
      <c r="B22" s="43" t="s">
        <v>104</v>
      </c>
      <c r="C22" s="44" t="s">
        <v>134</v>
      </c>
      <c r="D22" s="44"/>
      <c r="E22" s="44" t="s">
        <v>160</v>
      </c>
      <c r="F22" s="46" t="s">
        <v>152</v>
      </c>
      <c r="G22" s="34"/>
      <c r="H22" s="45" t="str">
        <f t="shared" si="0"/>
        <v>|_Stockage des données_|**Data -  Configuration**||Persistence des données|Stockage des données de configuration|</v>
      </c>
    </row>
    <row r="23" spans="1:8" s="33" customFormat="1" ht="52" thickBot="1">
      <c r="A23" s="42" t="s">
        <v>23</v>
      </c>
      <c r="B23" s="43" t="s">
        <v>104</v>
      </c>
      <c r="C23" s="44" t="s">
        <v>135</v>
      </c>
      <c r="D23" s="44"/>
      <c r="E23" s="44" t="s">
        <v>160</v>
      </c>
      <c r="F23" s="46" t="s">
        <v>153</v>
      </c>
      <c r="G23" s="34"/>
      <c r="H23" s="45" t="str">
        <f t="shared" si="0"/>
        <v>|_Stockage des données_|**Data - Technical (log...) **||Persistence des données|Stockage des données techniques (journalisation)|</v>
      </c>
    </row>
    <row r="24" spans="1:8" s="33" customFormat="1" ht="86" thickBot="1">
      <c r="A24" s="42" t="s">
        <v>24</v>
      </c>
      <c r="B24" s="43" t="s">
        <v>103</v>
      </c>
      <c r="C24" s="44" t="s">
        <v>136</v>
      </c>
      <c r="D24" s="44"/>
      <c r="E24" s="44" t="s">
        <v>159</v>
      </c>
      <c r="F24" s="46" t="s">
        <v>154</v>
      </c>
      <c r="G24" s="34"/>
      <c r="H24" s="45" t="str">
        <f t="shared" si="0"/>
        <v>|_Integration Tiers externes_|**LOT #1 - Demi Interface - Ingestion (feeder)**||Exposition API|API d'ingestion des données externes issues du Lot#1|</v>
      </c>
    </row>
    <row r="25" spans="1:8" s="33" customFormat="1" ht="86" thickBot="1">
      <c r="A25" s="42" t="s">
        <v>26</v>
      </c>
      <c r="B25" s="43" t="s">
        <v>103</v>
      </c>
      <c r="C25" s="44" t="s">
        <v>137</v>
      </c>
      <c r="D25" s="44"/>
      <c r="E25" s="44" t="s">
        <v>159</v>
      </c>
      <c r="F25" s="46" t="s">
        <v>155</v>
      </c>
      <c r="G25" s="34"/>
      <c r="H25" s="45" t="str">
        <f t="shared" si="0"/>
        <v>|_Integration Tiers externes_|**LOT #2 - Demi Interface - Ingestion (feeder)**||Exposition API|API d'ingestion des données externes issues du Lot#2|</v>
      </c>
    </row>
    <row r="26" spans="1:8" s="33" customFormat="1" ht="86" thickBot="1">
      <c r="A26" s="42" t="s">
        <v>27</v>
      </c>
      <c r="B26" s="43" t="s">
        <v>103</v>
      </c>
      <c r="C26" s="44" t="s">
        <v>138</v>
      </c>
      <c r="D26" s="44"/>
      <c r="E26" s="44" t="s">
        <v>159</v>
      </c>
      <c r="F26" s="46" t="s">
        <v>156</v>
      </c>
      <c r="G26" s="34"/>
      <c r="H26" s="45" t="str">
        <f t="shared" si="0"/>
        <v>|_Integration Tiers externes_|**LOT #3 - Demi Interface - Ingestion (feeder)**||Exposition API|API d'ingestion des données externes issues du Lot#3|</v>
      </c>
    </row>
    <row r="27" spans="1:8" s="33" customFormat="1" ht="86" thickBot="1">
      <c r="A27" s="42" t="s">
        <v>28</v>
      </c>
      <c r="B27" s="43" t="s">
        <v>103</v>
      </c>
      <c r="C27" s="44" t="s">
        <v>139</v>
      </c>
      <c r="D27" s="44"/>
      <c r="E27" s="44" t="s">
        <v>159</v>
      </c>
      <c r="F27" s="46" t="s">
        <v>157</v>
      </c>
      <c r="G27" s="34"/>
      <c r="H27" s="45" t="str">
        <f t="shared" si="0"/>
        <v>|_Integration Tiers externes_|**LOT #4 - Demi Interface - Ingestion (feeder)**||Exposition API|API d'ingestion des données externes issues du Lot#4|</v>
      </c>
    </row>
    <row r="28" spans="1:8" s="33" customFormat="1" ht="86" thickBot="1">
      <c r="A28" s="42" t="s">
        <v>29</v>
      </c>
      <c r="B28" s="43" t="s">
        <v>103</v>
      </c>
      <c r="C28" s="44" t="s">
        <v>140</v>
      </c>
      <c r="D28" s="44"/>
      <c r="E28" s="44" t="s">
        <v>159</v>
      </c>
      <c r="F28" s="46" t="s">
        <v>158</v>
      </c>
      <c r="G28" s="34"/>
      <c r="H28" s="45" t="str">
        <f t="shared" si="0"/>
        <v>|_Integration Tiers externes_|**LOT #GED - Demi Interface - Ingestion (feeder)**||Exposition API|API d'ingestion des données externes issues du Lot GED|</v>
      </c>
    </row>
    <row r="29" spans="1:8" s="33" customFormat="1" ht="17" thickBot="1">
      <c r="A29" s="42" t="s">
        <v>30</v>
      </c>
      <c r="B29" s="43"/>
      <c r="C29" s="44"/>
      <c r="D29" s="44"/>
      <c r="E29" s="44"/>
      <c r="F29" s="46"/>
      <c r="G29" s="34"/>
      <c r="H29" s="45" t="str">
        <f t="shared" ref="H6:H29" si="1">IF(B29="","","|"&amp;B29&amp;"|**"&amp;C29&amp;"**|"&amp;D29&amp;"|"&amp;E29&amp;"|"&amp;F29&amp;"|")</f>
        <v/>
      </c>
    </row>
    <row r="30" spans="1:8" s="33" customFormat="1" ht="17" thickBot="1">
      <c r="A30" s="42"/>
      <c r="B30" s="43"/>
      <c r="C30" s="44"/>
      <c r="D30" s="44"/>
      <c r="E30" s="44"/>
      <c r="F30" s="46"/>
      <c r="G30" s="34"/>
      <c r="H30" s="45"/>
    </row>
    <row r="31" spans="1:8" s="33" customFormat="1" ht="17" thickBot="1">
      <c r="A31" s="42"/>
      <c r="B31" s="43"/>
      <c r="C31" s="44"/>
      <c r="D31" s="44"/>
      <c r="E31" s="44"/>
      <c r="F31" s="46"/>
      <c r="G31" s="34"/>
      <c r="H31" s="45"/>
    </row>
    <row r="32" spans="1:8" s="33" customFormat="1" ht="17" thickBot="1">
      <c r="A32" s="42"/>
      <c r="B32" s="43"/>
      <c r="C32" s="44"/>
      <c r="D32" s="44"/>
      <c r="E32" s="44"/>
      <c r="F32" s="46"/>
      <c r="G32" s="34"/>
      <c r="H32" s="45"/>
    </row>
    <row r="33" spans="6:6">
      <c r="F33" s="32"/>
    </row>
    <row r="34" spans="6:6">
      <c r="F34" s="32"/>
    </row>
    <row r="35" spans="6:6">
      <c r="F35" s="32"/>
    </row>
    <row r="36" spans="6:6">
      <c r="F36" s="32"/>
    </row>
    <row r="37" spans="6:6">
      <c r="F37" s="32"/>
    </row>
    <row r="38" spans="6:6">
      <c r="F38" s="32"/>
    </row>
    <row r="39" spans="6:6">
      <c r="F39" s="32"/>
    </row>
    <row r="40" spans="6:6">
      <c r="F40" s="32"/>
    </row>
  </sheetData>
  <autoFilter ref="A4:B29" xr:uid="{311966ED-1EC1-AE43-8D85-720F186E80ED}"/>
  <dataConsolidate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B784FC7-1737-4D43-95C7-5F1F987CFB10}">
          <x14:formula1>
            <xm:f>'00 - Technical Parameter'!$B$4:$B$11</xm:f>
          </x14:formula1>
          <xm:sqref>B24:B29</xm:sqref>
        </x14:dataValidation>
        <x14:dataValidation type="list" allowBlank="1" showInputMessage="1" showErrorMessage="1" xr:uid="{2FF3099E-2C3D-5C4F-88C2-F68DEE71EFE3}">
          <x14:formula1>
            <xm:f>'00 - Technical Parameter'!$B$4:$B$15</xm:f>
          </x14:formula1>
          <xm:sqref>B5:B23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57E2-41C1-E744-A737-45E98875A932}">
  <dimension ref="A1:O50"/>
  <sheetViews>
    <sheetView workbookViewId="0">
      <selection activeCell="B9" sqref="B9"/>
    </sheetView>
  </sheetViews>
  <sheetFormatPr baseColWidth="10" defaultColWidth="8.83203125" defaultRowHeight="15"/>
  <cols>
    <col min="1" max="1" width="5.33203125" style="10" customWidth="1"/>
    <col min="2" max="2" width="15.1640625" style="23" customWidth="1"/>
    <col min="3" max="3" width="2.5" style="12" customWidth="1"/>
    <col min="4" max="4" width="15.1640625" style="13" customWidth="1"/>
    <col min="5" max="5" width="7" style="13" bestFit="1" customWidth="1"/>
    <col min="6" max="6" width="10" style="13" customWidth="1"/>
    <col min="7" max="7" width="13" style="11" bestFit="1" customWidth="1"/>
    <col min="8" max="8" width="13" style="11" customWidth="1"/>
    <col min="9" max="9" width="15.1640625" style="14" customWidth="1"/>
    <col min="10" max="11" width="7.33203125" style="15" customWidth="1"/>
    <col min="12" max="13" width="15.1640625" style="15" customWidth="1"/>
    <col min="14" max="14" width="1" style="15" customWidth="1"/>
    <col min="15" max="15" width="78.6640625" style="13" customWidth="1"/>
    <col min="16" max="16384" width="8.83203125" style="10"/>
  </cols>
  <sheetData>
    <row r="1" spans="1:15" s="3" customFormat="1" ht="25">
      <c r="A1" s="3" t="s">
        <v>52</v>
      </c>
      <c r="B1" s="21"/>
      <c r="O1" s="29"/>
    </row>
    <row r="2" spans="1:15" s="8" customFormat="1">
      <c r="A2" s="1" t="s">
        <v>25</v>
      </c>
      <c r="B2" s="22" t="s">
        <v>4</v>
      </c>
      <c r="C2" s="2"/>
      <c r="D2" s="4"/>
      <c r="E2" s="4"/>
      <c r="F2" s="4"/>
      <c r="G2" s="6"/>
      <c r="H2" s="6"/>
      <c r="I2" s="7"/>
      <c r="J2" s="5"/>
      <c r="K2" s="5"/>
      <c r="L2" s="5"/>
      <c r="M2" s="5"/>
      <c r="N2" s="5"/>
      <c r="O2" s="30" t="s">
        <v>60</v>
      </c>
    </row>
    <row r="3" spans="1:15" ht="16" thickBot="1">
      <c r="O3" s="13" t="str">
        <f>"|**"&amp;D4&amp;"**|"&amp;E4&amp;"|"&amp;F4&amp;"|"&amp;G4&amp;"|"&amp;I4&amp;"|"&amp;J4&amp;"|"&amp;K4&amp;"|"&amp;L4&amp;"|"&amp;M4&amp;"|"</f>
        <v>|**Nom du paquet**|Description||||||||</v>
      </c>
    </row>
    <row r="4" spans="1:15" s="17" customFormat="1">
      <c r="A4" s="25" t="s">
        <v>0</v>
      </c>
      <c r="B4" s="26" t="s">
        <v>2</v>
      </c>
      <c r="C4" s="16"/>
      <c r="D4" s="28" t="s">
        <v>85</v>
      </c>
      <c r="E4" s="28" t="s">
        <v>86</v>
      </c>
      <c r="F4" s="28"/>
      <c r="G4" s="28"/>
      <c r="H4" s="28"/>
      <c r="I4" s="28"/>
      <c r="J4" s="28"/>
      <c r="K4" s="28"/>
      <c r="L4" s="28"/>
      <c r="M4" s="28"/>
      <c r="N4" s="28"/>
      <c r="O4" s="13" t="str">
        <f>"|---|---|---|---|---|---|---|---|---|"</f>
        <v>|---|---|---|---|---|---|---|---|---|</v>
      </c>
    </row>
    <row r="5" spans="1:15">
      <c r="A5" s="18" t="s">
        <v>5</v>
      </c>
      <c r="B5" s="24"/>
      <c r="C5" s="9"/>
      <c r="D5" s="19" t="s">
        <v>54</v>
      </c>
      <c r="E5" s="31" t="s">
        <v>53</v>
      </c>
      <c r="F5" s="31" t="s">
        <v>56</v>
      </c>
      <c r="G5" s="31" t="s">
        <v>55</v>
      </c>
      <c r="H5" s="31" t="s">
        <v>62</v>
      </c>
      <c r="I5" s="31" t="s">
        <v>57</v>
      </c>
      <c r="J5" s="31">
        <v>5</v>
      </c>
      <c r="K5" s="31">
        <v>100</v>
      </c>
      <c r="L5" s="31" t="s">
        <v>59</v>
      </c>
      <c r="M5" s="31" t="s">
        <v>58</v>
      </c>
      <c r="N5" s="23"/>
      <c r="O5" s="13" t="str">
        <f>IF(G5="","","|**"&amp;D5&amp;"**|"&amp;E5&amp;"|"&amp;F5&amp;"|"&amp;G5&amp;"|"&amp;I5&amp;"|"&amp;J5&amp;"|"&amp;K5&amp;"|"&amp;L5&amp;"|"&amp;M5&amp;"|")</f>
        <v>|**PUSH BIM DATA**|SYNCHRONE|REST API|RECEPTEUR|DATA XX|5|100|http://URL CONTRAT|http://URL BOUCHON|</v>
      </c>
    </row>
    <row r="6" spans="1:15">
      <c r="A6" s="18" t="s">
        <v>6</v>
      </c>
      <c r="B6" s="24"/>
      <c r="C6" s="9"/>
      <c r="D6" s="19"/>
      <c r="E6" s="31"/>
      <c r="F6" s="31"/>
      <c r="G6" s="31"/>
      <c r="H6" s="31"/>
      <c r="I6" s="31"/>
      <c r="J6" s="31"/>
      <c r="K6" s="31"/>
      <c r="L6" s="31"/>
      <c r="M6" s="31"/>
      <c r="N6" s="23"/>
      <c r="O6" s="13" t="str">
        <f t="shared" ref="O6:O50" si="0">IF(G6="","","|**"&amp;F6&amp;"**|"&amp;D6&amp;"|Le _SYSTEME_ doit : &lt;br&gt;"&amp;G6&amp;"|"&amp;I6&amp;"|"&amp;J6&amp;"|")</f>
        <v/>
      </c>
    </row>
    <row r="7" spans="1:15">
      <c r="A7" s="18" t="s">
        <v>7</v>
      </c>
      <c r="B7" s="24"/>
      <c r="C7" s="9"/>
      <c r="D7" s="19"/>
      <c r="E7" s="31"/>
      <c r="F7" s="31"/>
      <c r="G7" s="31"/>
      <c r="H7" s="31"/>
      <c r="I7" s="31"/>
      <c r="J7" s="31"/>
      <c r="K7" s="31"/>
      <c r="L7" s="31"/>
      <c r="M7" s="31"/>
      <c r="N7" s="23"/>
      <c r="O7" s="13" t="str">
        <f t="shared" si="0"/>
        <v/>
      </c>
    </row>
    <row r="8" spans="1:15">
      <c r="A8" s="18" t="s">
        <v>8</v>
      </c>
      <c r="B8" s="24"/>
      <c r="C8" s="9"/>
      <c r="D8" s="19"/>
      <c r="E8" s="31"/>
      <c r="F8" s="31"/>
      <c r="G8" s="31"/>
      <c r="H8" s="31"/>
      <c r="I8" s="31"/>
      <c r="J8" s="31"/>
      <c r="K8" s="31"/>
      <c r="L8" s="31"/>
      <c r="M8" s="31"/>
      <c r="N8" s="23"/>
      <c r="O8" s="13" t="str">
        <f t="shared" si="0"/>
        <v/>
      </c>
    </row>
    <row r="9" spans="1:15">
      <c r="A9" s="18" t="s">
        <v>9</v>
      </c>
      <c r="B9" s="24"/>
      <c r="C9" s="9"/>
      <c r="D9" s="19"/>
      <c r="E9" s="31"/>
      <c r="F9" s="31"/>
      <c r="G9" s="31"/>
      <c r="H9" s="31"/>
      <c r="I9" s="31"/>
      <c r="J9" s="31"/>
      <c r="K9" s="31"/>
      <c r="L9" s="31"/>
      <c r="M9" s="31"/>
      <c r="N9" s="23"/>
      <c r="O9" s="13" t="str">
        <f t="shared" si="0"/>
        <v/>
      </c>
    </row>
    <row r="10" spans="1:15">
      <c r="A10" s="18" t="s">
        <v>10</v>
      </c>
      <c r="B10" s="24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3"/>
      <c r="O10" s="13" t="str">
        <f t="shared" si="0"/>
        <v/>
      </c>
    </row>
    <row r="11" spans="1:15">
      <c r="A11" s="18" t="s">
        <v>11</v>
      </c>
      <c r="B11" s="24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3"/>
      <c r="O11" s="13" t="str">
        <f t="shared" si="0"/>
        <v/>
      </c>
    </row>
    <row r="12" spans="1:15">
      <c r="A12" s="18" t="s">
        <v>12</v>
      </c>
      <c r="B12" s="24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3"/>
      <c r="O12" s="13" t="str">
        <f t="shared" si="0"/>
        <v/>
      </c>
    </row>
    <row r="13" spans="1:15">
      <c r="A13" s="18" t="s">
        <v>13</v>
      </c>
      <c r="B13" s="24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3"/>
      <c r="O13" s="13" t="str">
        <f t="shared" si="0"/>
        <v/>
      </c>
    </row>
    <row r="14" spans="1:15">
      <c r="A14" s="18" t="s">
        <v>14</v>
      </c>
      <c r="B14" s="24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3"/>
      <c r="O14" s="13" t="str">
        <f t="shared" si="0"/>
        <v/>
      </c>
    </row>
    <row r="15" spans="1:15">
      <c r="A15" s="18" t="s">
        <v>15</v>
      </c>
      <c r="B15" s="24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3"/>
      <c r="O15" s="13" t="str">
        <f t="shared" si="0"/>
        <v/>
      </c>
    </row>
    <row r="16" spans="1:15">
      <c r="A16" s="18" t="s">
        <v>16</v>
      </c>
      <c r="B16" s="24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3"/>
      <c r="O16" s="13" t="str">
        <f t="shared" si="0"/>
        <v/>
      </c>
    </row>
    <row r="17" spans="1:15">
      <c r="A17" s="18" t="s">
        <v>17</v>
      </c>
      <c r="B17" s="24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3"/>
      <c r="O17" s="13" t="str">
        <f t="shared" si="0"/>
        <v/>
      </c>
    </row>
    <row r="18" spans="1:15">
      <c r="A18" s="18" t="s">
        <v>18</v>
      </c>
      <c r="B18" s="24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3"/>
      <c r="O18" s="13" t="str">
        <f t="shared" si="0"/>
        <v/>
      </c>
    </row>
    <row r="19" spans="1:15">
      <c r="A19" s="18" t="s">
        <v>19</v>
      </c>
      <c r="B19" s="24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3"/>
      <c r="O19" s="13" t="str">
        <f t="shared" si="0"/>
        <v/>
      </c>
    </row>
    <row r="20" spans="1:15">
      <c r="A20" s="18" t="s">
        <v>20</v>
      </c>
      <c r="B20" s="24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3"/>
      <c r="O20" s="13" t="str">
        <f t="shared" si="0"/>
        <v/>
      </c>
    </row>
    <row r="21" spans="1:15">
      <c r="A21" s="18" t="s">
        <v>21</v>
      </c>
      <c r="B21" s="24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3"/>
      <c r="O21" s="13" t="str">
        <f t="shared" si="0"/>
        <v/>
      </c>
    </row>
    <row r="22" spans="1:15">
      <c r="A22" s="18" t="s">
        <v>22</v>
      </c>
      <c r="B22" s="24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3"/>
      <c r="O22" s="13" t="str">
        <f t="shared" si="0"/>
        <v/>
      </c>
    </row>
    <row r="23" spans="1:15">
      <c r="A23" s="18" t="s">
        <v>23</v>
      </c>
      <c r="B23" s="24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3"/>
      <c r="O23" s="13" t="str">
        <f t="shared" si="0"/>
        <v/>
      </c>
    </row>
    <row r="24" spans="1:15">
      <c r="A24" s="18" t="s">
        <v>24</v>
      </c>
      <c r="B24" s="24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3"/>
      <c r="O24" s="13" t="str">
        <f t="shared" si="0"/>
        <v/>
      </c>
    </row>
    <row r="25" spans="1:15">
      <c r="A25" s="18" t="s">
        <v>26</v>
      </c>
      <c r="B25" s="24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3"/>
      <c r="O25" s="13" t="str">
        <f t="shared" si="0"/>
        <v/>
      </c>
    </row>
    <row r="26" spans="1:15">
      <c r="A26" s="18" t="s">
        <v>27</v>
      </c>
      <c r="B26" s="24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3"/>
      <c r="O26" s="13" t="str">
        <f t="shared" si="0"/>
        <v/>
      </c>
    </row>
    <row r="27" spans="1:15">
      <c r="A27" s="18" t="s">
        <v>28</v>
      </c>
      <c r="B27" s="24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3"/>
      <c r="O27" s="13" t="str">
        <f t="shared" si="0"/>
        <v/>
      </c>
    </row>
    <row r="28" spans="1:15">
      <c r="A28" s="18" t="s">
        <v>29</v>
      </c>
      <c r="B28" s="24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3"/>
      <c r="O28" s="13" t="str">
        <f t="shared" si="0"/>
        <v/>
      </c>
    </row>
    <row r="29" spans="1:15">
      <c r="A29" s="18" t="s">
        <v>30</v>
      </c>
      <c r="B29" s="24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3"/>
      <c r="O29" s="13" t="str">
        <f t="shared" si="0"/>
        <v/>
      </c>
    </row>
    <row r="30" spans="1:15">
      <c r="A30" s="18" t="s">
        <v>31</v>
      </c>
      <c r="B30" s="24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3"/>
      <c r="O30" s="13" t="str">
        <f t="shared" si="0"/>
        <v/>
      </c>
    </row>
    <row r="31" spans="1:15">
      <c r="A31" s="18" t="s">
        <v>32</v>
      </c>
      <c r="B31" s="24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3"/>
      <c r="O31" s="13" t="str">
        <f t="shared" si="0"/>
        <v/>
      </c>
    </row>
    <row r="32" spans="1:15">
      <c r="A32" s="18" t="s">
        <v>33</v>
      </c>
      <c r="B32" s="24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3"/>
      <c r="O32" s="13" t="str">
        <f t="shared" si="0"/>
        <v/>
      </c>
    </row>
    <row r="33" spans="1:15">
      <c r="A33" s="18" t="s">
        <v>34</v>
      </c>
      <c r="B33" s="24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3"/>
      <c r="O33" s="13" t="str">
        <f t="shared" si="0"/>
        <v/>
      </c>
    </row>
    <row r="34" spans="1:15">
      <c r="A34" s="18" t="s">
        <v>35</v>
      </c>
      <c r="B34" s="24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3"/>
      <c r="O34" s="13" t="str">
        <f t="shared" si="0"/>
        <v/>
      </c>
    </row>
    <row r="35" spans="1:15">
      <c r="A35" s="18" t="s">
        <v>36</v>
      </c>
      <c r="B35" s="24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3"/>
      <c r="O35" s="13" t="str">
        <f t="shared" si="0"/>
        <v/>
      </c>
    </row>
    <row r="36" spans="1:15">
      <c r="A36" s="18" t="s">
        <v>37</v>
      </c>
      <c r="B36" s="24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3"/>
      <c r="O36" s="13" t="str">
        <f t="shared" si="0"/>
        <v/>
      </c>
    </row>
    <row r="37" spans="1:15">
      <c r="A37" s="18" t="s">
        <v>38</v>
      </c>
      <c r="B37" s="24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3"/>
      <c r="O37" s="13" t="str">
        <f t="shared" si="0"/>
        <v/>
      </c>
    </row>
    <row r="38" spans="1:15">
      <c r="A38" s="18" t="s">
        <v>39</v>
      </c>
      <c r="B38" s="24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3"/>
      <c r="O38" s="13" t="str">
        <f t="shared" si="0"/>
        <v/>
      </c>
    </row>
    <row r="39" spans="1:15">
      <c r="A39" s="18" t="s">
        <v>40</v>
      </c>
      <c r="B39" s="24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3"/>
      <c r="O39" s="13" t="str">
        <f t="shared" si="0"/>
        <v/>
      </c>
    </row>
    <row r="40" spans="1:15">
      <c r="A40" s="18" t="s">
        <v>41</v>
      </c>
      <c r="B40" s="24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3"/>
      <c r="O40" s="13" t="str">
        <f t="shared" si="0"/>
        <v/>
      </c>
    </row>
    <row r="41" spans="1:15">
      <c r="A41" s="18" t="s">
        <v>42</v>
      </c>
      <c r="B41" s="24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3"/>
      <c r="O41" s="13" t="str">
        <f t="shared" si="0"/>
        <v/>
      </c>
    </row>
    <row r="42" spans="1:15">
      <c r="A42" s="18" t="s">
        <v>43</v>
      </c>
      <c r="B42" s="24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3"/>
      <c r="O42" s="13" t="str">
        <f t="shared" si="0"/>
        <v/>
      </c>
    </row>
    <row r="43" spans="1:15">
      <c r="A43" s="18" t="s">
        <v>44</v>
      </c>
      <c r="B43" s="24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3"/>
      <c r="O43" s="13" t="str">
        <f t="shared" si="0"/>
        <v/>
      </c>
    </row>
    <row r="44" spans="1:15">
      <c r="A44" s="18" t="s">
        <v>45</v>
      </c>
      <c r="B44" s="24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3"/>
      <c r="O44" s="13" t="str">
        <f t="shared" si="0"/>
        <v/>
      </c>
    </row>
    <row r="45" spans="1:15">
      <c r="A45" s="18" t="s">
        <v>46</v>
      </c>
      <c r="B45" s="24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3"/>
      <c r="O45" s="13" t="str">
        <f t="shared" si="0"/>
        <v/>
      </c>
    </row>
    <row r="46" spans="1:15">
      <c r="A46" s="18" t="s">
        <v>47</v>
      </c>
      <c r="B46" s="24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3"/>
      <c r="O46" s="13" t="str">
        <f t="shared" si="0"/>
        <v/>
      </c>
    </row>
    <row r="47" spans="1:15">
      <c r="A47" s="18" t="s">
        <v>48</v>
      </c>
      <c r="B47" s="24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3"/>
      <c r="O47" s="13" t="str">
        <f t="shared" si="0"/>
        <v/>
      </c>
    </row>
    <row r="48" spans="1:15">
      <c r="A48" s="18" t="s">
        <v>49</v>
      </c>
      <c r="B48" s="24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3"/>
      <c r="O48" s="13" t="str">
        <f t="shared" si="0"/>
        <v/>
      </c>
    </row>
    <row r="49" spans="1:15">
      <c r="A49" s="18" t="s">
        <v>50</v>
      </c>
      <c r="B49" s="24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3"/>
      <c r="O49" s="13" t="str">
        <f t="shared" si="0"/>
        <v/>
      </c>
    </row>
    <row r="50" spans="1:15">
      <c r="A50" s="18" t="s">
        <v>51</v>
      </c>
      <c r="B50" s="24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3"/>
      <c r="O50" s="13" t="str">
        <f t="shared" si="0"/>
        <v/>
      </c>
    </row>
  </sheetData>
  <dataValidations count="4">
    <dataValidation type="list" allowBlank="1" showInputMessage="1" showErrorMessage="1" sqref="H5:H9" xr:uid="{5D3823D1-A617-4445-B202-5689AF68CD34}">
      <formula1>DOMAINES</formula1>
    </dataValidation>
    <dataValidation type="list" allowBlank="1" showInputMessage="1" showErrorMessage="1" sqref="H10:H50 G5:G50" xr:uid="{4B7D9377-225C-3640-89D8-D5254B6690ED}">
      <formula1>"EMETTEUR,RECEPTEUR"</formula1>
    </dataValidation>
    <dataValidation type="list" allowBlank="1" showInputMessage="1" showErrorMessage="1" sqref="F5:F50" xr:uid="{7EB01BE7-DDDB-E34A-9E2C-6797FA1CEE90}">
      <formula1>"WebService on SOAP,REST API,sFTP,Other"</formula1>
    </dataValidation>
    <dataValidation type="list" allowBlank="1" showInputMessage="1" showErrorMessage="1" sqref="E5:E50" xr:uid="{664D34C9-52C3-B946-991B-2C2FDB062F19}">
      <formula1>"SYNCHRONE,ASYNCHRONE"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33E3B2-F83C-6547-987C-1828856EEDBE}">
          <x14:formula1>
            <xm:f>'00 - Technical Parameter'!$B$4:$B$11</xm:f>
          </x14:formula1>
          <xm:sqref>B5:B50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00 - Technical Parameter</vt:lpstr>
      <vt:lpstr>01-INTERFACESLIST</vt:lpstr>
      <vt:lpstr>01 - PACKAGE</vt:lpstr>
      <vt:lpstr>DOMAINES</vt:lpstr>
      <vt:lpstr>SYSTEMES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2018-09-07T13:41:25Z</dcterms:modified>
</cp:coreProperties>
</file>