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/>
  <mc:AlternateContent xmlns:mc="http://schemas.openxmlformats.org/markup-compatibility/2006">
    <mc:Choice Requires="x15">
      <x15ac:absPath xmlns:x15ac="http://schemas.microsoft.com/office/spreadsheetml/2010/11/ac" url="/Users/SWilbert/lot5-hyperviseur/ArchitectureDossier/tools/09.Security/"/>
    </mc:Choice>
  </mc:AlternateContent>
  <xr:revisionPtr revIDLastSave="0" documentId="13_ncr:1_{821825BE-50DA-DD44-8C6A-BA5B597D4D67}" xr6:coauthVersionLast="37" xr6:coauthVersionMax="37" xr10:uidLastSave="{00000000-0000-0000-0000-000000000000}"/>
  <bookViews>
    <workbookView xWindow="0" yWindow="440" windowWidth="33600" windowHeight="18980" activeTab="2" xr2:uid="{00000000-000D-0000-FFFF-FFFF00000000}"/>
  </bookViews>
  <sheets>
    <sheet name="UNIVERS" sheetId="9" r:id="rId1"/>
    <sheet name="PROFILS" sheetId="5" r:id="rId2"/>
    <sheet name="PERMISSIONS" sheetId="6" r:id="rId3"/>
    <sheet name="MATRICE" sheetId="7" r:id="rId4"/>
    <sheet name="99 - Dossier d'architecture" sheetId="8" r:id="rId5"/>
  </sheets>
  <definedNames>
    <definedName name="AREA">#REF!</definedName>
    <definedName name="CATEGORY">#REF!</definedName>
    <definedName name="CRITICITY">#REF!</definedName>
    <definedName name="PERMISSION">PERMISSIONS!$B$4:$B$20</definedName>
    <definedName name="PROFIL">PROFILS!$B$4:$B$21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6" l="1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4" i="6"/>
  <c r="F2" i="6"/>
  <c r="G4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6" i="8"/>
  <c r="F4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6" i="8"/>
  <c r="E4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4" i="8"/>
  <c r="D20" i="8"/>
  <c r="D21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A7" i="8"/>
  <c r="A8" i="8"/>
  <c r="A9" i="8"/>
  <c r="A10" i="8"/>
  <c r="A11" i="8"/>
  <c r="A12" i="8"/>
  <c r="A13" i="8"/>
  <c r="A6" i="8"/>
  <c r="A4" i="8"/>
  <c r="A5" i="8"/>
  <c r="B8" i="8"/>
  <c r="B7" i="8"/>
  <c r="B6" i="8"/>
  <c r="B5" i="8"/>
  <c r="B4" i="8"/>
  <c r="C6" i="8"/>
  <c r="C5" i="8"/>
  <c r="C4" i="8"/>
</calcChain>
</file>

<file path=xl/sharedStrings.xml><?xml version="1.0" encoding="utf-8"?>
<sst xmlns="http://schemas.openxmlformats.org/spreadsheetml/2006/main" count="212" uniqueCount="92">
  <si>
    <t>Description</t>
  </si>
  <si>
    <t>Profils</t>
  </si>
  <si>
    <t>Profil</t>
  </si>
  <si>
    <t>Permission</t>
  </si>
  <si>
    <t>Matrice des droits</t>
  </si>
  <si>
    <t>X</t>
  </si>
  <si>
    <t>Administrateur fonctionnel</t>
  </si>
  <si>
    <t>Administrateur technique</t>
  </si>
  <si>
    <t>Administrateur 'Métier'</t>
  </si>
  <si>
    <t>Administrateur "Utilisateurs"</t>
  </si>
  <si>
    <t>Utilisateur anonyme</t>
  </si>
  <si>
    <t>Voir la définition des acteurs</t>
  </si>
  <si>
    <t>Access_TechnicalLogs</t>
  </si>
  <si>
    <t>Manage_Tenants</t>
  </si>
  <si>
    <t>Access_BusinessEventsLogs</t>
  </si>
  <si>
    <t>Configure les paramètres **globaux** de la plateforme</t>
  </si>
  <si>
    <t>Configure_Product</t>
  </si>
  <si>
    <t>Configure_Tenant</t>
  </si>
  <si>
    <t>Contextualise (Configure) les paramètres accessibles pour un tenant</t>
  </si>
  <si>
    <t>View_Assets</t>
  </si>
  <si>
    <t>Access_Map</t>
  </si>
  <si>
    <t>Accède à l'interface de l'ensemble des journaux techniques de la plateforme</t>
  </si>
  <si>
    <t>Accède à l'interface de l'ensemble des journaux "Métiers" de la plateforme</t>
  </si>
  <si>
    <t>Affiche les assets sur une cartes</t>
  </si>
  <si>
    <t>Manage_Team</t>
  </si>
  <si>
    <t>Manage_Users</t>
  </si>
  <si>
    <t>Configure_User</t>
  </si>
  <si>
    <t>View_Notification</t>
  </si>
  <si>
    <t>Affiche les notifications</t>
  </si>
  <si>
    <t>View_Task</t>
  </si>
  <si>
    <t>Affiche la barre de recherche</t>
  </si>
  <si>
    <t>View_Search</t>
  </si>
  <si>
    <t>View_Documentation</t>
  </si>
  <si>
    <t>View_Meteo</t>
  </si>
  <si>
    <t>View_Traffic</t>
  </si>
  <si>
    <t>Affiche les tâches</t>
  </si>
  <si>
    <t>Dossier d'architecture</t>
  </si>
  <si>
    <t>PERMISSION</t>
  </si>
  <si>
    <t>MATRICE</t>
  </si>
  <si>
    <t>PROFILS</t>
  </si>
  <si>
    <t>UNIVERS</t>
  </si>
  <si>
    <t>Univers</t>
  </si>
  <si>
    <t>Tableau de bord</t>
  </si>
  <si>
    <t>Carte</t>
  </si>
  <si>
    <t>Fiche</t>
  </si>
  <si>
    <t>Recherche</t>
  </si>
  <si>
    <t>Administration</t>
  </si>
  <si>
    <t>Cet univers permet d'acceder à la zone d'administration de l'application</t>
  </si>
  <si>
    <t>Cet univers permet d'acceder à la zone d'administration du produit</t>
  </si>
  <si>
    <t>Cet univers permet d'accéder à l'hyperviseur 'Statistique'</t>
  </si>
  <si>
    <t>Cet univers permet d'accéder à l'hyperviseur 'cartographique'</t>
  </si>
  <si>
    <t>Remarque SWT</t>
  </si>
  <si>
    <t>Pas sur de comprendre ce qu'est cet univers</t>
  </si>
  <si>
    <t>Configuration Produit</t>
  </si>
  <si>
    <t>View_Vehicles</t>
  </si>
  <si>
    <t>View_Myvehicle</t>
  </si>
  <si>
    <t>Export_Report</t>
  </si>
  <si>
    <t>View_BusinessApplicationLink</t>
  </si>
  <si>
    <t>Affiche les liens vers les applications externes (Gestion des droits indépendantes)</t>
  </si>
  <si>
    <t>Access_DashBoard</t>
  </si>
  <si>
    <t>Access_LocalizeObject</t>
  </si>
  <si>
    <t>Exporte un rapport statistique</t>
  </si>
  <si>
    <t>Gestionnaire Fonctionnel</t>
  </si>
  <si>
    <t>Utilisateur A : Technicien de maintenance</t>
  </si>
  <si>
    <t>Utilisateur B : Conducteur de travaux</t>
  </si>
  <si>
    <t>Utilisateur C : Directeur</t>
  </si>
  <si>
    <t>Utilisateur D : Prestataire</t>
  </si>
  <si>
    <t>Utilisateur E : Visiteur</t>
  </si>
  <si>
    <t>|---|:---:|:---:|:---:|:---:|:---:|:---:|</t>
  </si>
  <si>
    <t>|---|:---:|:---:|:---:|:---:|:---:|:---:|:---:|:---:|:---:|:---:|:---:|</t>
  </si>
  <si>
    <t>OPRTION 02</t>
  </si>
  <si>
    <t>|---|:---:|:---:|:---:|:---:|:---:|:---:|:---:|:---:|:---:|:---:|:---:|:---:|:---:|</t>
  </si>
  <si>
    <t>Manage_Profiles</t>
  </si>
  <si>
    <t>|---|:---:|---|</t>
  </si>
  <si>
    <t>Create Profile</t>
  </si>
  <si>
    <t>Create User</t>
  </si>
  <si>
    <t>Association des profils à des utilisateurs</t>
  </si>
  <si>
    <t>Create_Geofilter</t>
  </si>
  <si>
    <t>Création de filtre géographique</t>
  </si>
  <si>
    <t>Create_Favorites</t>
  </si>
  <si>
    <t>Création de favoris</t>
  </si>
  <si>
    <t>Affiche les documentations associées</t>
  </si>
  <si>
    <t>Associe des profils à des permissions</t>
  </si>
  <si>
    <t>Crée un profil</t>
  </si>
  <si>
    <t>Crée un compte "utilisateur"</t>
  </si>
  <si>
    <t>Accède à l'univers cartographique</t>
  </si>
  <si>
    <t>Access_Administation</t>
  </si>
  <si>
    <t>Accède à l'univers Administration</t>
  </si>
  <si>
    <t>Accède à l'univers de visualisation statistiques</t>
  </si>
  <si>
    <t>View_Search_Advanced</t>
  </si>
  <si>
    <t>Accède au moteur de recherche multicritère</t>
  </si>
  <si>
    <t>Administre les differents clients de la plateforme (CRUD) (mise en place de la table Company/Entity)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</si>
</sst>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63"/>
      <name val="Cambria"/>
      <family val="1"/>
    </font>
    <font>
      <b/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sz val="20"/>
      <color rgb="FFFFFFFF"/>
      <name val="Tahoma"/>
      <family val="2"/>
    </font>
    <font>
      <b/>
      <sz val="9"/>
      <color theme="1"/>
      <name val="Calibri"/>
      <family val="2"/>
      <scheme val="minor"/>
    </font>
    <font>
      <sz val="10"/>
      <color theme="4"/>
      <name val="Calibri Light"/>
      <family val="2"/>
      <scheme val="major"/>
    </font>
    <font>
      <sz val="8"/>
      <color theme="8" tint="-0.2499465926084170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6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6"/>
      <color theme="4"/>
      <name val="Calibri Light"/>
      <family val="2"/>
      <scheme val="major"/>
    </font>
    <font>
      <sz val="14"/>
      <color rgb="FFFFFFFF"/>
      <name val="Tahoma"/>
      <family val="2"/>
    </font>
    <font>
      <sz val="10"/>
      <color theme="1"/>
      <name val="Calibri"/>
      <family val="2"/>
      <scheme val="minor"/>
    </font>
    <font>
      <b/>
      <sz val="10"/>
      <color theme="0"/>
      <name val="Calibri Light"/>
      <family val="2"/>
      <scheme val="major"/>
    </font>
    <font>
      <sz val="10"/>
      <color rgb="FFFFFFFF"/>
      <name val="Tahoma"/>
      <family val="2"/>
    </font>
    <font>
      <b/>
      <sz val="10"/>
      <color theme="1"/>
      <name val="Calibri"/>
      <family val="2"/>
      <scheme val="minor"/>
    </font>
    <font>
      <b/>
      <sz val="6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0403E"/>
        <bgColor rgb="FF000000"/>
      </patternFill>
    </fill>
    <fill>
      <patternFill patternType="solid">
        <fgColor theme="0"/>
        <bgColor auto="1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theme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9">
    <xf numFmtId="0" fontId="0" fillId="0" borderId="0"/>
    <xf numFmtId="0" fontId="1" fillId="0" borderId="1" applyNumberFormat="0" applyFill="0" applyAlignment="0" applyProtection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12" fillId="3" borderId="3" applyNumberFormat="0" applyFill="0" applyBorder="0" applyAlignment="0" applyProtection="0">
      <alignment horizontal="left" vertical="center" indent="1"/>
    </xf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38">
    <xf numFmtId="0" fontId="0" fillId="0" borderId="0" xfId="0"/>
    <xf numFmtId="0" fontId="6" fillId="0" borderId="0" xfId="1" applyFont="1" applyFill="1" applyBorder="1" applyAlignment="1" applyProtection="1">
      <alignment horizontal="center" vertical="center"/>
    </xf>
    <xf numFmtId="0" fontId="9" fillId="2" borderId="0" xfId="2" applyFont="1" applyFill="1" applyBorder="1" applyAlignment="1">
      <alignment horizontal="left" vertical="center"/>
    </xf>
    <xf numFmtId="0" fontId="2" fillId="0" borderId="0" xfId="0" applyFont="1" applyBorder="1" applyAlignment="1" applyProtection="1">
      <alignment horizontal="center" vertical="center" wrapText="1"/>
    </xf>
    <xf numFmtId="0" fontId="5" fillId="0" borderId="0" xfId="0" applyFont="1" applyBorder="1" applyAlignment="1" applyProtection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11" fillId="0" borderId="0" xfId="3" applyFont="1" applyFill="1" applyBorder="1" applyAlignment="1">
      <alignment horizontal="left" vertical="center"/>
    </xf>
    <xf numFmtId="0" fontId="16" fillId="0" borderId="4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 wrapText="1"/>
    </xf>
    <xf numFmtId="0" fontId="17" fillId="0" borderId="4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8" fillId="0" borderId="0" xfId="3" applyFont="1" applyFill="1" applyBorder="1" applyAlignment="1">
      <alignment horizontal="left" vertical="center"/>
    </xf>
    <xf numFmtId="0" fontId="16" fillId="0" borderId="0" xfId="0" applyFont="1" applyBorder="1" applyAlignment="1">
      <alignment vertical="center"/>
    </xf>
    <xf numFmtId="0" fontId="19" fillId="2" borderId="0" xfId="2" applyFont="1" applyFill="1" applyBorder="1" applyAlignment="1">
      <alignment horizontal="left" vertical="center"/>
    </xf>
    <xf numFmtId="0" fontId="2" fillId="4" borderId="0" xfId="0" applyFont="1" applyFill="1" applyAlignment="1">
      <alignment horizontal="center"/>
    </xf>
    <xf numFmtId="0" fontId="0" fillId="5" borderId="0" xfId="0" applyFill="1"/>
    <xf numFmtId="0" fontId="21" fillId="4" borderId="0" xfId="3" applyFont="1" applyFill="1" applyBorder="1" applyAlignment="1">
      <alignment horizontal="left" vertical="center"/>
    </xf>
    <xf numFmtId="0" fontId="22" fillId="2" borderId="0" xfId="2" applyFont="1" applyFill="1" applyBorder="1" applyAlignment="1">
      <alignment horizontal="left" vertical="center"/>
    </xf>
    <xf numFmtId="0" fontId="20" fillId="0" borderId="0" xfId="0" applyFont="1" applyBorder="1" applyAlignment="1" applyProtection="1">
      <alignment vertical="center"/>
    </xf>
    <xf numFmtId="0" fontId="23" fillId="0" borderId="4" xfId="0" applyFont="1" applyBorder="1" applyAlignment="1">
      <alignment horizontal="left" vertical="center" wrapText="1"/>
    </xf>
    <xf numFmtId="0" fontId="20" fillId="0" borderId="4" xfId="0" applyFont="1" applyBorder="1" applyAlignment="1">
      <alignment horizontal="center" vertical="center" wrapText="1"/>
    </xf>
    <xf numFmtId="0" fontId="20" fillId="0" borderId="0" xfId="0" applyFont="1" applyBorder="1" applyAlignment="1">
      <alignment vertical="center"/>
    </xf>
    <xf numFmtId="0" fontId="21" fillId="4" borderId="0" xfId="3" applyFont="1" applyFill="1" applyBorder="1" applyAlignment="1">
      <alignment vertical="center"/>
    </xf>
    <xf numFmtId="0" fontId="20" fillId="0" borderId="4" xfId="0" applyFont="1" applyBorder="1" applyAlignment="1">
      <alignment vertical="center" wrapText="1"/>
    </xf>
    <xf numFmtId="0" fontId="20" fillId="0" borderId="4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 wrapText="1"/>
    </xf>
    <xf numFmtId="0" fontId="24" fillId="4" borderId="4" xfId="0" applyFont="1" applyFill="1" applyBorder="1" applyAlignment="1">
      <alignment horizontal="center" vertical="center" wrapText="1"/>
    </xf>
    <xf numFmtId="0" fontId="25" fillId="0" borderId="0" xfId="0" applyFont="1"/>
    <xf numFmtId="0" fontId="26" fillId="0" borderId="0" xfId="0" applyFont="1" applyAlignment="1">
      <alignment vertical="center"/>
    </xf>
  </cellXfs>
  <cellStyles count="49"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eading 1" xfId="1" builtinId="16"/>
    <cellStyle name="Heading 2" xfId="3" builtinId="17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  <cellStyle name="Summary Values" xfId="4" xr:uid="{00000000-0005-0000-0000-000030000000}"/>
    <cellStyle name="Title" xfId="2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18528-9EEB-F845-A440-812A76F37147}">
  <dimension ref="A1:E9"/>
  <sheetViews>
    <sheetView zoomScale="150" workbookViewId="0">
      <selection activeCell="C21" sqref="C21"/>
    </sheetView>
  </sheetViews>
  <sheetFormatPr baseColWidth="10" defaultRowHeight="15"/>
  <cols>
    <col min="1" max="1" width="3.5" customWidth="1"/>
    <col min="2" max="2" width="18.6640625" customWidth="1"/>
    <col min="3" max="3" width="52.5" customWidth="1"/>
    <col min="4" max="4" width="3.6640625" customWidth="1"/>
  </cols>
  <sheetData>
    <row r="1" spans="1:5" s="2" customFormat="1" ht="25">
      <c r="A1" s="2" t="s">
        <v>1</v>
      </c>
      <c r="B1" s="25"/>
      <c r="C1" s="25"/>
    </row>
    <row r="3" spans="1:5">
      <c r="B3" s="24" t="s">
        <v>41</v>
      </c>
      <c r="C3" s="24" t="s">
        <v>0</v>
      </c>
      <c r="E3" t="s">
        <v>51</v>
      </c>
    </row>
    <row r="4" spans="1:5">
      <c r="B4" s="27" t="s">
        <v>42</v>
      </c>
      <c r="C4" s="32" t="s">
        <v>49</v>
      </c>
    </row>
    <row r="5" spans="1:5">
      <c r="B5" s="27" t="s">
        <v>43</v>
      </c>
      <c r="C5" s="32" t="s">
        <v>50</v>
      </c>
    </row>
    <row r="6" spans="1:5">
      <c r="B6" s="27" t="s">
        <v>44</v>
      </c>
      <c r="C6" s="28"/>
      <c r="E6" t="s">
        <v>52</v>
      </c>
    </row>
    <row r="7" spans="1:5">
      <c r="B7" s="27" t="s">
        <v>45</v>
      </c>
      <c r="C7" s="28"/>
      <c r="E7" t="s">
        <v>52</v>
      </c>
    </row>
    <row r="8" spans="1:5">
      <c r="B8" s="27" t="s">
        <v>46</v>
      </c>
      <c r="C8" s="32" t="s">
        <v>47</v>
      </c>
    </row>
    <row r="9" spans="1:5">
      <c r="B9" s="27" t="s">
        <v>53</v>
      </c>
      <c r="C9" s="32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1"/>
  <sheetViews>
    <sheetView showRuler="0" zoomScale="181" zoomScaleNormal="130" zoomScalePageLayoutView="130" workbookViewId="0">
      <pane ySplit="3" topLeftCell="A4" activePane="bottomLeft" state="frozen"/>
      <selection pane="bottomLeft" activeCell="D3" sqref="D3"/>
    </sheetView>
  </sheetViews>
  <sheetFormatPr baseColWidth="10" defaultColWidth="8.83203125" defaultRowHeight="15"/>
  <cols>
    <col min="1" max="1" width="2.5" style="8" customWidth="1"/>
    <col min="2" max="2" width="19" style="29" customWidth="1"/>
    <col min="3" max="3" width="32.5" style="29" customWidth="1"/>
    <col min="4" max="4" width="3.6640625" style="10" customWidth="1"/>
    <col min="5" max="16384" width="8.83203125" style="7"/>
  </cols>
  <sheetData>
    <row r="1" spans="1:4" s="2" customFormat="1" ht="25">
      <c r="A1" s="2" t="s">
        <v>1</v>
      </c>
      <c r="B1" s="25"/>
      <c r="C1" s="25"/>
    </row>
    <row r="2" spans="1:4" s="4" customFormat="1">
      <c r="A2" s="1"/>
      <c r="B2" s="26"/>
      <c r="C2" s="26"/>
      <c r="D2" s="3"/>
    </row>
    <row r="3" spans="1:4" s="12" customFormat="1">
      <c r="A3" s="11"/>
      <c r="B3" s="24" t="s">
        <v>2</v>
      </c>
      <c r="C3" s="24" t="s">
        <v>0</v>
      </c>
      <c r="D3" s="13"/>
    </row>
    <row r="4" spans="1:4">
      <c r="A4" s="5"/>
      <c r="B4" s="27" t="s">
        <v>6</v>
      </c>
      <c r="C4" s="28" t="s">
        <v>11</v>
      </c>
      <c r="D4" s="6"/>
    </row>
    <row r="5" spans="1:4">
      <c r="A5" s="5"/>
      <c r="B5" s="27" t="s">
        <v>7</v>
      </c>
      <c r="C5" s="28" t="s">
        <v>11</v>
      </c>
      <c r="D5" s="6"/>
    </row>
    <row r="6" spans="1:4">
      <c r="A6" s="5"/>
      <c r="B6" s="27" t="s">
        <v>8</v>
      </c>
      <c r="C6" s="28" t="s">
        <v>11</v>
      </c>
      <c r="D6" s="6"/>
    </row>
    <row r="7" spans="1:4" ht="30">
      <c r="A7" s="5"/>
      <c r="B7" s="27" t="s">
        <v>9</v>
      </c>
      <c r="C7" s="28" t="s">
        <v>11</v>
      </c>
      <c r="D7" s="6"/>
    </row>
    <row r="8" spans="1:4" ht="30">
      <c r="A8" s="5"/>
      <c r="B8" s="27" t="s">
        <v>63</v>
      </c>
      <c r="C8" s="28" t="s">
        <v>11</v>
      </c>
      <c r="D8" s="6"/>
    </row>
    <row r="9" spans="1:4" ht="30">
      <c r="A9" s="5"/>
      <c r="B9" s="27" t="s">
        <v>64</v>
      </c>
      <c r="C9" s="28" t="s">
        <v>11</v>
      </c>
      <c r="D9" s="6"/>
    </row>
    <row r="10" spans="1:4">
      <c r="A10" s="5"/>
      <c r="B10" s="27" t="s">
        <v>65</v>
      </c>
      <c r="C10" s="28" t="s">
        <v>11</v>
      </c>
      <c r="D10" s="6"/>
    </row>
    <row r="11" spans="1:4">
      <c r="A11" s="5"/>
      <c r="B11" s="27" t="s">
        <v>66</v>
      </c>
      <c r="C11" s="28" t="s">
        <v>11</v>
      </c>
      <c r="D11" s="6"/>
    </row>
    <row r="12" spans="1:4">
      <c r="A12" s="5"/>
      <c r="B12" s="27" t="s">
        <v>67</v>
      </c>
      <c r="C12" s="28" t="s">
        <v>11</v>
      </c>
      <c r="D12" s="6"/>
    </row>
    <row r="13" spans="1:4">
      <c r="A13" s="5"/>
      <c r="B13" s="27" t="s">
        <v>10</v>
      </c>
      <c r="C13" s="28" t="s">
        <v>11</v>
      </c>
      <c r="D13" s="6"/>
    </row>
    <row r="14" spans="1:4">
      <c r="A14" s="5"/>
      <c r="B14" s="27" t="s">
        <v>62</v>
      </c>
      <c r="C14" s="28" t="s">
        <v>11</v>
      </c>
      <c r="D14" s="6"/>
    </row>
    <row r="15" spans="1:4">
      <c r="A15" s="5"/>
      <c r="B15" s="27"/>
      <c r="C15" s="28"/>
      <c r="D15" s="6"/>
    </row>
    <row r="16" spans="1:4">
      <c r="A16" s="5"/>
      <c r="B16" s="27"/>
      <c r="C16" s="28"/>
      <c r="D16" s="6"/>
    </row>
    <row r="17" spans="1:4">
      <c r="A17" s="5"/>
      <c r="B17" s="27"/>
      <c r="C17" s="28"/>
      <c r="D17" s="6"/>
    </row>
    <row r="18" spans="1:4">
      <c r="A18" s="5"/>
      <c r="B18" s="27"/>
      <c r="C18" s="28"/>
      <c r="D18" s="6"/>
    </row>
    <row r="19" spans="1:4">
      <c r="A19" s="5"/>
      <c r="B19" s="27"/>
      <c r="C19" s="28"/>
      <c r="D19" s="6"/>
    </row>
    <row r="20" spans="1:4">
      <c r="A20" s="5"/>
      <c r="B20" s="27"/>
      <c r="C20" s="28"/>
      <c r="D20" s="6"/>
    </row>
    <row r="21" spans="1:4">
      <c r="A21" s="5"/>
      <c r="B21" s="27"/>
      <c r="C21" s="28"/>
      <c r="D21" s="6"/>
    </row>
  </sheetData>
  <dataValidations count="1">
    <dataValidation type="list" allowBlank="1" showInputMessage="1" showErrorMessage="1" sqref="D4:D21" xr:uid="{00000000-0002-0000-0100-000001000000}">
      <formula1>CRITICITY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74C37-E8C1-F244-9ECF-D4CC9BA1471C}">
  <dimension ref="A1:F35"/>
  <sheetViews>
    <sheetView tabSelected="1" zoomScale="144" workbookViewId="0">
      <selection activeCell="D12" sqref="D12"/>
    </sheetView>
  </sheetViews>
  <sheetFormatPr baseColWidth="10" defaultColWidth="8.83203125" defaultRowHeight="15"/>
  <cols>
    <col min="1" max="1" width="2.5" style="8" customWidth="1"/>
    <col min="2" max="2" width="23.6640625" style="9" customWidth="1"/>
    <col min="3" max="3" width="26" style="18" customWidth="1"/>
    <col min="4" max="4" width="60.5" style="9" customWidth="1"/>
    <col min="5" max="5" width="8.83203125" style="7"/>
    <col min="6" max="6" width="3.6640625" style="10" customWidth="1"/>
    <col min="7" max="16384" width="8.83203125" style="7"/>
  </cols>
  <sheetData>
    <row r="1" spans="1:6" s="2" customFormat="1" ht="25">
      <c r="A1" s="24" t="s">
        <v>3</v>
      </c>
      <c r="B1" s="24"/>
      <c r="C1" s="24"/>
      <c r="D1" s="30"/>
      <c r="F1" s="24"/>
    </row>
    <row r="2" spans="1:6">
      <c r="F2" s="9" t="str">
        <f>"|"&amp;B3&amp;"|"&amp;C3&amp;"|"&amp;D3&amp;"|"</f>
        <v>|Permission|Univers|Description|</v>
      </c>
    </row>
    <row r="3" spans="1:6" s="12" customFormat="1">
      <c r="A3" s="11"/>
      <c r="B3" s="24" t="s">
        <v>3</v>
      </c>
      <c r="C3" s="24" t="s">
        <v>41</v>
      </c>
      <c r="D3" s="30" t="s">
        <v>0</v>
      </c>
      <c r="F3" s="9" t="s">
        <v>73</v>
      </c>
    </row>
    <row r="4" spans="1:6">
      <c r="A4" s="5"/>
      <c r="B4" s="27" t="s">
        <v>86</v>
      </c>
      <c r="C4" s="28" t="s">
        <v>46</v>
      </c>
      <c r="D4" s="31" t="s">
        <v>87</v>
      </c>
      <c r="F4" s="9" t="str">
        <f>IF(B4="","","|**"&amp;B4&amp;"**|"&amp;C4&amp;"|"&amp;D4&amp;"|")</f>
        <v>|**Access_Administation**|Administration|Accède à l'univers Administration|</v>
      </c>
    </row>
    <row r="5" spans="1:6">
      <c r="A5" s="5"/>
      <c r="B5" s="27" t="s">
        <v>14</v>
      </c>
      <c r="C5" s="28" t="s">
        <v>46</v>
      </c>
      <c r="D5" s="31" t="s">
        <v>22</v>
      </c>
      <c r="F5" s="9" t="str">
        <f t="shared" ref="F5:F23" si="0">IF(B5="","","|**"&amp;B5&amp;"**|"&amp;C5&amp;"|"&amp;D5&amp;"|")</f>
        <v>|**Access_BusinessEventsLogs**|Administration|Accède à l'interface de l'ensemble des journaux "Métiers" de la plateforme|</v>
      </c>
    </row>
    <row r="6" spans="1:6">
      <c r="A6" s="5"/>
      <c r="B6" s="27" t="s">
        <v>12</v>
      </c>
      <c r="C6" s="28" t="s">
        <v>46</v>
      </c>
      <c r="D6" s="31" t="s">
        <v>21</v>
      </c>
      <c r="F6" s="9" t="str">
        <f t="shared" si="0"/>
        <v>|**Access_TechnicalLogs**|Administration|Accède à l'interface de l'ensemble des journaux techniques de la plateforme|</v>
      </c>
    </row>
    <row r="7" spans="1:6">
      <c r="A7" s="5"/>
      <c r="B7" s="27" t="s">
        <v>16</v>
      </c>
      <c r="C7" s="28" t="s">
        <v>46</v>
      </c>
      <c r="D7" s="31" t="s">
        <v>15</v>
      </c>
      <c r="F7" s="9" t="str">
        <f t="shared" si="0"/>
        <v>|**Configure_Product**|Administration|Configure les paramètres **globaux** de la plateforme|</v>
      </c>
    </row>
    <row r="8" spans="1:6">
      <c r="A8" s="5"/>
      <c r="B8" s="27" t="s">
        <v>17</v>
      </c>
      <c r="C8" s="28" t="s">
        <v>46</v>
      </c>
      <c r="D8" s="31" t="s">
        <v>18</v>
      </c>
      <c r="F8" s="9" t="str">
        <f t="shared" si="0"/>
        <v>|**Configure_Tenant**|Administration|Contextualise (Configure) les paramètres accessibles pour un tenant|</v>
      </c>
    </row>
    <row r="9" spans="1:6">
      <c r="A9" s="5"/>
      <c r="B9" s="27" t="s">
        <v>74</v>
      </c>
      <c r="C9" s="28" t="s">
        <v>46</v>
      </c>
      <c r="D9" s="31" t="s">
        <v>83</v>
      </c>
      <c r="F9" s="9" t="str">
        <f t="shared" si="0"/>
        <v>|**Create Profile**|Administration|Crée un profil|</v>
      </c>
    </row>
    <row r="10" spans="1:6" ht="30">
      <c r="A10" s="5"/>
      <c r="B10" s="27" t="s">
        <v>75</v>
      </c>
      <c r="C10" s="28" t="s">
        <v>46</v>
      </c>
      <c r="D10" s="31" t="s">
        <v>84</v>
      </c>
      <c r="F10" s="9" t="str">
        <f t="shared" si="0"/>
        <v>|**Create User**|Administration|Crée un compte "utilisateur"|</v>
      </c>
    </row>
    <row r="11" spans="1:6">
      <c r="A11" s="5"/>
      <c r="B11" s="27" t="s">
        <v>72</v>
      </c>
      <c r="C11" s="28" t="s">
        <v>46</v>
      </c>
      <c r="D11" s="31" t="s">
        <v>82</v>
      </c>
      <c r="F11" s="9" t="str">
        <f t="shared" si="0"/>
        <v>|**Manage_Profiles**|Administration|Associe des profils à des permissions|</v>
      </c>
    </row>
    <row r="12" spans="1:6" ht="30">
      <c r="A12" s="5"/>
      <c r="B12" s="27" t="s">
        <v>13</v>
      </c>
      <c r="C12" s="28" t="s">
        <v>46</v>
      </c>
      <c r="D12" s="31" t="s">
        <v>91</v>
      </c>
      <c r="F12" s="9" t="str">
        <f t="shared" si="0"/>
        <v>|**Manage_Tenants**|Administration|Administre les differents clients de la plateforme (CRUD) (mise en place de la table Company/Entity)|</v>
      </c>
    </row>
    <row r="13" spans="1:6">
      <c r="A13" s="5"/>
      <c r="B13" s="27" t="s">
        <v>25</v>
      </c>
      <c r="C13" s="28" t="s">
        <v>46</v>
      </c>
      <c r="D13" s="31" t="s">
        <v>76</v>
      </c>
      <c r="F13" s="9" t="str">
        <f t="shared" si="0"/>
        <v>|**Manage_Users**|Administration|Association des profils à des utilisateurs|</v>
      </c>
    </row>
    <row r="14" spans="1:6">
      <c r="A14" s="5"/>
      <c r="B14" s="27" t="s">
        <v>20</v>
      </c>
      <c r="C14" s="28" t="s">
        <v>43</v>
      </c>
      <c r="D14" s="31" t="s">
        <v>85</v>
      </c>
      <c r="F14" s="9" t="str">
        <f t="shared" si="0"/>
        <v>|**Access_Map**|Carte|Accède à l'univers cartographique|</v>
      </c>
    </row>
    <row r="15" spans="1:6">
      <c r="A15" s="5"/>
      <c r="B15" s="27" t="s">
        <v>79</v>
      </c>
      <c r="C15" s="28" t="s">
        <v>43</v>
      </c>
      <c r="D15" s="31" t="s">
        <v>80</v>
      </c>
      <c r="F15" s="9" t="str">
        <f t="shared" si="0"/>
        <v>|**Create_Favorites**|Carte|Création de favoris|</v>
      </c>
    </row>
    <row r="16" spans="1:6">
      <c r="A16" s="5"/>
      <c r="B16" s="27" t="s">
        <v>77</v>
      </c>
      <c r="C16" s="28" t="s">
        <v>43</v>
      </c>
      <c r="D16" s="31" t="s">
        <v>78</v>
      </c>
      <c r="F16" s="9" t="str">
        <f t="shared" si="0"/>
        <v>|**Create_Geofilter**|Carte|Création de filtre géographique|</v>
      </c>
    </row>
    <row r="17" spans="1:6">
      <c r="A17" s="5"/>
      <c r="B17" s="27" t="s">
        <v>19</v>
      </c>
      <c r="C17" s="28" t="s">
        <v>43</v>
      </c>
      <c r="D17" s="31" t="s">
        <v>23</v>
      </c>
      <c r="F17" s="9" t="str">
        <f t="shared" si="0"/>
        <v>|**View_Assets**|Carte|Affiche les assets sur une cartes|</v>
      </c>
    </row>
    <row r="18" spans="1:6">
      <c r="A18" s="5"/>
      <c r="B18" s="27" t="s">
        <v>57</v>
      </c>
      <c r="C18" s="28" t="s">
        <v>43</v>
      </c>
      <c r="D18" s="31" t="s">
        <v>58</v>
      </c>
      <c r="F18" s="9" t="str">
        <f t="shared" si="0"/>
        <v>|**View_BusinessApplicationLink**|Carte|Affiche les liens vers les applications externes (Gestion des droits indépendantes)|</v>
      </c>
    </row>
    <row r="19" spans="1:6">
      <c r="A19" s="5"/>
      <c r="B19" s="27" t="s">
        <v>32</v>
      </c>
      <c r="C19" s="28" t="s">
        <v>43</v>
      </c>
      <c r="D19" s="31" t="s">
        <v>81</v>
      </c>
      <c r="F19" s="9" t="str">
        <f t="shared" si="0"/>
        <v>|**View_Documentation**|Carte|Affiche les documentations associées|</v>
      </c>
    </row>
    <row r="20" spans="1:6">
      <c r="A20" s="5"/>
      <c r="B20" s="27" t="s">
        <v>27</v>
      </c>
      <c r="C20" s="28" t="s">
        <v>43</v>
      </c>
      <c r="D20" s="31" t="s">
        <v>28</v>
      </c>
      <c r="F20" s="9" t="str">
        <f t="shared" si="0"/>
        <v>|**View_Notification**|Carte|Affiche les notifications|</v>
      </c>
    </row>
    <row r="21" spans="1:6">
      <c r="A21" s="5"/>
      <c r="B21" s="27" t="s">
        <v>31</v>
      </c>
      <c r="C21" s="28" t="s">
        <v>43</v>
      </c>
      <c r="D21" s="31" t="s">
        <v>30</v>
      </c>
      <c r="F21" s="9" t="str">
        <f t="shared" si="0"/>
        <v>|**View_Search**|Carte|Affiche la barre de recherche|</v>
      </c>
    </row>
    <row r="22" spans="1:6">
      <c r="A22" s="5"/>
      <c r="B22" s="27" t="s">
        <v>89</v>
      </c>
      <c r="C22" s="28" t="s">
        <v>43</v>
      </c>
      <c r="D22" s="31" t="s">
        <v>90</v>
      </c>
      <c r="F22" s="9" t="str">
        <f t="shared" si="0"/>
        <v>|**View_Search_Advanced**|Carte|Accède au moteur de recherche multicritère|</v>
      </c>
    </row>
    <row r="23" spans="1:6">
      <c r="A23" s="5"/>
      <c r="B23" s="27" t="s">
        <v>29</v>
      </c>
      <c r="C23" s="28" t="s">
        <v>43</v>
      </c>
      <c r="D23" s="31" t="s">
        <v>35</v>
      </c>
      <c r="F23" s="9" t="str">
        <f t="shared" si="0"/>
        <v>|**View_Task**|Carte|Affiche les tâches|</v>
      </c>
    </row>
    <row r="24" spans="1:6">
      <c r="A24" s="5"/>
      <c r="B24" s="27" t="s">
        <v>59</v>
      </c>
      <c r="C24" s="28" t="s">
        <v>42</v>
      </c>
      <c r="D24" s="31" t="s">
        <v>88</v>
      </c>
      <c r="F24" s="9" t="str">
        <f t="shared" ref="F5:F35" si="1">IF(B24="","","|**"&amp;B24&amp;"**|"&amp;C24&amp;"|"&amp;D24&amp;"|")</f>
        <v>|**Access_DashBoard**|Tableau de bord|Accède à l'univers de visualisation statistiques|</v>
      </c>
    </row>
    <row r="25" spans="1:6">
      <c r="A25" s="5"/>
      <c r="B25" s="27" t="s">
        <v>56</v>
      </c>
      <c r="C25" s="28" t="s">
        <v>42</v>
      </c>
      <c r="D25" s="31" t="s">
        <v>61</v>
      </c>
      <c r="F25" s="9" t="str">
        <f t="shared" si="1"/>
        <v>|**Export_Report**|Tableau de bord|Exporte un rapport statistique|</v>
      </c>
    </row>
    <row r="26" spans="1:6">
      <c r="A26" s="5"/>
      <c r="B26" s="27"/>
      <c r="C26" s="28"/>
      <c r="D26" s="31"/>
      <c r="F26" s="9" t="str">
        <f t="shared" si="1"/>
        <v/>
      </c>
    </row>
    <row r="27" spans="1:6">
      <c r="A27" s="5"/>
      <c r="B27" s="27"/>
      <c r="C27" s="28"/>
      <c r="D27" s="31"/>
      <c r="F27" s="9" t="str">
        <f t="shared" si="1"/>
        <v/>
      </c>
    </row>
    <row r="28" spans="1:6">
      <c r="A28" s="5"/>
      <c r="B28" s="27"/>
      <c r="C28" s="28"/>
      <c r="D28" s="31"/>
      <c r="F28" s="9" t="str">
        <f t="shared" si="1"/>
        <v/>
      </c>
    </row>
    <row r="29" spans="1:6">
      <c r="F29" s="9" t="str">
        <f t="shared" si="1"/>
        <v/>
      </c>
    </row>
    <row r="30" spans="1:6">
      <c r="F30" s="9" t="str">
        <f t="shared" si="1"/>
        <v/>
      </c>
    </row>
    <row r="31" spans="1:6">
      <c r="F31" s="9" t="str">
        <f t="shared" si="1"/>
        <v/>
      </c>
    </row>
    <row r="32" spans="1:6">
      <c r="F32" s="9" t="str">
        <f t="shared" si="1"/>
        <v/>
      </c>
    </row>
    <row r="33" spans="6:6">
      <c r="F33" s="9" t="str">
        <f t="shared" si="1"/>
        <v/>
      </c>
    </row>
    <row r="34" spans="6:6">
      <c r="F34" s="9" t="str">
        <f t="shared" si="1"/>
        <v/>
      </c>
    </row>
    <row r="35" spans="6:6">
      <c r="F35" s="9" t="str">
        <f t="shared" si="1"/>
        <v/>
      </c>
    </row>
  </sheetData>
  <sortState ref="B4:D25">
    <sortCondition ref="C4:C25"/>
    <sortCondition ref="B4:B25"/>
  </sortState>
  <dataConsolidate/>
  <dataValidations count="1">
    <dataValidation type="list" allowBlank="1" showInputMessage="1" showErrorMessage="1" sqref="F4:F35 D21:D22 D25:D27" xr:uid="{758E50C8-8B75-8F42-B127-0545009311EF}">
      <formula1>CRITICITY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2466868-8B74-C640-A482-2BD698D63546}">
          <x14:formula1>
            <xm:f>UNIVERS!$B$4:$B$14</xm:f>
          </x14:formula1>
          <xm:sqref>C4:C25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8D5A1-229D-E544-8782-AB73C6920F7B}">
  <dimension ref="A1:AK87"/>
  <sheetViews>
    <sheetView zoomScale="190" workbookViewId="0">
      <selection activeCell="B3" sqref="B3"/>
    </sheetView>
  </sheetViews>
  <sheetFormatPr baseColWidth="10" defaultColWidth="8.83203125" defaultRowHeight="15"/>
  <cols>
    <col min="1" max="1" width="2.6640625" style="33" customWidth="1"/>
    <col min="2" max="2" width="14.6640625" style="9" bestFit="1" customWidth="1"/>
    <col min="3" max="36" width="5.6640625" style="9" customWidth="1"/>
    <col min="37" max="37" width="3.6640625" style="10" customWidth="1"/>
    <col min="38" max="16384" width="8.83203125" style="7"/>
  </cols>
  <sheetData>
    <row r="1" spans="1:37" s="2" customFormat="1" ht="25">
      <c r="A1" s="2" t="s">
        <v>4</v>
      </c>
    </row>
    <row r="3" spans="1:37" s="20" customFormat="1" ht="44">
      <c r="A3" s="33"/>
      <c r="B3" s="19"/>
      <c r="C3" s="35" t="s">
        <v>14</v>
      </c>
      <c r="D3" s="35" t="s">
        <v>24</v>
      </c>
      <c r="E3" s="35" t="s">
        <v>25</v>
      </c>
      <c r="F3" s="35" t="s">
        <v>26</v>
      </c>
      <c r="G3" s="35" t="s">
        <v>20</v>
      </c>
      <c r="H3" s="35" t="s">
        <v>19</v>
      </c>
      <c r="I3" s="35" t="s">
        <v>27</v>
      </c>
      <c r="J3" s="35" t="s">
        <v>29</v>
      </c>
      <c r="K3" s="35" t="s">
        <v>32</v>
      </c>
      <c r="L3" s="35" t="s">
        <v>34</v>
      </c>
      <c r="M3" s="35" t="s">
        <v>33</v>
      </c>
      <c r="N3" s="35" t="s">
        <v>54</v>
      </c>
      <c r="O3" s="35" t="s">
        <v>55</v>
      </c>
      <c r="P3" s="35" t="s">
        <v>57</v>
      </c>
      <c r="Q3" s="35" t="s">
        <v>60</v>
      </c>
      <c r="R3" s="35" t="s">
        <v>12</v>
      </c>
      <c r="S3" s="35" t="s">
        <v>13</v>
      </c>
      <c r="T3" s="35" t="s">
        <v>16</v>
      </c>
      <c r="U3" s="35" t="s">
        <v>17</v>
      </c>
      <c r="V3" s="35" t="s">
        <v>31</v>
      </c>
      <c r="W3" s="35" t="s">
        <v>59</v>
      </c>
      <c r="X3" s="35" t="s">
        <v>56</v>
      </c>
      <c r="Y3" s="34"/>
      <c r="Z3" s="34"/>
      <c r="AA3" s="34"/>
      <c r="AB3" s="34"/>
      <c r="AC3" s="35"/>
      <c r="AD3" s="35"/>
      <c r="AE3" s="35"/>
      <c r="AF3" s="35"/>
      <c r="AG3" s="35"/>
      <c r="AH3" s="35"/>
      <c r="AI3" s="35"/>
      <c r="AJ3" s="35"/>
      <c r="AK3" s="19"/>
    </row>
    <row r="4" spans="1:37" ht="20">
      <c r="A4" s="5"/>
      <c r="B4" s="15" t="s">
        <v>6</v>
      </c>
      <c r="C4" s="17"/>
      <c r="D4" s="17"/>
      <c r="E4" s="17"/>
      <c r="F4" s="17" t="s">
        <v>5</v>
      </c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3"/>
    </row>
    <row r="5" spans="1:37" ht="20">
      <c r="A5" s="5"/>
      <c r="B5" s="15" t="s">
        <v>7</v>
      </c>
      <c r="C5" s="17"/>
      <c r="D5" s="17"/>
      <c r="E5" s="17"/>
      <c r="F5" s="17" t="s">
        <v>5</v>
      </c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 t="s">
        <v>5</v>
      </c>
      <c r="S5" s="17" t="s">
        <v>5</v>
      </c>
      <c r="T5" s="17" t="s">
        <v>5</v>
      </c>
      <c r="U5" s="17" t="s">
        <v>5</v>
      </c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3"/>
    </row>
    <row r="6" spans="1:37" ht="20">
      <c r="A6" s="5"/>
      <c r="B6" s="15" t="s">
        <v>8</v>
      </c>
      <c r="C6" s="17" t="s">
        <v>5</v>
      </c>
      <c r="D6" s="17"/>
      <c r="E6" s="17"/>
      <c r="F6" s="17" t="s">
        <v>5</v>
      </c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3"/>
    </row>
    <row r="7" spans="1:37" ht="20">
      <c r="A7" s="5"/>
      <c r="B7" s="15" t="s">
        <v>9</v>
      </c>
      <c r="C7" s="17"/>
      <c r="D7" s="17" t="s">
        <v>5</v>
      </c>
      <c r="E7" s="17" t="s">
        <v>5</v>
      </c>
      <c r="F7" s="17" t="s">
        <v>5</v>
      </c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3"/>
    </row>
    <row r="8" spans="1:37" ht="20">
      <c r="A8" s="5"/>
      <c r="B8" s="15" t="s">
        <v>62</v>
      </c>
      <c r="C8" s="17"/>
      <c r="D8" s="17"/>
      <c r="E8" s="17"/>
      <c r="F8" s="17" t="s">
        <v>5</v>
      </c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3"/>
    </row>
    <row r="9" spans="1:37" ht="22">
      <c r="A9" s="5"/>
      <c r="B9" s="15" t="s">
        <v>63</v>
      </c>
      <c r="C9" s="17"/>
      <c r="D9" s="17"/>
      <c r="E9" s="17"/>
      <c r="F9" s="17" t="s">
        <v>5</v>
      </c>
      <c r="G9" s="17" t="s">
        <v>5</v>
      </c>
      <c r="H9" s="17" t="s">
        <v>5</v>
      </c>
      <c r="I9" s="17" t="s">
        <v>5</v>
      </c>
      <c r="J9" s="17" t="s">
        <v>5</v>
      </c>
      <c r="K9" s="17" t="s">
        <v>5</v>
      </c>
      <c r="L9" s="17" t="s">
        <v>5</v>
      </c>
      <c r="M9" s="17" t="s">
        <v>5</v>
      </c>
      <c r="N9" s="17" t="s">
        <v>5</v>
      </c>
      <c r="O9" s="17" t="s">
        <v>5</v>
      </c>
      <c r="P9" s="17" t="s">
        <v>5</v>
      </c>
      <c r="Q9" s="17" t="s">
        <v>5</v>
      </c>
      <c r="R9" s="17"/>
      <c r="S9" s="17"/>
      <c r="T9" s="17"/>
      <c r="U9" s="17"/>
      <c r="V9" s="17" t="s">
        <v>5</v>
      </c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3"/>
    </row>
    <row r="10" spans="1:37" ht="22">
      <c r="A10" s="5"/>
      <c r="B10" s="15" t="s">
        <v>64</v>
      </c>
      <c r="C10" s="17"/>
      <c r="D10" s="17"/>
      <c r="E10" s="17"/>
      <c r="F10" s="17" t="s">
        <v>5</v>
      </c>
      <c r="G10" s="17" t="s">
        <v>5</v>
      </c>
      <c r="H10" s="17" t="s">
        <v>5</v>
      </c>
      <c r="I10" s="17" t="s">
        <v>5</v>
      </c>
      <c r="J10" s="17" t="s">
        <v>5</v>
      </c>
      <c r="K10" s="17" t="s">
        <v>5</v>
      </c>
      <c r="L10" s="17" t="s">
        <v>5</v>
      </c>
      <c r="M10" s="17" t="s">
        <v>5</v>
      </c>
      <c r="N10" s="17" t="s">
        <v>5</v>
      </c>
      <c r="O10" s="17" t="s">
        <v>5</v>
      </c>
      <c r="P10" s="17" t="s">
        <v>5</v>
      </c>
      <c r="Q10" s="17" t="s">
        <v>5</v>
      </c>
      <c r="R10" s="17"/>
      <c r="S10" s="17"/>
      <c r="T10" s="17"/>
      <c r="U10" s="17"/>
      <c r="V10" s="17" t="s">
        <v>5</v>
      </c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3"/>
    </row>
    <row r="11" spans="1:37" ht="20">
      <c r="A11" s="5"/>
      <c r="B11" s="15" t="s">
        <v>65</v>
      </c>
      <c r="C11" s="17"/>
      <c r="D11" s="17"/>
      <c r="E11" s="17"/>
      <c r="F11" s="17" t="s">
        <v>5</v>
      </c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 t="s">
        <v>5</v>
      </c>
      <c r="W11" s="17" t="s">
        <v>5</v>
      </c>
      <c r="X11" s="17" t="s">
        <v>5</v>
      </c>
      <c r="Y11" s="17"/>
      <c r="Z11" s="17"/>
      <c r="AA11" s="17"/>
      <c r="AB11" s="17"/>
      <c r="AC11" s="17"/>
      <c r="AD11" s="16"/>
      <c r="AE11" s="16"/>
      <c r="AF11" s="16"/>
      <c r="AG11" s="16"/>
      <c r="AH11" s="16"/>
      <c r="AI11" s="16"/>
      <c r="AJ11" s="16"/>
      <c r="AK11" s="13"/>
    </row>
    <row r="12" spans="1:37" ht="20">
      <c r="A12" s="5"/>
      <c r="B12" s="15" t="s">
        <v>66</v>
      </c>
      <c r="C12" s="17"/>
      <c r="D12" s="17"/>
      <c r="E12" s="17"/>
      <c r="F12" s="17" t="s">
        <v>5</v>
      </c>
      <c r="G12" s="17" t="s">
        <v>5</v>
      </c>
      <c r="H12" s="17" t="s">
        <v>5</v>
      </c>
      <c r="I12" s="17" t="s">
        <v>5</v>
      </c>
      <c r="J12" s="17" t="s">
        <v>5</v>
      </c>
      <c r="K12" s="17" t="s">
        <v>5</v>
      </c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6"/>
      <c r="AE12" s="16"/>
      <c r="AF12" s="16"/>
      <c r="AG12" s="16"/>
      <c r="AH12" s="16"/>
      <c r="AI12" s="16"/>
      <c r="AJ12" s="16"/>
      <c r="AK12" s="13"/>
    </row>
    <row r="13" spans="1:37" ht="20">
      <c r="A13" s="5"/>
      <c r="B13" s="15" t="s">
        <v>67</v>
      </c>
      <c r="C13" s="17"/>
      <c r="D13" s="17"/>
      <c r="E13" s="17"/>
      <c r="F13" s="17" t="s">
        <v>5</v>
      </c>
      <c r="G13" s="17" t="s">
        <v>5</v>
      </c>
      <c r="H13" s="17" t="s">
        <v>5</v>
      </c>
      <c r="I13" s="17" t="s">
        <v>5</v>
      </c>
      <c r="J13" s="17" t="s">
        <v>5</v>
      </c>
      <c r="K13" s="17" t="s">
        <v>5</v>
      </c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4"/>
      <c r="AE13" s="14"/>
      <c r="AF13" s="14"/>
      <c r="AG13" s="14"/>
      <c r="AH13" s="14"/>
      <c r="AI13" s="14"/>
      <c r="AJ13" s="14"/>
      <c r="AK13" s="13"/>
    </row>
    <row r="14" spans="1:37" ht="19">
      <c r="A14" s="5"/>
      <c r="B14" s="15" t="s">
        <v>10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4"/>
      <c r="AE14" s="14"/>
      <c r="AF14" s="14"/>
      <c r="AG14" s="14"/>
      <c r="AH14" s="14"/>
      <c r="AI14" s="14"/>
      <c r="AJ14" s="14"/>
      <c r="AK14" s="13"/>
    </row>
    <row r="15" spans="1:37" ht="19">
      <c r="A15" s="5"/>
      <c r="B15" s="15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4"/>
      <c r="AE15" s="14"/>
      <c r="AF15" s="14"/>
      <c r="AG15" s="14"/>
      <c r="AH15" s="14"/>
      <c r="AI15" s="14"/>
      <c r="AJ15" s="14"/>
      <c r="AK15" s="13"/>
    </row>
    <row r="16" spans="1:37" ht="19">
      <c r="A16" s="5"/>
      <c r="B16" s="15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4"/>
      <c r="AE16" s="14"/>
      <c r="AF16" s="14"/>
      <c r="AG16" s="14"/>
      <c r="AH16" s="14"/>
      <c r="AI16" s="14"/>
      <c r="AJ16" s="14"/>
      <c r="AK16" s="13"/>
    </row>
    <row r="17" spans="1:37" ht="19">
      <c r="A17" s="5"/>
      <c r="B17" s="15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4"/>
      <c r="AE17" s="14"/>
      <c r="AF17" s="14"/>
      <c r="AG17" s="14"/>
      <c r="AH17" s="14"/>
      <c r="AI17" s="14"/>
      <c r="AJ17" s="14"/>
      <c r="AK17" s="13"/>
    </row>
    <row r="18" spans="1:37" ht="19">
      <c r="A18" s="5"/>
      <c r="B18" s="15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4"/>
      <c r="AE18" s="14"/>
      <c r="AF18" s="14"/>
      <c r="AG18" s="14"/>
      <c r="AH18" s="14"/>
      <c r="AI18" s="14"/>
      <c r="AJ18" s="14"/>
      <c r="AK18" s="13"/>
    </row>
    <row r="19" spans="1:37" ht="19">
      <c r="A19" s="5"/>
      <c r="B19" s="15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4"/>
      <c r="AE19" s="14"/>
      <c r="AF19" s="14"/>
      <c r="AG19" s="14"/>
      <c r="AH19" s="14"/>
      <c r="AI19" s="14"/>
      <c r="AJ19" s="14"/>
      <c r="AK19" s="13"/>
    </row>
    <row r="20" spans="1:37" ht="19">
      <c r="A20" s="5"/>
      <c r="B20" s="15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4"/>
      <c r="AE20" s="14"/>
      <c r="AF20" s="14"/>
      <c r="AG20" s="14"/>
      <c r="AH20" s="14"/>
      <c r="AI20" s="14"/>
      <c r="AJ20" s="14"/>
      <c r="AK20" s="13"/>
    </row>
    <row r="21" spans="1:37" ht="19">
      <c r="A21" s="5"/>
      <c r="B21" s="15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4"/>
      <c r="AE21" s="14"/>
      <c r="AF21" s="14"/>
      <c r="AG21" s="14"/>
      <c r="AH21" s="14"/>
      <c r="AI21" s="14"/>
      <c r="AJ21" s="14"/>
      <c r="AK21" s="13"/>
    </row>
    <row r="22" spans="1:37" ht="19">
      <c r="A22" s="5"/>
      <c r="B22" s="15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4"/>
      <c r="AE22" s="14"/>
      <c r="AF22" s="14"/>
      <c r="AG22" s="14"/>
      <c r="AH22" s="14"/>
      <c r="AI22" s="14"/>
      <c r="AJ22" s="14"/>
      <c r="AK22" s="13"/>
    </row>
    <row r="23" spans="1:37" ht="19">
      <c r="A23" s="5"/>
      <c r="B23" s="15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4"/>
      <c r="AE23" s="14"/>
      <c r="AF23" s="14"/>
      <c r="AG23" s="14"/>
      <c r="AH23" s="14"/>
      <c r="AI23" s="14"/>
      <c r="AJ23" s="14"/>
      <c r="AK23" s="13"/>
    </row>
    <row r="24" spans="1:37" ht="19">
      <c r="A24" s="5"/>
      <c r="B24" s="15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4"/>
      <c r="AE24" s="14"/>
      <c r="AF24" s="14"/>
      <c r="AG24" s="14"/>
      <c r="AH24" s="14"/>
      <c r="AI24" s="14"/>
      <c r="AJ24" s="14"/>
      <c r="AK24" s="13"/>
    </row>
    <row r="25" spans="1:37" ht="19">
      <c r="A25" s="5"/>
      <c r="B25" s="15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4"/>
      <c r="AE25" s="14"/>
      <c r="AF25" s="14"/>
      <c r="AG25" s="14"/>
      <c r="AH25" s="14"/>
      <c r="AI25" s="14"/>
      <c r="AJ25" s="14"/>
      <c r="AK25" s="13"/>
    </row>
    <row r="26" spans="1:37" ht="19">
      <c r="A26" s="5"/>
      <c r="B26" s="15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4"/>
      <c r="AE26" s="14"/>
      <c r="AF26" s="14"/>
      <c r="AG26" s="14"/>
      <c r="AH26" s="14"/>
      <c r="AI26" s="14"/>
      <c r="AJ26" s="14"/>
      <c r="AK26" s="13"/>
    </row>
    <row r="27" spans="1:37" ht="19">
      <c r="A27" s="5"/>
      <c r="B27" s="15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4"/>
      <c r="AE27" s="14"/>
      <c r="AF27" s="14"/>
      <c r="AG27" s="14"/>
      <c r="AH27" s="14"/>
      <c r="AI27" s="14"/>
      <c r="AJ27" s="14"/>
      <c r="AK27" s="13"/>
    </row>
    <row r="28" spans="1:37" ht="19">
      <c r="A28" s="5"/>
      <c r="B28" s="15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4"/>
      <c r="AE28" s="14"/>
      <c r="AF28" s="14"/>
      <c r="AG28" s="14"/>
      <c r="AH28" s="14"/>
      <c r="AI28" s="14"/>
      <c r="AJ28" s="14"/>
      <c r="AK28" s="13"/>
    </row>
    <row r="29" spans="1:37" ht="19">
      <c r="A29" s="5"/>
      <c r="B29" s="15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4"/>
      <c r="AE29" s="14"/>
      <c r="AF29" s="14"/>
      <c r="AG29" s="14"/>
      <c r="AH29" s="14"/>
      <c r="AI29" s="14"/>
      <c r="AJ29" s="14"/>
      <c r="AK29" s="13"/>
    </row>
    <row r="30" spans="1:37" ht="19"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K30" s="13"/>
    </row>
    <row r="31" spans="1:37" ht="19"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</row>
    <row r="32" spans="1:37" ht="19"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</row>
    <row r="33" spans="3:29" ht="19"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</row>
    <row r="34" spans="3:29" ht="19"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</row>
    <row r="35" spans="3:29" ht="19"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</row>
    <row r="36" spans="3:29" ht="19"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</row>
    <row r="37" spans="3:29" ht="19"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</row>
    <row r="38" spans="3:29" ht="19"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</row>
    <row r="39" spans="3:29" ht="19"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</row>
    <row r="40" spans="3:29" ht="19"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</row>
    <row r="41" spans="3:29" ht="19"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</row>
    <row r="42" spans="3:29" ht="19"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</row>
    <row r="43" spans="3:29" ht="19"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</row>
    <row r="44" spans="3:29" ht="19"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</row>
    <row r="45" spans="3:29" ht="19"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</row>
    <row r="46" spans="3:29" ht="19"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</row>
    <row r="47" spans="3:29" ht="19"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</row>
    <row r="48" spans="3:29" ht="19"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</row>
    <row r="49" spans="3:29" ht="19"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</row>
    <row r="50" spans="3:29" ht="19"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</row>
    <row r="51" spans="3:29" ht="19"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</row>
    <row r="52" spans="3:29" ht="19"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</row>
    <row r="53" spans="3:29" ht="19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</row>
    <row r="54" spans="3:29" ht="19"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</row>
    <row r="55" spans="3:29" ht="19"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</row>
    <row r="56" spans="3:29" ht="19"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</row>
    <row r="57" spans="3:29" ht="19"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</row>
    <row r="58" spans="3:29" ht="19"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</row>
    <row r="59" spans="3:29" ht="19"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</row>
    <row r="60" spans="3:29" ht="19"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</row>
    <row r="61" spans="3:29" ht="19"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</row>
    <row r="62" spans="3:29" ht="19"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</row>
    <row r="63" spans="3:29" ht="19"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</row>
    <row r="64" spans="3:29" ht="19"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</row>
    <row r="65" spans="3:29" ht="19"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</row>
    <row r="66" spans="3:29" ht="19"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</row>
    <row r="67" spans="3:29" ht="19"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</row>
    <row r="68" spans="3:29" ht="19"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</row>
    <row r="69" spans="3:29" ht="19"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</row>
    <row r="70" spans="3:29" ht="19"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</row>
    <row r="71" spans="3:29" ht="19"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</row>
    <row r="72" spans="3:29" ht="19"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</row>
    <row r="73" spans="3:29" ht="19"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</row>
    <row r="74" spans="3:29" ht="19"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</row>
    <row r="75" spans="3:29" ht="19"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</row>
    <row r="76" spans="3:29" ht="19"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</row>
    <row r="77" spans="3:29" ht="19"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</row>
    <row r="78" spans="3:29" ht="19"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</row>
    <row r="79" spans="3:29" ht="19"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</row>
    <row r="80" spans="3:29" ht="19"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</row>
    <row r="81" spans="3:29" ht="19"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</row>
    <row r="82" spans="3:29" ht="19"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</row>
    <row r="83" spans="3:29" ht="19"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</row>
    <row r="84" spans="3:29" ht="19"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</row>
    <row r="85" spans="3:29" ht="19"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</row>
    <row r="86" spans="3:29" ht="19"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</row>
    <row r="87" spans="3:29" ht="19"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</row>
  </sheetData>
  <dataConsolidate/>
  <dataValidations count="1">
    <dataValidation type="list" allowBlank="1" showInputMessage="1" showErrorMessage="1" sqref="B4:B29" xr:uid="{74536F81-60C1-7D4B-83B7-D7FA619DFF27}">
      <formula1>PROFIL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E49490B-4E43-B54C-B43E-28311509A69A}">
          <x14:formula1>
            <xm:f>PERMISSIONS!$B$4:$B$51</xm:f>
          </x14:formula1>
          <xm:sqref>C3:AJ3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91284-E096-0E42-A15F-F7E0B31293D0}">
  <dimension ref="A1:G32"/>
  <sheetViews>
    <sheetView topLeftCell="D1" workbookViewId="0">
      <selection activeCell="D4" sqref="D4:D16"/>
    </sheetView>
  </sheetViews>
  <sheetFormatPr baseColWidth="10" defaultRowHeight="15"/>
  <cols>
    <col min="1" max="1" width="61.1640625" customWidth="1"/>
    <col min="2" max="2" width="51.5" bestFit="1" customWidth="1"/>
    <col min="3" max="3" width="92.5" bestFit="1" customWidth="1"/>
    <col min="4" max="4" width="65.83203125" bestFit="1" customWidth="1"/>
    <col min="5" max="5" width="75.33203125" bestFit="1" customWidth="1"/>
    <col min="6" max="6" width="51.5" customWidth="1"/>
  </cols>
  <sheetData>
    <row r="1" spans="1:7" s="21" customFormat="1" ht="18">
      <c r="A1" s="21" t="s">
        <v>36</v>
      </c>
    </row>
    <row r="3" spans="1:7">
      <c r="A3" s="22" t="s">
        <v>40</v>
      </c>
      <c r="B3" s="23" t="s">
        <v>39</v>
      </c>
      <c r="C3" s="22" t="s">
        <v>37</v>
      </c>
      <c r="D3" s="23" t="s">
        <v>38</v>
      </c>
      <c r="E3" s="23" t="s">
        <v>38</v>
      </c>
      <c r="F3" s="23" t="s">
        <v>38</v>
      </c>
      <c r="G3" s="23" t="s">
        <v>70</v>
      </c>
    </row>
    <row r="4" spans="1:7">
      <c r="A4" s="12" t="str">
        <f>"|**"&amp;UNIVERS!B3&amp;"**|"&amp;UNIVERS!C3&amp;"|"</f>
        <v>|**Univers**|Description|</v>
      </c>
      <c r="B4" s="12" t="str">
        <f>"|**"&amp;PROFILS!B3&amp;"**|"&amp;PROFILS!C3&amp;"|"</f>
        <v>|**Profil**|Description|</v>
      </c>
      <c r="C4" s="12" t="str">
        <f>"|**"&amp;PERMISSIONS!B3&amp;"**|"&amp;PERMISSIONS!C3&amp;"|"&amp;PERMISSIONS!D3&amp;"|"</f>
        <v>|**Permission**|Univers|Description|</v>
      </c>
      <c r="D4" s="9" t="str">
        <f>"|"&amp;MATRICE!B3&amp;"|"&amp;MATRICE!C3&amp;"|"&amp;MATRICE!D3&amp;"|"&amp;MATRICE!E3&amp;"|"&amp;MATRICE!F3&amp;"|"&amp;MATRICE!G3&amp;"|"&amp;MATRICE!H3&amp;"|"</f>
        <v>||Access_BusinessEventsLogs|Manage_Team|Manage_Users|Configure_User|Access_Map|View_Assets|</v>
      </c>
      <c r="E4" t="str">
        <f>"|"&amp;MATRICE!B3&amp;"|"&amp;MATRICE!J3&amp;"|"&amp;MATRICE!K3&amp;"|"&amp;MATRICE!L3&amp;"|"&amp;MATRICE!M3&amp;"|"&amp;MATRICE!N3&amp;"|"&amp;MATRICE!O3&amp;"|"</f>
        <v>||View_Task|View_Documentation|View_Traffic|View_Meteo|View_Vehicles|View_Myvehicle|</v>
      </c>
      <c r="F4" t="str">
        <f>"|"&amp;MATRICE!B3&amp;"|"&amp;MATRICE!P3&amp;"|"&amp;MATRICE!Q3&amp;"|"&amp;MATRICE!R3&amp;"|"&amp;MATRICE!S3&amp;"|"&amp;MATRICE!T3&amp;"|"&amp;MATRICE!U3&amp;"|"&amp;MATRICE!V3&amp;"|"&amp;MATRICE!W3&amp;"|"&amp;MATRICE!X3&amp;"|"&amp;MATRICE!Y3&amp;"|"&amp;MATRICE!Z3&amp;"|"</f>
        <v>||View_BusinessApplicationLink|Access_LocalizeObject|Access_TechnicalLogs|Manage_Tenants|Configure_Product|Configure_Tenant|View_Search|Access_DashBoard|Export_Report|||</v>
      </c>
      <c r="G4" s="36" t="str">
        <f>"|"&amp;MATRICE!B3&amp;"|"&amp;MATRICE!B3&amp;"|"&amp;MATRICE!B3&amp;"|"&amp;MATRICE!B3&amp;"|"&amp;MATRICE!B3&amp;"|"&amp;MATRICE!B3&amp;"|"&amp;MATRICE!B3&amp;"|"&amp;MATRICE!B3&amp;"|"&amp;MATRICE!B3&amp;"|"&amp;MATRICE!B3&amp;"|"&amp;MATRICE!B3&amp;"|"&amp;MATRICE!B3&amp;"|"</f>
        <v>|||||||||||||</v>
      </c>
    </row>
    <row r="5" spans="1:7">
      <c r="A5" s="12" t="str">
        <f>"|---|---|"</f>
        <v>|---|---|</v>
      </c>
      <c r="B5" s="12" t="str">
        <f>"|---|---|"</f>
        <v>|---|---|</v>
      </c>
      <c r="C5" s="12" t="str">
        <f>"|---|:---:|---|"</f>
        <v>|---|:---:|---|</v>
      </c>
      <c r="D5" s="9" t="s">
        <v>68</v>
      </c>
      <c r="E5" s="9" t="s">
        <v>68</v>
      </c>
      <c r="F5" s="9" t="s">
        <v>69</v>
      </c>
      <c r="G5" s="37" t="s">
        <v>71</v>
      </c>
    </row>
    <row r="6" spans="1:7">
      <c r="A6" s="12" t="str">
        <f>IF(UNIVERS!B4="","","|**"&amp;UNIVERS!B4&amp;"**|"&amp;UNIVERS!C4&amp;"|")</f>
        <v>|**Tableau de bord**|Cet univers permet d'accéder à l'hyperviseur 'Statistique'|</v>
      </c>
      <c r="B6" s="12" t="str">
        <f>IF(PROFILS!B4="","","|**"&amp;PROFILS!B4&amp;"**|"&amp;PROFILS!C4&amp;"|")</f>
        <v>|**Administrateur fonctionnel**|Voir la définition des acteurs|</v>
      </c>
      <c r="C6" s="12" t="str">
        <f>IF(PERMISSIONS!B4="","","|**"&amp;PERMISSIONS!B4&amp;"**|"&amp;PERMISSIONS!C4&amp;"|"&amp;PERMISSIONS!D4&amp;"|")</f>
        <v>|**Access_Administation**|Administration|Accède à l'univers Administration|</v>
      </c>
      <c r="D6" s="9" t="str">
        <f>IF(MATRICE!B4="","","|"&amp;MATRICE!B4&amp;"|"&amp;MATRICE!C4&amp;"|"&amp;MATRICE!D4&amp;"|"&amp;MATRICE!E4&amp;"|"&amp;MATRICE!F4&amp;"|"&amp;MATRICE!G4&amp;"|"&amp;MATRICE!H4&amp;"|"&amp;MATRICE!I4&amp;"|"&amp;MATRICE!J4&amp;"|"&amp;MATRICE!K4&amp;"|"&amp;MATRICE!L4&amp;"|"&amp;MATRICE!M4&amp; "| "&amp;MATRICE!N4&amp;"|"&amp;MATRICE!O4&amp;"|"&amp;MATRICE!P4&amp;"|"&amp;MATRICE!Q4&amp;"|"&amp;MATRICE!R4&amp;"|"&amp;MATRICE!S4&amp;"|"&amp;MATRICE!T4&amp;"|"&amp;MATRICE!U4&amp;"|"&amp;MATRICE!V4&amp;"|"&amp;MATRICE!W4&amp;"|"&amp;MATRICE!X4&amp;"|"&amp;MATRICE!Y4&amp;"|"&amp;MATRICE!Z4&amp;"|")</f>
        <v>|Administrateur fonctionnel||||X|||||||| |||||||||||||</v>
      </c>
      <c r="E6" s="9" t="str">
        <f>IF(MATRICE!B4="","","|"&amp;MATRICE!B4&amp;"|"&amp;"|"&amp;MATRICE!J4&amp;"|"&amp;MATRICE!K4&amp;"|"&amp;MATRICE!L4&amp;"|"&amp;MATRICE!M4&amp;"|"&amp;MATRICE!N4&amp; "| "&amp;MATRICE!O4&amp;"|")</f>
        <v>|Administrateur fonctionnel||||||| |</v>
      </c>
      <c r="F6" s="9" t="str">
        <f>IF(MATRICE!B4="","","|"&amp;MATRICE!B4&amp; "| "&amp;MATRICE!P4&amp;"|"&amp;MATRICE!Q4&amp;"|"&amp;MATRICE!R4&amp;"|"&amp;MATRICE!S4&amp;"|"&amp;MATRICE!T4&amp;"|"&amp;MATRICE!U4&amp;"|"&amp;MATRICE!V4&amp;"|"&amp;MATRICE!W4&amp;"|"&amp;MATRICE!X4&amp;"|"&amp;MATRICE!Y4&amp;"|"&amp;MATRICE!Z4&amp;"|")</f>
        <v>|Administrateur fonctionnel| |||||||||||</v>
      </c>
    </row>
    <row r="7" spans="1:7">
      <c r="A7" s="12" t="str">
        <f>IF(UNIVERS!B5="","","|**"&amp;UNIVERS!B5&amp;"**|"&amp;UNIVERS!C5&amp;"|")</f>
        <v>|**Carte**|Cet univers permet d'accéder à l'hyperviseur 'cartographique'|</v>
      </c>
      <c r="B7" s="12" t="str">
        <f>IF(PROFILS!B5="","","|**"&amp;PROFILS!B5&amp;"**|"&amp;PROFILS!C5&amp;"|")</f>
        <v>|**Administrateur technique**|Voir la définition des acteurs|</v>
      </c>
      <c r="C7" s="12" t="str">
        <f>IF(PERMISSIONS!B5="","","|**"&amp;PERMISSIONS!B5&amp;"**|"&amp;PERMISSIONS!C5&amp;"|"&amp;PERMISSIONS!D5&amp;"|")</f>
        <v>|**Access_BusinessEventsLogs**|Administration|Accède à l'interface de l'ensemble des journaux "Métiers" de la plateforme|</v>
      </c>
      <c r="D7" s="9" t="str">
        <f>IF(MATRICE!B5="","","|"&amp;MATRICE!B5&amp;"|"&amp;MATRICE!C5&amp;"|"&amp;MATRICE!D5&amp;"|"&amp;MATRICE!E5&amp;"|"&amp;MATRICE!F5&amp;"|"&amp;MATRICE!G5&amp;"|"&amp;MATRICE!H5&amp;"|"&amp;MATRICE!I5&amp;"|"&amp;MATRICE!J5&amp;"|"&amp;MATRICE!K5&amp;"|"&amp;MATRICE!L5&amp;"|"&amp;MATRICE!M5&amp; "| "&amp;MATRICE!N5&amp;"|"&amp;MATRICE!O5&amp;"|"&amp;MATRICE!P5&amp;"|"&amp;MATRICE!Q5&amp;"|"&amp;MATRICE!R5&amp;"|"&amp;MATRICE!S5&amp;"|"&amp;MATRICE!T5&amp;"|"&amp;MATRICE!U5&amp;"|"&amp;MATRICE!V5&amp;"|"&amp;MATRICE!W5&amp;"|"&amp;MATRICE!X5&amp;"|"&amp;MATRICE!Y5&amp;"|"&amp;MATRICE!Z5&amp;"|")</f>
        <v>|Administrateur technique||||X|||||||| ||||X|X|X|X||||||</v>
      </c>
      <c r="E7" s="9" t="str">
        <f>IF(MATRICE!B5="","","|"&amp;MATRICE!B5&amp;"|"&amp;"|"&amp;MATRICE!J5&amp;"|"&amp;MATRICE!K5&amp;"|"&amp;MATRICE!L5&amp;"|"&amp;MATRICE!M5&amp;"|"&amp;MATRICE!N5&amp; "| "&amp;MATRICE!O5&amp;"|")</f>
        <v>|Administrateur technique||||||| |</v>
      </c>
      <c r="F7" s="9" t="str">
        <f>IF(MATRICE!B5="","","|"&amp;MATRICE!B5&amp; "| "&amp;MATRICE!P5&amp;"|"&amp;MATRICE!Q5&amp;"|"&amp;MATRICE!R5&amp;"|"&amp;MATRICE!S5&amp;"|"&amp;MATRICE!T5&amp;"|"&amp;MATRICE!U5&amp;"|"&amp;MATRICE!V5&amp;"|"&amp;MATRICE!W5&amp;"|"&amp;MATRICE!X5&amp;"|"&amp;MATRICE!Y5&amp;"|"&amp;MATRICE!Z5&amp;"|")</f>
        <v>|Administrateur technique| ||X|X|X|X||||||</v>
      </c>
    </row>
    <row r="8" spans="1:7">
      <c r="A8" s="12" t="str">
        <f>IF(UNIVERS!B6="","","|**"&amp;UNIVERS!B6&amp;"**|"&amp;UNIVERS!C6&amp;"|")</f>
        <v>|**Fiche**||</v>
      </c>
      <c r="B8" s="12" t="str">
        <f>IF(PROFILS!B6="","","|**"&amp;PROFILS!B6&amp;"**|"&amp;PROFILS!C6&amp;"|")</f>
        <v>|**Administrateur 'Métier'**|Voir la définition des acteurs|</v>
      </c>
      <c r="C8" s="12" t="str">
        <f>IF(PERMISSIONS!B8="","","|**"&amp;PERMISSIONS!B8&amp;"**|"&amp;PERMISSIONS!C8&amp;"|"&amp;PERMISSIONS!D8&amp;"|")</f>
        <v>|**Configure_Tenant**|Administration|Contextualise (Configure) les paramètres accessibles pour un tenant|</v>
      </c>
      <c r="D8" s="9" t="str">
        <f>IF(MATRICE!B6="","","|"&amp;MATRICE!B6&amp;"|"&amp;MATRICE!C6&amp;"|"&amp;MATRICE!D6&amp;"|"&amp;MATRICE!E6&amp;"|"&amp;MATRICE!F6&amp;"|"&amp;MATRICE!G6&amp;"|"&amp;MATRICE!H6&amp;"|"&amp;MATRICE!I6&amp;"|"&amp;MATRICE!J6&amp;"|"&amp;MATRICE!K6&amp;"|"&amp;MATRICE!L6&amp;"|"&amp;MATRICE!M6&amp; "| "&amp;MATRICE!N6&amp;"|"&amp;MATRICE!O6&amp;"|"&amp;MATRICE!P6&amp;"|"&amp;MATRICE!Q6&amp;"|"&amp;MATRICE!R6&amp;"|"&amp;MATRICE!S6&amp;"|"&amp;MATRICE!T6&amp;"|"&amp;MATRICE!U6&amp;"|"&amp;MATRICE!V6&amp;"|"&amp;MATRICE!W6&amp;"|"&amp;MATRICE!X6&amp;"|"&amp;MATRICE!Y6&amp;"|"&amp;MATRICE!Z6&amp;"|")</f>
        <v>|Administrateur 'Métier'|X|||X|||||||| |||||||||||||</v>
      </c>
      <c r="E8" s="9" t="str">
        <f>IF(MATRICE!B6="","","|"&amp;MATRICE!B6&amp;"|"&amp;"|"&amp;MATRICE!J6&amp;"|"&amp;MATRICE!K6&amp;"|"&amp;MATRICE!L6&amp;"|"&amp;MATRICE!M6&amp;"|"&amp;MATRICE!N6&amp; "| "&amp;MATRICE!O6&amp;"|")</f>
        <v>|Administrateur 'Métier'||||||| |</v>
      </c>
      <c r="F8" s="9" t="str">
        <f>IF(MATRICE!B6="","","|"&amp;MATRICE!B6&amp; "| "&amp;MATRICE!P6&amp;"|"&amp;MATRICE!Q6&amp;"|"&amp;MATRICE!R6&amp;"|"&amp;MATRICE!S6&amp;"|"&amp;MATRICE!T6&amp;"|"&amp;MATRICE!U6&amp;"|"&amp;MATRICE!V6&amp;"|"&amp;MATRICE!W6&amp;"|"&amp;MATRICE!X6&amp;"|"&amp;MATRICE!Y6&amp;"|"&amp;MATRICE!Z6&amp;"|")</f>
        <v>|Administrateur 'Métier'| |||||||||||</v>
      </c>
    </row>
    <row r="9" spans="1:7">
      <c r="A9" s="12" t="str">
        <f>IF(UNIVERS!B7="","","|**"&amp;UNIVERS!B7&amp;"**|"&amp;UNIVERS!C7&amp;"|")</f>
        <v>|**Recherche**||</v>
      </c>
      <c r="B9" s="12" t="str">
        <f>IF(PROFILS!B7="","","|**"&amp;PROFILS!B7&amp;"**|"&amp;PROFILS!C7&amp;"|")</f>
        <v>|**Administrateur "Utilisateurs"**|Voir la définition des acteurs|</v>
      </c>
      <c r="C9" s="12" t="e">
        <f>IF(PERMISSIONS!#REF!="","","|**"&amp;PERMISSIONS!#REF!&amp;"**|"&amp;PERMISSIONS!#REF!&amp;"|"&amp;PERMISSIONS!#REF!&amp;"|")</f>
        <v>#REF!</v>
      </c>
      <c r="D9" s="9" t="str">
        <f>IF(MATRICE!B7="","","|"&amp;MATRICE!B7&amp;"|"&amp;MATRICE!C7&amp;"|"&amp;MATRICE!D7&amp;"|"&amp;MATRICE!E7&amp;"|"&amp;MATRICE!F7&amp;"|"&amp;MATRICE!G7&amp;"|"&amp;MATRICE!H7&amp;"|"&amp;MATRICE!I7&amp;"|"&amp;MATRICE!J7&amp;"|"&amp;MATRICE!K7&amp;"|"&amp;MATRICE!L7&amp;"|"&amp;MATRICE!M7&amp; "| "&amp;MATRICE!N7&amp;"|"&amp;MATRICE!O7&amp;"|"&amp;MATRICE!P7&amp;"|"&amp;MATRICE!Q7&amp;"|"&amp;MATRICE!R7&amp;"|"&amp;MATRICE!S7&amp;"|"&amp;MATRICE!T7&amp;"|"&amp;MATRICE!U7&amp;"|"&amp;MATRICE!V7&amp;"|"&amp;MATRICE!W7&amp;"|"&amp;MATRICE!X7&amp;"|"&amp;MATRICE!Y7&amp;"|"&amp;MATRICE!Z7&amp;"|")</f>
        <v>|Administrateur "Utilisateurs"||X|X|X|||||||| |||||||||||||</v>
      </c>
      <c r="E9" s="9" t="str">
        <f>IF(MATRICE!B7="","","|"&amp;MATRICE!B7&amp;"|"&amp;"|"&amp;MATRICE!J7&amp;"|"&amp;MATRICE!K7&amp;"|"&amp;MATRICE!L7&amp;"|"&amp;MATRICE!M7&amp;"|"&amp;MATRICE!N7&amp; "| "&amp;MATRICE!O7&amp;"|")</f>
        <v>|Administrateur "Utilisateurs"||||||| |</v>
      </c>
      <c r="F9" s="9" t="str">
        <f>IF(MATRICE!B7="","","|"&amp;MATRICE!B7&amp; "| "&amp;MATRICE!P7&amp;"|"&amp;MATRICE!Q7&amp;"|"&amp;MATRICE!R7&amp;"|"&amp;MATRICE!S7&amp;"|"&amp;MATRICE!T7&amp;"|"&amp;MATRICE!U7&amp;"|"&amp;MATRICE!V7&amp;"|"&amp;MATRICE!W7&amp;"|"&amp;MATRICE!X7&amp;"|"&amp;MATRICE!Y7&amp;"|"&amp;MATRICE!Z7&amp;"|")</f>
        <v>|Administrateur "Utilisateurs"| |||||||||||</v>
      </c>
    </row>
    <row r="10" spans="1:7">
      <c r="A10" s="12" t="str">
        <f>IF(UNIVERS!B8="","","|**"&amp;UNIVERS!B8&amp;"**|"&amp;UNIVERS!C8&amp;"|")</f>
        <v>|**Administration**|Cet univers permet d'acceder à la zone d'administration de l'application|</v>
      </c>
      <c r="B10" s="12" t="str">
        <f>IF(PROFILS!B8="","","|**"&amp;PROFILS!B8&amp;"**|"&amp;PROFILS!C8&amp;"|")</f>
        <v>|**Utilisateur A : Technicien de maintenance**|Voir la définition des acteurs|</v>
      </c>
      <c r="C10" s="12" t="str">
        <f>IF(PERMISSIONS!B9="","","|**"&amp;PERMISSIONS!B9&amp;"**|"&amp;PERMISSIONS!C9&amp;"|"&amp;PERMISSIONS!D9&amp;"|")</f>
        <v>|**Create Profile**|Administration|Crée un profil|</v>
      </c>
      <c r="D10" s="9" t="str">
        <f>IF(MATRICE!B8="","","|"&amp;MATRICE!B8&amp;"|"&amp;MATRICE!C8&amp;"|"&amp;MATRICE!D8&amp;"|"&amp;MATRICE!E8&amp;"|"&amp;MATRICE!F8&amp;"|"&amp;MATRICE!G8&amp;"|"&amp;MATRICE!H8&amp;"|"&amp;MATRICE!I8&amp;"|"&amp;MATRICE!J8&amp;"|"&amp;MATRICE!K8&amp;"|"&amp;MATRICE!L8&amp;"|"&amp;MATRICE!M8&amp; "| "&amp;MATRICE!N8&amp;"|"&amp;MATRICE!O8&amp;"|"&amp;MATRICE!P8&amp;"|"&amp;MATRICE!Q8&amp;"|"&amp;MATRICE!R8&amp;"|"&amp;MATRICE!S8&amp;"|"&amp;MATRICE!T8&amp;"|"&amp;MATRICE!U8&amp;"|"&amp;MATRICE!V8&amp;"|"&amp;MATRICE!W8&amp;"|"&amp;MATRICE!X8&amp;"|"&amp;MATRICE!Y8&amp;"|"&amp;MATRICE!Z8&amp;"|")</f>
        <v>|Gestionnaire Fonctionnel||||X|||||||| |||||||||||||</v>
      </c>
      <c r="E10" s="9" t="str">
        <f>IF(MATRICE!B8="","","|"&amp;MATRICE!B8&amp;"|"&amp;"|"&amp;MATRICE!J8&amp;"|"&amp;MATRICE!K8&amp;"|"&amp;MATRICE!L8&amp;"|"&amp;MATRICE!M8&amp;"|"&amp;MATRICE!N8&amp; "| "&amp;MATRICE!O8&amp;"|")</f>
        <v>|Gestionnaire Fonctionnel||||||| |</v>
      </c>
      <c r="F10" s="9" t="str">
        <f>IF(MATRICE!B8="","","|"&amp;MATRICE!B8&amp; "| "&amp;MATRICE!P8&amp;"|"&amp;MATRICE!Q8&amp;"|"&amp;MATRICE!R8&amp;"|"&amp;MATRICE!S8&amp;"|"&amp;MATRICE!T8&amp;"|"&amp;MATRICE!U8&amp;"|"&amp;MATRICE!V8&amp;"|"&amp;MATRICE!W8&amp;"|"&amp;MATRICE!X8&amp;"|"&amp;MATRICE!Y8&amp;"|"&amp;MATRICE!Z8&amp;"|")</f>
        <v>|Gestionnaire Fonctionnel| |||||||||||</v>
      </c>
    </row>
    <row r="11" spans="1:7">
      <c r="A11" s="12" t="str">
        <f>IF(UNIVERS!B9="","","|**"&amp;UNIVERS!B9&amp;"**|"&amp;UNIVERS!C9&amp;"|")</f>
        <v>|**Configuration Produit**|Cet univers permet d'acceder à la zone d'administration du produit|</v>
      </c>
      <c r="B11" s="12" t="str">
        <f>IF(PROFILS!B9="","","|**"&amp;PROFILS!B9&amp;"**|"&amp;PROFILS!C9&amp;"|")</f>
        <v>|**Utilisateur B : Conducteur de travaux**|Voir la définition des acteurs|</v>
      </c>
      <c r="C11" s="12" t="str">
        <f>IF(PERMISSIONS!B10="","","|**"&amp;PERMISSIONS!B10&amp;"**|"&amp;PERMISSIONS!C10&amp;"|"&amp;PERMISSIONS!D10&amp;"|")</f>
        <v>|**Create User**|Administration|Crée un compte "utilisateur"|</v>
      </c>
      <c r="D11" s="9" t="str">
        <f>IF(MATRICE!B9="","","|"&amp;MATRICE!B9&amp;"|"&amp;MATRICE!C9&amp;"|"&amp;MATRICE!D9&amp;"|"&amp;MATRICE!E9&amp;"|"&amp;MATRICE!F9&amp;"|"&amp;MATRICE!G9&amp;"|"&amp;MATRICE!H9&amp;"|"&amp;MATRICE!I9&amp;"|"&amp;MATRICE!J9&amp;"|"&amp;MATRICE!K9&amp;"|"&amp;MATRICE!L9&amp;"|"&amp;MATRICE!M9&amp; "| "&amp;MATRICE!N9&amp;"|"&amp;MATRICE!O9&amp;"|"&amp;MATRICE!P9&amp;"|"&amp;MATRICE!Q9&amp;"|"&amp;MATRICE!R9&amp;"|"&amp;MATRICE!S9&amp;"|"&amp;MATRICE!T9&amp;"|"&amp;MATRICE!U9&amp;"|"&amp;MATRICE!V9&amp;"|"&amp;MATRICE!W9&amp;"|"&amp;MATRICE!X9&amp;"|"&amp;MATRICE!Y9&amp;"|"&amp;MATRICE!Z9&amp;"|")</f>
        <v>|Utilisateur A : Technicien de maintenance||||X|X|X|X|X|X|X|X| X|X|X|X|||||X|||||</v>
      </c>
      <c r="E11" s="9" t="str">
        <f>IF(MATRICE!B9="","","|"&amp;MATRICE!B9&amp;"|"&amp;"|"&amp;MATRICE!J9&amp;"|"&amp;MATRICE!K9&amp;"|"&amp;MATRICE!L9&amp;"|"&amp;MATRICE!M9&amp;"|"&amp;MATRICE!N9&amp; "| "&amp;MATRICE!O9&amp;"|")</f>
        <v>|Utilisateur A : Technicien de maintenance||X|X|X|X|X| X|</v>
      </c>
      <c r="F11" s="9" t="str">
        <f>IF(MATRICE!B9="","","|"&amp;MATRICE!B9&amp; "| "&amp;MATRICE!P9&amp;"|"&amp;MATRICE!Q9&amp;"|"&amp;MATRICE!R9&amp;"|"&amp;MATRICE!S9&amp;"|"&amp;MATRICE!T9&amp;"|"&amp;MATRICE!U9&amp;"|"&amp;MATRICE!V9&amp;"|"&amp;MATRICE!W9&amp;"|"&amp;MATRICE!X9&amp;"|"&amp;MATRICE!Y9&amp;"|"&amp;MATRICE!Z9&amp;"|")</f>
        <v>|Utilisateur A : Technicien de maintenance| X|X|||||X|||||</v>
      </c>
    </row>
    <row r="12" spans="1:7">
      <c r="A12" s="12" t="str">
        <f>IF(UNIVERS!B10="","","|**"&amp;UNIVERS!B10&amp;"**|"&amp;UNIVERS!C10&amp;"|")</f>
        <v/>
      </c>
      <c r="B12" s="12" t="str">
        <f>IF(PROFILS!B10="","","|**"&amp;PROFILS!B10&amp;"**|"&amp;PROFILS!C10&amp;"|")</f>
        <v>|**Utilisateur C : Directeur**|Voir la définition des acteurs|</v>
      </c>
      <c r="C12" s="12" t="str">
        <f>IF(PERMISSIONS!B11="","","|**"&amp;PERMISSIONS!B11&amp;"**|"&amp;PERMISSIONS!C11&amp;"|"&amp;PERMISSIONS!D11&amp;"|")</f>
        <v>|**Manage_Profiles**|Administration|Associe des profils à des permissions|</v>
      </c>
      <c r="D12" s="9" t="str">
        <f>IF(MATRICE!B10="","","|"&amp;MATRICE!B10&amp;"|"&amp;MATRICE!C10&amp;"|"&amp;MATRICE!D10&amp;"|"&amp;MATRICE!E10&amp;"|"&amp;MATRICE!F10&amp;"|"&amp;MATRICE!G10&amp;"|"&amp;MATRICE!H10&amp;"|"&amp;MATRICE!I10&amp;"|"&amp;MATRICE!J10&amp;"|"&amp;MATRICE!K10&amp;"|"&amp;MATRICE!L10&amp;"|"&amp;MATRICE!M10&amp; "| "&amp;MATRICE!N10&amp;"|"&amp;MATRICE!O10&amp;"|"&amp;MATRICE!P10&amp;"|"&amp;MATRICE!Q10&amp;"|"&amp;MATRICE!R10&amp;"|"&amp;MATRICE!S10&amp;"|"&amp;MATRICE!T10&amp;"|"&amp;MATRICE!U10&amp;"|"&amp;MATRICE!V10&amp;"|"&amp;MATRICE!W10&amp;"|"&amp;MATRICE!X10&amp;"|"&amp;MATRICE!Y10&amp;"|"&amp;MATRICE!Z10&amp;"|")</f>
        <v>|Utilisateur B : Conducteur de travaux||||X|X|X|X|X|X|X|X| X|X|X|X|||||X|||||</v>
      </c>
      <c r="E12" s="9" t="str">
        <f>IF(MATRICE!B10="","","|"&amp;MATRICE!B10&amp;"|"&amp;"|"&amp;MATRICE!J10&amp;"|"&amp;MATRICE!K10&amp;"|"&amp;MATRICE!L10&amp;"|"&amp;MATRICE!M10&amp;"|"&amp;MATRICE!N10&amp; "| "&amp;MATRICE!O10&amp;"|")</f>
        <v>|Utilisateur B : Conducteur de travaux||X|X|X|X|X| X|</v>
      </c>
      <c r="F12" s="9" t="str">
        <f>IF(MATRICE!B10="","","|"&amp;MATRICE!B10&amp; "| "&amp;MATRICE!P10&amp;"|"&amp;MATRICE!Q10&amp;"|"&amp;MATRICE!R10&amp;"|"&amp;MATRICE!S10&amp;"|"&amp;MATRICE!T10&amp;"|"&amp;MATRICE!U10&amp;"|"&amp;MATRICE!V10&amp;"|"&amp;MATRICE!W10&amp;"|"&amp;MATRICE!X10&amp;"|"&amp;MATRICE!Y10&amp;"|"&amp;MATRICE!Z10&amp;"|")</f>
        <v>|Utilisateur B : Conducteur de travaux| X|X|||||X|||||</v>
      </c>
    </row>
    <row r="13" spans="1:7">
      <c r="A13" s="12" t="str">
        <f>IF(UNIVERS!B11="","","|**"&amp;UNIVERS!B11&amp;"**|"&amp;UNIVERS!C11&amp;"|")</f>
        <v/>
      </c>
      <c r="B13" s="12" t="str">
        <f>IF(PROFILS!B11="","","|**"&amp;PROFILS!B11&amp;"**|"&amp;PROFILS!C11&amp;"|")</f>
        <v>|**Utilisateur D : Prestataire**|Voir la définition des acteurs|</v>
      </c>
      <c r="C13" s="12" t="str">
        <f>IF(PERMISSIONS!B12="","","|**"&amp;PERMISSIONS!B12&amp;"**|"&amp;PERMISSIONS!C12&amp;"|"&amp;PERMISSIONS!D12&amp;"|")</f>
        <v>|**Manage_Tenants**|Administration|Administre les differents clients de la plateforme (CRUD) (mise en place de la table Company/Entity)|</v>
      </c>
      <c r="D13" s="9" t="str">
        <f>IF(MATRICE!B11="","","|"&amp;MATRICE!B11&amp;"|"&amp;MATRICE!C11&amp;"|"&amp;MATRICE!D11&amp;"|"&amp;MATRICE!E11&amp;"|"&amp;MATRICE!F11&amp;"|"&amp;MATRICE!G11&amp;"|"&amp;MATRICE!H11&amp;"|"&amp;MATRICE!I11&amp;"|"&amp;MATRICE!J11&amp;"|"&amp;MATRICE!K11&amp;"|"&amp;MATRICE!L11&amp;"|"&amp;MATRICE!M11&amp; "| "&amp;MATRICE!N11&amp;"|"&amp;MATRICE!O11&amp;"|"&amp;MATRICE!P11&amp;"|"&amp;MATRICE!Q11&amp;"|"&amp;MATRICE!R11&amp;"|"&amp;MATRICE!S11&amp;"|"&amp;MATRICE!T11&amp;"|"&amp;MATRICE!U11&amp;"|"&amp;MATRICE!V11&amp;"|"&amp;MATRICE!W11&amp;"|"&amp;MATRICE!X11&amp;"|"&amp;MATRICE!Y11&amp;"|"&amp;MATRICE!Z11&amp;"|")</f>
        <v>|Utilisateur C : Directeur||||X|||||||| ||||||||X|X|X|||</v>
      </c>
      <c r="E13" s="9" t="str">
        <f>IF(MATRICE!B11="","","|"&amp;MATRICE!B11&amp;"|"&amp;"|"&amp;MATRICE!J11&amp;"|"&amp;MATRICE!K11&amp;"|"&amp;MATRICE!L11&amp;"|"&amp;MATRICE!M11&amp;"|"&amp;MATRICE!N11&amp; "| "&amp;MATRICE!O11&amp;"|")</f>
        <v>|Utilisateur C : Directeur||||||| |</v>
      </c>
      <c r="F13" s="9" t="str">
        <f>IF(MATRICE!B11="","","|"&amp;MATRICE!B11&amp; "| "&amp;MATRICE!P11&amp;"|"&amp;MATRICE!Q11&amp;"|"&amp;MATRICE!R11&amp;"|"&amp;MATRICE!S11&amp;"|"&amp;MATRICE!T11&amp;"|"&amp;MATRICE!U11&amp;"|"&amp;MATRICE!V11&amp;"|"&amp;MATRICE!W11&amp;"|"&amp;MATRICE!X11&amp;"|"&amp;MATRICE!Y11&amp;"|"&amp;MATRICE!Z11&amp;"|")</f>
        <v>|Utilisateur C : Directeur| ||||||X|X|X|||</v>
      </c>
    </row>
    <row r="14" spans="1:7">
      <c r="B14" s="12" t="str">
        <f>IF(PROFILS!B12="","","|**"&amp;PROFILS!B12&amp;"**|"&amp;PROFILS!C12&amp;"|")</f>
        <v>|**Utilisateur E : Visiteur**|Voir la définition des acteurs|</v>
      </c>
      <c r="C14" s="12" t="str">
        <f>IF(PERMISSIONS!B13="","","|**"&amp;PERMISSIONS!B13&amp;"**|"&amp;PERMISSIONS!C13&amp;"|"&amp;PERMISSIONS!D13&amp;"|")</f>
        <v>|**Manage_Users**|Administration|Association des profils à des utilisateurs|</v>
      </c>
      <c r="D14" s="9" t="str">
        <f>IF(MATRICE!B12="","","|"&amp;MATRICE!B12&amp;"|"&amp;MATRICE!C12&amp;"|"&amp;MATRICE!D12&amp;"|"&amp;MATRICE!E12&amp;"|"&amp;MATRICE!F12&amp;"|"&amp;MATRICE!G12&amp;"|"&amp;MATRICE!H12&amp;"|"&amp;MATRICE!I12&amp;"|"&amp;MATRICE!J12&amp;"|"&amp;MATRICE!K12&amp;"|"&amp;MATRICE!L12&amp;"|"&amp;MATRICE!M12&amp; "| "&amp;MATRICE!N12&amp;"|"&amp;MATRICE!O12&amp;"|"&amp;MATRICE!P12&amp;"|"&amp;MATRICE!Q12&amp;"|"&amp;MATRICE!R12&amp;"|"&amp;MATRICE!S12&amp;"|"&amp;MATRICE!T12&amp;"|"&amp;MATRICE!U12&amp;"|"&amp;MATRICE!V12&amp;"|"&amp;MATRICE!W12&amp;"|"&amp;MATRICE!X12&amp;"|"&amp;MATRICE!Y12&amp;"|"&amp;MATRICE!Z12&amp;"|")</f>
        <v>|Utilisateur D : Prestataire||||X|X|X|X|X|X||| |||||||||||||</v>
      </c>
      <c r="E14" s="9" t="str">
        <f>IF(MATRICE!B12="","","|"&amp;MATRICE!B12&amp;"|"&amp;"|"&amp;MATRICE!J12&amp;"|"&amp;MATRICE!K12&amp;"|"&amp;MATRICE!L12&amp;"|"&amp;MATRICE!M12&amp;"|"&amp;MATRICE!N12&amp; "| "&amp;MATRICE!O12&amp;"|")</f>
        <v>|Utilisateur D : Prestataire||X|X|||| |</v>
      </c>
      <c r="F14" s="9" t="str">
        <f>IF(MATRICE!B12="","","|"&amp;MATRICE!B12&amp; "| "&amp;MATRICE!P12&amp;"|"&amp;MATRICE!Q12&amp;"|"&amp;MATRICE!R12&amp;"|"&amp;MATRICE!S12&amp;"|"&amp;MATRICE!T12&amp;"|"&amp;MATRICE!U12&amp;"|"&amp;MATRICE!V12&amp;"|"&amp;MATRICE!W12&amp;"|"&amp;MATRICE!X12&amp;"|"&amp;MATRICE!Y12&amp;"|"&amp;MATRICE!Z12&amp;"|")</f>
        <v>|Utilisateur D : Prestataire| |||||||||||</v>
      </c>
    </row>
    <row r="15" spans="1:7">
      <c r="B15" s="12" t="str">
        <f>IF(PROFILS!B13="","","|**"&amp;PROFILS!B13&amp;"**|"&amp;PROFILS!C13&amp;"|")</f>
        <v>|**Utilisateur anonyme**|Voir la définition des acteurs|</v>
      </c>
      <c r="C15" s="12" t="str">
        <f>IF(PERMISSIONS!B14="","","|**"&amp;PERMISSIONS!B14&amp;"**|"&amp;PERMISSIONS!C14&amp;"|"&amp;PERMISSIONS!D14&amp;"|")</f>
        <v>|**Access_Map**|Carte|Accède à l'univers cartographique|</v>
      </c>
      <c r="D15" s="9" t="str">
        <f>IF(MATRICE!B13="","","|"&amp;MATRICE!B13&amp;"|"&amp;MATRICE!C13&amp;"|"&amp;MATRICE!D13&amp;"|"&amp;MATRICE!E13&amp;"|"&amp;MATRICE!F13&amp;"|"&amp;MATRICE!G13&amp;"|"&amp;MATRICE!H13&amp;"|"&amp;MATRICE!I13&amp;"|"&amp;MATRICE!J13&amp;"|"&amp;MATRICE!K13&amp;"|"&amp;MATRICE!L13&amp;"|"&amp;MATRICE!M13&amp; "| "&amp;MATRICE!N13&amp;"|"&amp;MATRICE!O13&amp;"|"&amp;MATRICE!P13&amp;"|"&amp;MATRICE!Q13&amp;"|"&amp;MATRICE!R13&amp;"|"&amp;MATRICE!S13&amp;"|"&amp;MATRICE!T13&amp;"|"&amp;MATRICE!U13&amp;"|"&amp;MATRICE!V13&amp;"|"&amp;MATRICE!W13&amp;"|"&amp;MATRICE!X13&amp;"|"&amp;MATRICE!Y13&amp;"|"&amp;MATRICE!Z13&amp;"|")</f>
        <v>|Utilisateur E : Visiteur||||X|X|X|X|X|X||| |||||||||||||</v>
      </c>
      <c r="E15" s="9" t="str">
        <f>IF(MATRICE!B13="","","|"&amp;MATRICE!B13&amp;"|"&amp;"|"&amp;MATRICE!J13&amp;"|"&amp;MATRICE!K13&amp;"|"&amp;MATRICE!L13&amp;"|"&amp;MATRICE!M13&amp;"|"&amp;MATRICE!N13&amp; "| "&amp;MATRICE!O13&amp;"|")</f>
        <v>|Utilisateur E : Visiteur||X|X|||| |</v>
      </c>
      <c r="F15" s="9" t="str">
        <f>IF(MATRICE!B13="","","|"&amp;MATRICE!B13&amp; "| "&amp;MATRICE!P13&amp;"|"&amp;MATRICE!Q13&amp;"|"&amp;MATRICE!R13&amp;"|"&amp;MATRICE!S13&amp;"|"&amp;MATRICE!T13&amp;"|"&amp;MATRICE!U13&amp;"|"&amp;MATRICE!V13&amp;"|"&amp;MATRICE!W13&amp;"|"&amp;MATRICE!X13&amp;"|"&amp;MATRICE!Y13&amp;"|"&amp;MATRICE!Z13&amp;"|")</f>
        <v>|Utilisateur E : Visiteur| |||||||||||</v>
      </c>
    </row>
    <row r="16" spans="1:7">
      <c r="B16" s="12" t="str">
        <f>IF(PROFILS!B14="","","|**"&amp;PROFILS!B14&amp;"**|"&amp;PROFILS!C14&amp;"|")</f>
        <v>|**Gestionnaire Fonctionnel**|Voir la définition des acteurs|</v>
      </c>
      <c r="C16" s="12" t="str">
        <f>IF(PERMISSIONS!B15="","","|**"&amp;PERMISSIONS!B15&amp;"**|"&amp;PERMISSIONS!C15&amp;"|"&amp;PERMISSIONS!D15&amp;"|")</f>
        <v>|**Create_Favorites**|Carte|Création de favoris|</v>
      </c>
      <c r="D16" s="9" t="str">
        <f>IF(MATRICE!B14="","","|"&amp;MATRICE!B14&amp;"|"&amp;MATRICE!C14&amp;"|"&amp;MATRICE!D14&amp;"|"&amp;MATRICE!E14&amp;"|"&amp;MATRICE!F14&amp;"|"&amp;MATRICE!G14&amp;"|"&amp;MATRICE!H14&amp;"|"&amp;MATRICE!I14&amp;"|"&amp;MATRICE!J14&amp;"|"&amp;MATRICE!K14&amp;"|"&amp;MATRICE!L14&amp;"|"&amp;MATRICE!M14&amp; "| "&amp;MATRICE!N14&amp;"|"&amp;MATRICE!O14&amp;"|"&amp;MATRICE!P14&amp;"|"&amp;MATRICE!Q14&amp;"|"&amp;MATRICE!R14&amp;"|"&amp;MATRICE!S14&amp;"|"&amp;MATRICE!T14&amp;"|"&amp;MATRICE!U14&amp;"|"&amp;MATRICE!V14&amp;"|"&amp;MATRICE!W14&amp;"|"&amp;MATRICE!X14&amp;"|"&amp;MATRICE!Y14&amp;"|"&amp;MATRICE!Z14&amp;"|")</f>
        <v>|Utilisateur anonyme|||||||||||| |||||||||||||</v>
      </c>
      <c r="E16" s="9" t="str">
        <f>IF(MATRICE!B14="","","|"&amp;MATRICE!B14&amp;"|"&amp;"|"&amp;MATRICE!J14&amp;"|"&amp;MATRICE!K14&amp;"|"&amp;MATRICE!L14&amp;"|"&amp;MATRICE!M14&amp;"|"&amp;MATRICE!N14&amp; "| "&amp;MATRICE!O14&amp;"|")</f>
        <v>|Utilisateur anonyme||||||| |</v>
      </c>
      <c r="F16" s="9" t="str">
        <f>IF(MATRICE!B14="","","|"&amp;MATRICE!B14&amp; "| "&amp;MATRICE!P14&amp;"|"&amp;MATRICE!Q14&amp;"|"&amp;MATRICE!R14&amp;"|"&amp;MATRICE!S14&amp;"|"&amp;MATRICE!T14&amp;"|"&amp;MATRICE!U14&amp;"|"&amp;MATRICE!V14&amp;"|"&amp;MATRICE!W14&amp;"|"&amp;MATRICE!X14&amp;"|"&amp;MATRICE!Y14&amp;"|"&amp;MATRICE!Z14&amp;"|")</f>
        <v>|Utilisateur anonyme| |||||||||||</v>
      </c>
    </row>
    <row r="17" spans="2:6">
      <c r="B17" s="12" t="str">
        <f>IF(PROFILS!B15="","","|**"&amp;PROFILS!B15&amp;"**|"&amp;PROFILS!C15&amp;"|")</f>
        <v/>
      </c>
      <c r="C17" s="12" t="e">
        <f>IF(PERMISSIONS!#REF!="","","|**"&amp;PERMISSIONS!#REF!&amp;"**|"&amp;PERMISSIONS!#REF!&amp;"|"&amp;PERMISSIONS!#REF!&amp;"|")</f>
        <v>#REF!</v>
      </c>
      <c r="D17" s="9" t="str">
        <f>IF(MATRICE!B15="","","|"&amp;MATRICE!B15&amp;"|"&amp;MATRICE!C15&amp;"|"&amp;MATRICE!D15&amp;"|"&amp;MATRICE!E15&amp;"|"&amp;MATRICE!F15&amp;"|"&amp;MATRICE!G15&amp;"|"&amp;MATRICE!H15&amp;"|"&amp;MATRICE!I15&amp;"|"&amp;MATRICE!J15&amp;"|"&amp;MATRICE!K15&amp;"|"&amp;MATRICE!L15&amp;"|"&amp;MATRICE!M15&amp; "| "&amp;MATRICE!N15&amp;"|"&amp;MATRICE!O15&amp;"|"&amp;MATRICE!P15&amp;"|"&amp;MATRICE!Q15&amp;"|"&amp;MATRICE!R15&amp;"|"&amp;MATRICE!S15&amp;"|"&amp;MATRICE!T15&amp;"|"&amp;MATRICE!U15&amp;"|"&amp;MATRICE!V15&amp;"|"&amp;MATRICE!W15&amp;"|"&amp;MATRICE!X15&amp;"|"&amp;MATRICE!Y15&amp;"|"&amp;MATRICE!Z15&amp;"|")</f>
        <v/>
      </c>
      <c r="E17" s="9" t="str">
        <f>IF(MATRICE!B15="","","|"&amp;MATRICE!B15&amp;"|"&amp;"|"&amp;MATRICE!J15&amp;"|"&amp;MATRICE!K15&amp;"|"&amp;MATRICE!L15&amp;"|"&amp;MATRICE!M15&amp;"|"&amp;MATRICE!N15&amp; "| "&amp;MATRICE!O15&amp;"|")</f>
        <v/>
      </c>
      <c r="F17" s="9" t="str">
        <f>IF(MATRICE!B15="","","|"&amp;MATRICE!B15&amp; "| "&amp;MATRICE!P15&amp;"|"&amp;MATRICE!Q15&amp;"|"&amp;MATRICE!R15&amp;"|"&amp;MATRICE!S15&amp;"|"&amp;MATRICE!T15&amp;"|"&amp;MATRICE!U15&amp;"|"&amp;MATRICE!V15&amp;"|"&amp;MATRICE!W15&amp;"|"&amp;MATRICE!X15&amp;"|"&amp;MATRICE!Y15&amp;"|"&amp;MATRICE!Z15&amp;"|")</f>
        <v/>
      </c>
    </row>
    <row r="18" spans="2:6">
      <c r="B18" s="12" t="str">
        <f>IF(PROFILS!B16="","","|**"&amp;PROFILS!B16&amp;"**|"&amp;PROFILS!C16&amp;"|")</f>
        <v/>
      </c>
      <c r="C18" s="12" t="e">
        <f>IF(PERMISSIONS!#REF!="","","|**"&amp;PERMISSIONS!#REF!&amp;"**|"&amp;PERMISSIONS!#REF!&amp;"|"&amp;PERMISSIONS!#REF!&amp;"|")</f>
        <v>#REF!</v>
      </c>
      <c r="D18" s="9" t="str">
        <f>IF(MATRICE!B16="","","|"&amp;MATRICE!B16&amp;"|"&amp;MATRICE!C16&amp;"|"&amp;MATRICE!D16&amp;"|"&amp;MATRICE!E16&amp;"|"&amp;MATRICE!F16&amp;"|"&amp;MATRICE!G16&amp;"|"&amp;MATRICE!H16&amp;"|"&amp;MATRICE!I16&amp;"|"&amp;MATRICE!J16&amp;"|"&amp;MATRICE!K16&amp;"|"&amp;MATRICE!L16&amp;"|"&amp;MATRICE!M16&amp; "| "&amp;MATRICE!N16&amp;"|"&amp;MATRICE!O16&amp;"|"&amp;MATRICE!P16&amp;"|"&amp;MATRICE!Q16&amp;"|"&amp;MATRICE!R16&amp;"|"&amp;MATRICE!S16&amp;"|"&amp;MATRICE!T16&amp;"|"&amp;MATRICE!U16&amp;"|"&amp;MATRICE!V16&amp;"|"&amp;MATRICE!W16&amp;"|"&amp;MATRICE!X16&amp;"|"&amp;MATRICE!Y16&amp;"|"&amp;MATRICE!Z16&amp;"|")</f>
        <v/>
      </c>
      <c r="E18" s="9" t="str">
        <f>IF(MATRICE!B16="","","|"&amp;MATRICE!B16&amp;"|"&amp;"|"&amp;MATRICE!J16&amp;"|"&amp;MATRICE!K16&amp;"|"&amp;MATRICE!L16&amp;"|"&amp;MATRICE!M16&amp;"|"&amp;MATRICE!N16&amp; "| "&amp;MATRICE!O16&amp;"|")</f>
        <v/>
      </c>
      <c r="F18" s="9" t="str">
        <f>IF(MATRICE!B16="","","|"&amp;MATRICE!B16&amp; "| "&amp;MATRICE!P16&amp;"|"&amp;MATRICE!Q16&amp;"|"&amp;MATRICE!R16&amp;"|"&amp;MATRICE!S16&amp;"|"&amp;MATRICE!T16&amp;"|"&amp;MATRICE!U16&amp;"|"&amp;MATRICE!V16&amp;"|"&amp;MATRICE!W16&amp;"|"&amp;MATRICE!X16&amp;"|"&amp;MATRICE!Y16&amp;"|"&amp;MATRICE!Z16&amp;"|")</f>
        <v/>
      </c>
    </row>
    <row r="19" spans="2:6">
      <c r="B19" s="12" t="str">
        <f>IF(PROFILS!B17="","","|**"&amp;PROFILS!B17&amp;"**|"&amp;PROFILS!C17&amp;"|")</f>
        <v/>
      </c>
      <c r="C19" s="12" t="str">
        <f>IF(PERMISSIONS!B16="","","|**"&amp;PERMISSIONS!B16&amp;"**|"&amp;PERMISSIONS!C16&amp;"|"&amp;PERMISSIONS!D16&amp;"|")</f>
        <v>|**Create_Geofilter**|Carte|Création de filtre géographique|</v>
      </c>
      <c r="D19" s="9" t="str">
        <f>IF(MATRICE!B17="","","|"&amp;MATRICE!B17&amp;"|"&amp;MATRICE!C17&amp;"|"&amp;MATRICE!D17&amp;"|"&amp;MATRICE!E17&amp;"|"&amp;MATRICE!F17&amp;"|"&amp;MATRICE!G17&amp;"|"&amp;MATRICE!H17&amp;"|"&amp;MATRICE!I17&amp;"|"&amp;MATRICE!J17&amp;"|"&amp;MATRICE!K17&amp;"|"&amp;MATRICE!L17&amp;"|"&amp;MATRICE!M17&amp; "| "&amp;MATRICE!N17&amp;"|"&amp;MATRICE!O17&amp;"|"&amp;MATRICE!P17&amp;"|"&amp;MATRICE!Q17&amp;"|"&amp;MATRICE!R17&amp;"|"&amp;MATRICE!S17&amp;"|"&amp;MATRICE!T17&amp;"|"&amp;MATRICE!U17&amp;"|"&amp;MATRICE!V17&amp;"|"&amp;MATRICE!W17&amp;"|"&amp;MATRICE!X17&amp;"|"&amp;MATRICE!Y17&amp;"|"&amp;MATRICE!Z17&amp;"|")</f>
        <v/>
      </c>
      <c r="E19" s="9" t="str">
        <f>IF(MATRICE!B17="","","|"&amp;MATRICE!B17&amp;"|"&amp;"|"&amp;MATRICE!J17&amp;"|"&amp;MATRICE!K17&amp;"|"&amp;MATRICE!L17&amp;"|"&amp;MATRICE!M17&amp;"|"&amp;MATRICE!N17&amp; "| "&amp;MATRICE!O17&amp;"|")</f>
        <v/>
      </c>
      <c r="F19" s="9" t="str">
        <f>IF(MATRICE!B17="","","|"&amp;MATRICE!B17&amp; "| "&amp;MATRICE!P17&amp;"|"&amp;MATRICE!Q17&amp;"|"&amp;MATRICE!R17&amp;"|"&amp;MATRICE!S17&amp;"|"&amp;MATRICE!T17&amp;"|"&amp;MATRICE!U17&amp;"|"&amp;MATRICE!V17&amp;"|"&amp;MATRICE!W17&amp;"|"&amp;MATRICE!X17&amp;"|"&amp;MATRICE!Y17&amp;"|"&amp;MATRICE!Z17&amp;"|")</f>
        <v/>
      </c>
    </row>
    <row r="20" spans="2:6">
      <c r="B20" s="12" t="str">
        <f>IF(PROFILS!B18="","","|**"&amp;PROFILS!B18&amp;"**|"&amp;PROFILS!C18&amp;"|")</f>
        <v/>
      </c>
      <c r="C20" s="12" t="e">
        <f>IF(PERMISSIONS!#REF!="","","|**"&amp;PERMISSIONS!#REF!&amp;"**|"&amp;PERMISSIONS!#REF!&amp;"|"&amp;PERMISSIONS!#REF!&amp;"|")</f>
        <v>#REF!</v>
      </c>
      <c r="D20" s="9" t="str">
        <f>IF(MATRICE!B18="","","|"&amp;MATRICE!B18&amp;"|"&amp;MATRICE!C18&amp;"|"&amp;MATRICE!D18&amp;"|"&amp;MATRICE!E18&amp;"|"&amp;MATRICE!F18&amp;"|"&amp;MATRICE!G18&amp;"|"&amp;MATRICE!H18&amp;"|"&amp;MATRICE!I18&amp;"|"&amp;MATRICE!J18&amp;"|"&amp;MATRICE!K18&amp;"|"&amp;MATRICE!L18&amp;"|"&amp;MATRICE!M18&amp; "| "&amp;MATRICE!N18&amp;"|"&amp;MATRICE!O18&amp;"|"&amp;MATRICE!P18&amp;"|"&amp;MATRICE!Q18&amp;"|"&amp;MATRICE!R18&amp;"|"&amp;MATRICE!S18&amp;"|"&amp;MATRICE!T18&amp;"|"&amp;MATRICE!U18&amp;"|"&amp;MATRICE!V18&amp;"|"&amp;MATRICE!W18&amp;"|"&amp;MATRICE!X18&amp;"|"&amp;MATRICE!Y18&amp;"|"&amp;MATRICE!Z18&amp;"|")</f>
        <v/>
      </c>
      <c r="E20" s="9" t="str">
        <f>IF(MATRICE!B18="","","|"&amp;MATRICE!B18&amp;"|"&amp;"|"&amp;MATRICE!J18&amp;"|"&amp;MATRICE!K18&amp;"|"&amp;MATRICE!L18&amp;"|"&amp;MATRICE!M18&amp;"|"&amp;MATRICE!N18&amp; "| "&amp;MATRICE!O18&amp;"|")</f>
        <v/>
      </c>
      <c r="F20" s="9" t="str">
        <f>IF(MATRICE!B18="","","|"&amp;MATRICE!B18&amp; "| "&amp;MATRICE!P18&amp;"|"&amp;MATRICE!Q18&amp;"|"&amp;MATRICE!R18&amp;"|"&amp;MATRICE!S18&amp;"|"&amp;MATRICE!T18&amp;"|"&amp;MATRICE!U18&amp;"|"&amp;MATRICE!V18&amp;"|"&amp;MATRICE!W18&amp;"|"&amp;MATRICE!X18&amp;"|"&amp;MATRICE!Y18&amp;"|"&amp;MATRICE!Z18&amp;"|")</f>
        <v/>
      </c>
    </row>
    <row r="21" spans="2:6">
      <c r="B21" s="12" t="str">
        <f>IF(PROFILS!B19="","","|**"&amp;PROFILS!B19&amp;"**|"&amp;PROFILS!C19&amp;"|")</f>
        <v/>
      </c>
      <c r="C21" s="12" t="str">
        <f>IF(PERMISSIONS!B17="","","|**"&amp;PERMISSIONS!B17&amp;"**|"&amp;PERMISSIONS!C17&amp;"|"&amp;PERMISSIONS!D17&amp;"|")</f>
        <v>|**View_Assets**|Carte|Affiche les assets sur une cartes|</v>
      </c>
      <c r="D21" s="9" t="str">
        <f>IF(MATRICE!B19="","","|"&amp;MATRICE!B19&amp;"|"&amp;MATRICE!C19&amp;"|"&amp;MATRICE!D19&amp;"|"&amp;MATRICE!E19&amp;"|"&amp;MATRICE!F19&amp;"|"&amp;MATRICE!G19&amp;"|"&amp;MATRICE!H19&amp;"|"&amp;MATRICE!I19&amp;"|"&amp;MATRICE!J19&amp;"|"&amp;MATRICE!K19&amp;"|"&amp;MATRICE!L19&amp;"|"&amp;MATRICE!M19&amp; "| "&amp;MATRICE!N19&amp;"|"&amp;MATRICE!O19&amp;"|"&amp;MATRICE!P19&amp;"|"&amp;MATRICE!Q19&amp;"|"&amp;MATRICE!R19&amp;"|"&amp;MATRICE!S19&amp;"|"&amp;MATRICE!T19&amp;"|"&amp;MATRICE!U19&amp;"|"&amp;MATRICE!V19&amp;"|"&amp;MATRICE!W19&amp;"|"&amp;MATRICE!X19&amp;"|"&amp;MATRICE!Y19&amp;"|"&amp;MATRICE!Z19&amp;"|")</f>
        <v/>
      </c>
    </row>
    <row r="22" spans="2:6">
      <c r="C22" s="12" t="str">
        <f>IF(PERMISSIONS!B18="","","|**"&amp;PERMISSIONS!B18&amp;"**|"&amp;PERMISSIONS!C18&amp;"|"&amp;PERMISSIONS!D18&amp;"|")</f>
        <v>|**View_BusinessApplicationLink**|Carte|Affiche les liens vers les applications externes (Gestion des droits indépendantes)|</v>
      </c>
    </row>
    <row r="23" spans="2:6">
      <c r="C23" s="12" t="str">
        <f>IF(PERMISSIONS!B19="","","|**"&amp;PERMISSIONS!B19&amp;"**|"&amp;PERMISSIONS!C19&amp;"|"&amp;PERMISSIONS!D19&amp;"|")</f>
        <v>|**View_Documentation**|Carte|Affiche les documentations associées|</v>
      </c>
    </row>
    <row r="24" spans="2:6">
      <c r="C24" s="12" t="str">
        <f>IF(PERMISSIONS!B20="","","|**"&amp;PERMISSIONS!B20&amp;"**|"&amp;PERMISSIONS!C20&amp;"|"&amp;PERMISSIONS!D20&amp;"|")</f>
        <v>|**View_Notification**|Carte|Affiche les notifications|</v>
      </c>
    </row>
    <row r="25" spans="2:6">
      <c r="C25" s="12" t="str">
        <f>IF(PERMISSIONS!B21="","","|**"&amp;PERMISSIONS!B21&amp;"**|"&amp;PERMISSIONS!C21&amp;"|"&amp;PERMISSIONS!D21&amp;"|")</f>
        <v>|**View_Search**|Carte|Affiche la barre de recherche|</v>
      </c>
    </row>
    <row r="26" spans="2:6">
      <c r="C26" s="12" t="str">
        <f>IF(PERMISSIONS!B22="","","|**"&amp;PERMISSIONS!B22&amp;"**|"&amp;PERMISSIONS!C22&amp;"|"&amp;PERMISSIONS!D22&amp;"|")</f>
        <v>|**View_Search_Advanced**|Carte|Accède au moteur de recherche multicritère|</v>
      </c>
    </row>
    <row r="27" spans="2:6">
      <c r="C27" s="12" t="str">
        <f>IF(PERMISSIONS!B23="","","|**"&amp;PERMISSIONS!B23&amp;"**|"&amp;PERMISSIONS!C23&amp;"|"&amp;PERMISSIONS!D23&amp;"|")</f>
        <v>|**View_Task**|Carte|Affiche les tâches|</v>
      </c>
    </row>
    <row r="28" spans="2:6">
      <c r="C28" s="12" t="str">
        <f>IF(PERMISSIONS!B24="","","|**"&amp;PERMISSIONS!B24&amp;"**|"&amp;PERMISSIONS!C24&amp;"|"&amp;PERMISSIONS!D24&amp;"|")</f>
        <v>|**Access_DashBoard**|Tableau de bord|Accède à l'univers de visualisation statistiques|</v>
      </c>
    </row>
    <row r="29" spans="2:6">
      <c r="C29" s="12" t="str">
        <f>IF(PERMISSIONS!B25="","","|**"&amp;PERMISSIONS!B25&amp;"**|"&amp;PERMISSIONS!C25&amp;"|"&amp;PERMISSIONS!D25&amp;"|")</f>
        <v>|**Export_Report**|Tableau de bord|Exporte un rapport statistique|</v>
      </c>
    </row>
    <row r="30" spans="2:6">
      <c r="C30" s="12" t="str">
        <f>IF(PERMISSIONS!B26="","","|**"&amp;PERMISSIONS!B26&amp;"**|"&amp;PERMISSIONS!C26&amp;"|"&amp;PERMISSIONS!D26&amp;"|")</f>
        <v/>
      </c>
    </row>
    <row r="31" spans="2:6">
      <c r="C31" s="12" t="str">
        <f>IF(PERMISSIONS!B27="","","|**"&amp;PERMISSIONS!B27&amp;"**|"&amp;PERMISSIONS!C27&amp;"|"&amp;PERMISSIONS!D27&amp;"|")</f>
        <v/>
      </c>
    </row>
    <row r="32" spans="2:6">
      <c r="C32" s="12" t="str">
        <f>IF(PERMISSIONS!B28="","","|**"&amp;PERMISSIONS!B28&amp;"**|"&amp;PERMISSIONS!C28&amp;"|"&amp;PERMISSIONS!D28&amp;"|")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UNIVERS</vt:lpstr>
      <vt:lpstr>PROFILS</vt:lpstr>
      <vt:lpstr>PERMISSIONS</vt:lpstr>
      <vt:lpstr>MATRICE</vt:lpstr>
      <vt:lpstr>99 - Dossier d'architecture</vt:lpstr>
      <vt:lpstr>PERMISSION</vt:lpstr>
      <vt:lpstr>PROFIL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SWT</dc:creator>
  <cp:lastModifiedBy>SWT</cp:lastModifiedBy>
  <dcterms:created xsi:type="dcterms:W3CDTF">2014-02-13T14:55:13Z</dcterms:created>
  <dcterms:modified xsi:type="dcterms:W3CDTF">2018-09-28T20:07:46Z</dcterms:modified>
</cp:coreProperties>
</file>