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460" tabRatio="500"/>
  </bookViews>
  <sheets>
    <sheet name="Data-Set1" sheetId="3" r:id="rId1"/>
    <sheet name="Data-Set2" sheetId="1" r:id="rId2"/>
    <sheet name="Part_Tool_data" sheetId="2" r:id="rId3"/>
  </sheets>
  <externalReferences>
    <externalReference r:id="rId4"/>
    <externalReference r:id="rId5"/>
    <externalReference r:id="rId6"/>
  </externalReferences>
  <definedNames>
    <definedName name="_FLR1">[1]Process_Data!$B$53</definedName>
    <definedName name="_FLR2">[1]Process_Data!$B$54</definedName>
    <definedName name="_MCH1">[1]Process_Data!$B$43</definedName>
    <definedName name="_MCH2">[1]Process_Data!$B$44</definedName>
    <definedName name="Act_Charge_Cap">[2]Cost_model!#REF!</definedName>
    <definedName name="Actn">[2]Cost_model!$C$24</definedName>
    <definedName name="AF_Cap_Coeff">[2]Cost_model!$C$94</definedName>
    <definedName name="AF_Pow_Coeff">[2]Cost_model!$C$92</definedName>
    <definedName name="AF_Pow_Exp">[2]Cost_model!$C$93</definedName>
    <definedName name="AF_Sca_Exp">[2]Cost_model!$C$95</definedName>
    <definedName name="AN_AN_PT">[2]Cost_model!$DU$49</definedName>
    <definedName name="AN_Anodize_Cost">[2]Cost_model!$C$517</definedName>
    <definedName name="AN_Batch">[2]Cost_model!$C$507</definedName>
    <definedName name="AN_Cycletime">[2]Cost_model!$DU$42</definedName>
    <definedName name="AN_Depost_Rate">[2]Cost_model!#REF!</definedName>
    <definedName name="AN_Dir_Worker">[2]Cost_model!$DU$47</definedName>
    <definedName name="AN_DT_LSD">[2]Cost_model!$DU$32</definedName>
    <definedName name="AN_DT_Total">[2]Cost_model!$DU$38</definedName>
    <definedName name="AN_DT_UB">[2]Cost_model!$DU$33</definedName>
    <definedName name="AN_Dyed_Cost">[2]Cost_model!#REF!</definedName>
    <definedName name="AN_Dyed_Deposit">[2]Cost_model!#REF!</definedName>
    <definedName name="AN_Dyed_Rate">[2]Cost_model!$C$516</definedName>
    <definedName name="AN_Dyed_Time">[2]Cost_model!$C$506</definedName>
    <definedName name="AN_DyedEq_Cost">[2]Cost_model!$C$521</definedName>
    <definedName name="AN_EN_Anodize">[2]Cost_model!$C$511</definedName>
    <definedName name="AN_EN_Dyed">[2]Cost_model!$C$512</definedName>
    <definedName name="AN_Equip_Cost">[2]Cost_model!$C$520</definedName>
    <definedName name="AN_Fluid_Cons">[2]Cost_model!$DU$53</definedName>
    <definedName name="AN_Ind_Worker">[2]Cost_model!$DU$48</definedName>
    <definedName name="AN_Oput">[2]Cost_model!$DU$43</definedName>
    <definedName name="AN_PAREA">[2]Cost_model!$DU$52</definedName>
    <definedName name="AN_Per_Allo">[2]Cost_model!$DU$46</definedName>
    <definedName name="AN_Per_Line">[2]Cost_model!$DU$45</definedName>
    <definedName name="AN_PwrT">[2]Cost_model!$DU$56</definedName>
    <definedName name="AN_Rej">[2]Cost_model!$C$502</definedName>
    <definedName name="AN_Req_Time">[2]Cost_model!$DU$44</definedName>
    <definedName name="AN_SE_GD_Wgt">[2]Cost_model!$AI$31</definedName>
    <definedName name="AN_SE_Inc_Wgt">[2]Cost_model!$AH$31</definedName>
    <definedName name="AN_SE_Vol">[2]Cost_model!$AF$31</definedName>
    <definedName name="AN_SE_Wgt">[2]Cost_model!$AG$31</definedName>
    <definedName name="AN_SOL_Rate">[2]Cost_model!$C$515</definedName>
    <definedName name="AN_Spa">[2]Cost_model!$C$508</definedName>
    <definedName name="AN_TIme">[2]Cost_model!$C$505</definedName>
    <definedName name="AN_Uptime">[2]Cost_model!$DU$41</definedName>
    <definedName name="AN_Workers">[2]Cost_model!$C$503</definedName>
    <definedName name="Anodize">[2]Cost_model!$C$66</definedName>
    <definedName name="Assem_process_cost_Yr">[2]Cost_model!$DJ$7</definedName>
    <definedName name="Assembly">[2]Cost_model!$C$64</definedName>
    <definedName name="ASSM_AN_PT">[2]Cost_model!$DI$49</definedName>
    <definedName name="ASSM_Batch">[2]Cost_model!$C$449</definedName>
    <definedName name="ASSM_Build_Cost_Yr">[2]Cost_model!$DJ$15</definedName>
    <definedName name="ASSM_Build_Invest">[2]Cost_model!$DL$15</definedName>
    <definedName name="ASSM_Cap_Cost_Yr">[2]Cost_model!$DJ$18</definedName>
    <definedName name="ASSM_ConsA">[2]Cost_model!$C$452</definedName>
    <definedName name="ASSM_ConsB">[2]Cost_model!$C$453</definedName>
    <definedName name="ASSM_Cycle">[2]Cost_model!$C$450</definedName>
    <definedName name="ASSM_Cycletime">[2]Cost_model!$DI$42</definedName>
    <definedName name="ASSM_Dir_Worker">[2]Cost_model!$DI$47</definedName>
    <definedName name="ASSM_DT_LSD">[2]Cost_model!$DI$32</definedName>
    <definedName name="ASSM_DT_Total">[2]Cost_model!$DI$38</definedName>
    <definedName name="ASSM_DT_UB">[2]Cost_model!$DI$33</definedName>
    <definedName name="ASSM_Energy_Cost_Yr">[2]Cost_model!$DJ$9</definedName>
    <definedName name="ASSM_Equip_Cost">[2]Cost_model!$C$454</definedName>
    <definedName name="ASSM_Equip_Cost_Yr">[2]Cost_model!$DJ$13</definedName>
    <definedName name="ASSM_Equip_Invest">[2]Cost_model!$DL$13</definedName>
    <definedName name="ASSM_Fab_Cost_Yr">[2]Cost_model!$DJ$21</definedName>
    <definedName name="ASSM_Fix_Cost_Piece">[2]Cost_model!$DI$19</definedName>
    <definedName name="ASSM_Fix_Cost_Yr">[2]Cost_model!$DJ$19</definedName>
    <definedName name="ASSM_Idle">[2]Cost_model!$DH$36</definedName>
    <definedName name="ASSM_Ind_Worker">[2]Cost_model!$DI$48</definedName>
    <definedName name="ASSM_Labor_Cost_Yr">[2]Cost_model!$DJ$8</definedName>
    <definedName name="ASSM_LS">[2]Cost_model!$DH$32</definedName>
    <definedName name="ASSM_Maint_Cost_Yr">[2]Cost_model!$DJ$17</definedName>
    <definedName name="ASSM_Mainten">[2]Cost_model!$DH$35</definedName>
    <definedName name="ASSM_Oput">[2]Cost_model!$DI$43</definedName>
    <definedName name="ASSM_Overhead_Cost_Yr">[2]Cost_model!$DJ$16</definedName>
    <definedName name="ASSM_PB">[2]Cost_model!$DH$34</definedName>
    <definedName name="ASSM_Per_Allo">[2]Cost_model!$DI$46</definedName>
    <definedName name="ASSM_Per_Line">[2]Cost_model!$DI$45</definedName>
    <definedName name="ASSM_Rej">[2]Cost_model!$C$447</definedName>
    <definedName name="ASSM_Req_Time">[2]Cost_model!$DI$44</definedName>
    <definedName name="ASSM_Set_Time">[2]Cost_model!$C$448</definedName>
    <definedName name="ASSM_Spa">[2]Cost_model!$C$458</definedName>
    <definedName name="ASSM_Tool_Cost">[2]Cost_model!$C$455</definedName>
    <definedName name="ASSM_Tool_Cost_Yr">[2]Cost_model!$DJ$14</definedName>
    <definedName name="ASSM_Tool_Invest">[2]Cost_model!$DL$14</definedName>
    <definedName name="ASSM_Tool_life">[2]Cost_model!$C$456</definedName>
    <definedName name="ASSM_Toolsets">[2]Cost_model!$DI$52</definedName>
    <definedName name="ASSM_UB">[2]Cost_model!$DH$33</definedName>
    <definedName name="ASSM_Unplanned">[2]Cost_model!$DH$37</definedName>
    <definedName name="ASSM_Uptime">[2]Cost_model!$DI$41</definedName>
    <definedName name="ASSM_Var_Cost_Piece">[2]Cost_model!$DI$10</definedName>
    <definedName name="ASSM_Var_Cost_Yr">[2]Cost_model!$DJ$10</definedName>
    <definedName name="ASSM_Vol">[2]Cost_model!$AF$29</definedName>
    <definedName name="ASSM_Workers">[2]Cost_model!$C$451</definedName>
    <definedName name="Aux">[2]Cost_model!$C$48</definedName>
    <definedName name="Base_TLife_AL">[2]Cost_model!$C$172</definedName>
    <definedName name="Base_TLife_MG">[2]Cost_model!$C$171</definedName>
    <definedName name="Base_TLife_Other">[2]Cost_model!$C$173</definedName>
    <definedName name="Bis_Thk">[2]Cost_model!$BB$58</definedName>
    <definedName name="Bis_Thk_Coeff">[2]Cost_model!$C$180</definedName>
    <definedName name="Bis_Thk_Exp">[2]Cost_model!$C$181</definedName>
    <definedName name="Bis_Thk_OV">[2]Cost_model!$C$205</definedName>
    <definedName name="Bis_Thk_Predicted">[2]Cost_model!$BA$58</definedName>
    <definedName name="BISCTHK_COEFF">[1]Process_Data!$B$30</definedName>
    <definedName name="BISCTHK_EXP">[1]Process_Data!$B$31</definedName>
    <definedName name="BISTHK_OV">[1]Model!$C$70</definedName>
    <definedName name="Building_Cost">[2]Cost_model!$C$43</definedName>
    <definedName name="Building_cost_yr">[2]Cost_model!$AP$15</definedName>
    <definedName name="Building_Life">[2]Cost_model!$C$44</definedName>
    <definedName name="Cast_Temp">[2]Cost_model!#REF!</definedName>
    <definedName name="Cast_temp_Pred">[2]Cost_model!#REF!</definedName>
    <definedName name="CASTTEMP">[1]Model!$X$50</definedName>
    <definedName name="CASTTEMP_OV">[1]Model!$C$67</definedName>
    <definedName name="Cav">[2]Cost_model!#REF!</definedName>
    <definedName name="CC2L">[2]Cost_model!$AF$70</definedName>
    <definedName name="CLAMP_OV">[1]Model!$C$73</definedName>
    <definedName name="CLMP">[1]Model!$X$49</definedName>
    <definedName name="Clmp_Force_OV">[2]Cost_model!$C$208</definedName>
    <definedName name="Clmp_Force_Predict">[2]Cost_model!$BA$60</definedName>
    <definedName name="CM2IN">[2]Cost_model!$AF$60</definedName>
    <definedName name="CM2M">[2]Cost_model!$AF$64</definedName>
    <definedName name="Coat">[2]Cost_model!$C$65</definedName>
    <definedName name="Cooling">[2]Cost_model!#REF!</definedName>
    <definedName name="CoolingT_Exp">[2]Cost_model!$C$162</definedName>
    <definedName name="Cruicible_Size">[2]Cost_model!#REF!</definedName>
    <definedName name="Cruicible_Total">[2]Cost_model!#REF!</definedName>
    <definedName name="Cruicibles">[2]Cost_model!#REF!</definedName>
    <definedName name="CT_AN_PAID_TIME">[1]Model!$AU$43</definedName>
    <definedName name="CT_AN_PT">[2]Cost_model!$DO$48</definedName>
    <definedName name="CT_Build_Cost_Yr">[2]Cost_model!$DP$15</definedName>
    <definedName name="CT_Build_Invest">[2]Cost_model!$DR$15</definedName>
    <definedName name="CT_Cap_Cost_Yr">[2]Cost_model!$DP$18</definedName>
    <definedName name="CT_Coat_Cost">[2]Cost_model!$C$485</definedName>
    <definedName name="CT_COAT_PWR">[1]Model!$AU$69</definedName>
    <definedName name="CT_Con_Cost">[2]Cost_model!$C$470</definedName>
    <definedName name="CT_Con_Dis">[2]Cost_model!$DO$41</definedName>
    <definedName name="CT_Con_Length">[2]Cost_model!$DO$55</definedName>
    <definedName name="CT_Con_Speed">[2]Cost_model!$C$471</definedName>
    <definedName name="CT_Conveyer_CostT">[2]Cost_model!$DO$60</definedName>
    <definedName name="CT_DED_TOG">[1]Model!$C$136</definedName>
    <definedName name="CT_Dir_Worker">[2]Cost_model!$DO$46</definedName>
    <definedName name="CT_DIRECT">[1]Model!$AU$41</definedName>
    <definedName name="CT_Dry_Cost">[2]Cost_model!$C$469</definedName>
    <definedName name="CT_Dry_Time">[2]Cost_model!$C$467</definedName>
    <definedName name="CT_Drying_CostT">[2]Cost_model!$DO$59</definedName>
    <definedName name="CT_Drying_Length">[2]Cost_model!$DO$54</definedName>
    <definedName name="CT_DT_LSD">[2]Cost_model!$DO$32</definedName>
    <definedName name="CT_DT_NS">[1]Model!$AU$25</definedName>
    <definedName name="CT_DT_TOT">[1]Model!$AU$31</definedName>
    <definedName name="CT_DT_Total">[2]Cost_model!$DO$38</definedName>
    <definedName name="CT_DT_UB">[2]Cost_model!$DO$33</definedName>
    <definedName name="CT_DT_UN_BR">[1]Model!$AU$26</definedName>
    <definedName name="CT_EN_Con">[2]Cost_model!$C$476</definedName>
    <definedName name="CT_EN_Dry">[2]Cost_model!$C$475</definedName>
    <definedName name="CT_EN_Spray">[2]Cost_model!$C$474</definedName>
    <definedName name="CT_Energy_Cost_Yr">[2]Cost_model!$DP$9</definedName>
    <definedName name="CT_Equip_Cost_Yr">[2]Cost_model!$DP$13</definedName>
    <definedName name="CT_Equip_Invest">[2]Cost_model!$DR$13</definedName>
    <definedName name="CT_Fab_Cost_Yr">[2]Cost_model!$DP$21</definedName>
    <definedName name="CT_Fix_Cost_Yr">[2]Cost_model!$DP$19</definedName>
    <definedName name="CT_FL_Cap">[2]Cost_model!$C$489</definedName>
    <definedName name="CT_FL_Cost">[2]Cost_model!$C$488</definedName>
    <definedName name="CT_Fluid_ConsG">[2]Cost_model!$DO$67</definedName>
    <definedName name="CT_Fluid_ConsN">[2]Cost_model!$DO$66</definedName>
    <definedName name="CT_GD_Wgt">[2]Cost_model!$AI$30</definedName>
    <definedName name="CT_H20_Cost">[2]Cost_model!$C$484</definedName>
    <definedName name="CT_H20_Temp">[2]Cost_model!$C$481</definedName>
    <definedName name="CT_H2O_ConsG">[2]Cost_model!$DO$70</definedName>
    <definedName name="CT_H2O_ConsN">[2]Cost_model!$DO$71</definedName>
    <definedName name="CT_H2O_COST">[1]Model!$C$159</definedName>
    <definedName name="CT_H2O_PWR">[1]Model!$AU$70</definedName>
    <definedName name="CT_H2O_TEMP">[1]Model!$C$156</definedName>
    <definedName name="CT_Heater_Eff">[2]Cost_model!$C$483</definedName>
    <definedName name="CT_Idle">[2]Cost_model!$DN$36</definedName>
    <definedName name="CT_Inc_Wgt">[2]Cost_model!$AH$30</definedName>
    <definedName name="CT_Ind_Worker">[2]Cost_model!$DO$47</definedName>
    <definedName name="CT_INDIRECT">[1]Model!$AU$42</definedName>
    <definedName name="CT_Lab_Cost_Yr">[2]Cost_model!$DP$8</definedName>
    <definedName name="CT_LSD">[2]Cost_model!$DN$32</definedName>
    <definedName name="CT_Maint_Cost_Yr">[2]Cost_model!$DP$17</definedName>
    <definedName name="CT_Mainten">[2]Cost_model!$DN$35</definedName>
    <definedName name="CT_Overhead_Cost_Yr">[2]Cost_model!$DP$16</definedName>
    <definedName name="CT_PAREA">[2]Cost_model!$DO$65</definedName>
    <definedName name="CT_Parts_Con">[2]Cost_model!$DO$51</definedName>
    <definedName name="CT_Parts_Con_OV">[2]Cost_model!$C$496</definedName>
    <definedName name="CT_PB">[2]Cost_model!$DN$34</definedName>
    <definedName name="CT_Per_Allo">[2]Cost_model!$DO$45</definedName>
    <definedName name="CT_Per_Line">[2]Cost_model!$DO$44</definedName>
    <definedName name="CT_Process_Cost_Yr">[2]Cost_model!$DP$7</definedName>
    <definedName name="CT_Prod_Time">[2]Cost_model!$DO$42</definedName>
    <definedName name="CT_Pwr_H2O">[2]Cost_model!$DO$75</definedName>
    <definedName name="CT_PwrT">[2]Cost_model!$DO$74</definedName>
    <definedName name="CT_Rec_Coat">[2]Cost_model!$C$491</definedName>
    <definedName name="CT_Rec_H2O">[2]Cost_model!$C$490</definedName>
    <definedName name="CT_Recovery_Cost">[2]Cost_model!$DO$62</definedName>
    <definedName name="CT_Recovery_Nr">[2]Cost_model!$DO$61</definedName>
    <definedName name="CT_Rej">[2]Cost_model!$C$462</definedName>
    <definedName name="CT_REJECT">[1]Model!$C$137</definedName>
    <definedName name="CT_RH20_Temp">[2]Cost_model!$C$482</definedName>
    <definedName name="CT_RH2O_TEMP">[1]Model!$C$157</definedName>
    <definedName name="CT_Sludge">[2]Cost_model!$C$492</definedName>
    <definedName name="CT_Sludge_Gene">[2]Cost_model!$DO$72</definedName>
    <definedName name="CT_Sol_Cons">[2]Cost_model!$DO$69</definedName>
    <definedName name="CT_SOL_Rate">[2]Cost_model!$C$479</definedName>
    <definedName name="CT_SOLN_RATE">[1]Model!$C$154</definedName>
    <definedName name="CT_Space">[2]Cost_model!$DO$56</definedName>
    <definedName name="CT_Space_OV">[2]Cost_model!#REF!</definedName>
    <definedName name="CT_Spacing_Con">[2]Cost_model!$DO$52</definedName>
    <definedName name="CT_Spacing_Con_OV">[2]Cost_model!$C$495</definedName>
    <definedName name="CT_Spray_Cost">[2]Cost_model!$C$468</definedName>
    <definedName name="CT_Spray_CostT">[2]Cost_model!$DO$58</definedName>
    <definedName name="CT_Spray_Length">[2]Cost_model!$DO$53</definedName>
    <definedName name="CT_Spray_Rate">[2]Cost_model!$C$480</definedName>
    <definedName name="CT_Spray_Time">[2]Cost_model!$C$466</definedName>
    <definedName name="CT_TOG">[1]Model!$C$32</definedName>
    <definedName name="CT_Tool_Cost_Yr">[2]Cost_model!$DP$14</definedName>
    <definedName name="CT_Tool_Invest">[2]Cost_model!$DR$14</definedName>
    <definedName name="CT_UB">[2]Cost_model!$DN$33</definedName>
    <definedName name="CT_Unplanned">[2]Cost_model!$DN$37</definedName>
    <definedName name="CT_Uptime">[2]Cost_model!$DO$43</definedName>
    <definedName name="CT_Var_Cost_Yr">[2]Cost_model!$DP$10</definedName>
    <definedName name="CT_Vol">[2]Cost_model!$AF$30</definedName>
    <definedName name="CT_Weight">[2]Cost_model!$AG$30</definedName>
    <definedName name="CT_Wgt">[2]Cost_model!$C$464</definedName>
    <definedName name="CT_Width">[2]Cost_model!$C$465</definedName>
    <definedName name="CT_Workers">[2]Cost_model!$C$463</definedName>
    <definedName name="CYC_IN">[1]Process_Data!$B$39</definedName>
    <definedName name="CYCCT_EXP">[1]Process_Data!$B$38</definedName>
    <definedName name="Cycle_Automation">[2]Cost_model!$C$158</definedName>
    <definedName name="CycT_Coeff">[2]Cost_model!$C$156</definedName>
    <definedName name="CycT_Insert">[2]Cost_model!$C$155</definedName>
    <definedName name="CycW_Exp">[2]Cost_model!$C$157</definedName>
    <definedName name="Cylin_Dia">[2]Cost_model!$C$166</definedName>
    <definedName name="Days">[2]Cost_model!$C$35</definedName>
    <definedName name="DBUR">[1]Model!$C$29</definedName>
    <definedName name="DC_AN_PAID_TIME">[1]Model!$W$42</definedName>
    <definedName name="DC_AN_PT">[2]Cost_model!$BA$50</definedName>
    <definedName name="DC_Batch_Size">[2]Cost_model!$C$145</definedName>
    <definedName name="DC_Building_Cost_Yr">[2]Cost_model!$BB$15</definedName>
    <definedName name="DC_Building_Invest">[2]Cost_model!$BD$15</definedName>
    <definedName name="DC_Capital_Cost_Yr">[2]Cost_model!$BB$18</definedName>
    <definedName name="DC_ClmpF">[2]Cost_model!$BB$60</definedName>
    <definedName name="DC_ConsA">[2]Cost_model!$C$147</definedName>
    <definedName name="DC_ConsB">[2]Cost_model!$C$148</definedName>
    <definedName name="DC_Cooltime">[2]Cost_model!$BA$43</definedName>
    <definedName name="DC_Cost_Coeff">[2]Cost_model!$AF$52</definedName>
    <definedName name="DC_CYCLE_OV">[1]Model!$C$72</definedName>
    <definedName name="DC_Cycle_Time_OV">[2]Cost_model!$C$207</definedName>
    <definedName name="DC_Cycletime">[2]Cost_model!$BA$44</definedName>
    <definedName name="DC_CYCTIME">[1]Model!$W$36</definedName>
    <definedName name="DC_Dir_Wor">[2]Cost_model!$BA$48</definedName>
    <definedName name="DC_DIRECT">[1]Model!$W$40</definedName>
    <definedName name="DC_DT_LSD">[2]Cost_model!$BA$32</definedName>
    <definedName name="DC_DT_Total">[2]Cost_model!$BA$38</definedName>
    <definedName name="DC_DT_UB">[2]Cost_model!$BA$33</definedName>
    <definedName name="DC_Energy_Cost_Yr">[2]Cost_model!$BB$9</definedName>
    <definedName name="DC_Equip">[2]Cost_model!$BB$65</definedName>
    <definedName name="DC_Equip_Cost">[2]Cost_model!$C$209</definedName>
    <definedName name="DC_Equip_Cost_Yr">[2]Cost_model!$BB$13</definedName>
    <definedName name="DC_Equip_Inv_Pred">[2]Cost_model!$BA$65</definedName>
    <definedName name="DC_Equip_Invest">[2]Cost_model!$BD$13</definedName>
    <definedName name="DC_EQUIP_OV">[1]Model!$C$74</definedName>
    <definedName name="DC_Fab_Cost_Yr">[2]Cost_model!$BB$21</definedName>
    <definedName name="DC_FillingTime">[2]Cost_model!$BA$42</definedName>
    <definedName name="DC_Fix_Cost_yr">[2]Cost_model!$BB$19</definedName>
    <definedName name="DC_Fix_Per">[2]Cost_model!$BC$19</definedName>
    <definedName name="DC_Gas_Coeff">[2]Cost_model!#REF!</definedName>
    <definedName name="DC_Gas_Exp">[2]Cost_model!#REF!</definedName>
    <definedName name="DC_GD_Wgt">[2]Cost_model!$AI$19</definedName>
    <definedName name="DC_Idle">[2]Cost_model!$AZ$36</definedName>
    <definedName name="DC_Inc_Wgt">[2]Cost_model!$AH$19</definedName>
    <definedName name="DC_Ind_Wor">[2]Cost_model!$BA$49</definedName>
    <definedName name="DC_INDIRECT">[1]Model!$W$41</definedName>
    <definedName name="DC_Insp_ConsA">[2]Cost_model!$C$194</definedName>
    <definedName name="DC_Insp_Equip">[2]Cost_model!$C$192</definedName>
    <definedName name="DC_Insp_Tool">[2]Cost_model!$C$193</definedName>
    <definedName name="DC_Inspection_Cost_Yr">[2]Cost_model!#REF!</definedName>
    <definedName name="DC_InspP">[2]Cost_model!$C$195</definedName>
    <definedName name="DC_Lab_Cost_Yr">[2]Cost_model!$BB$8</definedName>
    <definedName name="DC_LS">[2]Cost_model!$AZ$32</definedName>
    <definedName name="DC_Maint_Cost_Yr">[2]Cost_model!$BB$17</definedName>
    <definedName name="DC_Mainten">[2]Cost_model!$AZ$35</definedName>
    <definedName name="DC_Overhead_Cost_Yr">[2]Cost_model!$BB$16</definedName>
    <definedName name="DC_Pa_Wgt">[2]Cost_model!$AG$19</definedName>
    <definedName name="DC_PB">[2]Cost_model!$AZ$34</definedName>
    <definedName name="DC_Per_Allo">[2]Cost_model!$BA$47</definedName>
    <definedName name="DC_Per_Line">[2]Cost_model!$BA$46</definedName>
    <definedName name="DC_Pow">[2]Cost_model!$BB$64</definedName>
    <definedName name="DC_Pressure">[2]Cost_model!$BB$59</definedName>
    <definedName name="DC_Process_Cost_Yr">[2]Cost_model!$BB$7</definedName>
    <definedName name="DC_Process_Scrap">[2]Cost_model!$AK$19</definedName>
    <definedName name="DC_Rej">[2]Cost_model!#REF!</definedName>
    <definedName name="DC_REQ_TIME">[1]Model!$W$37</definedName>
    <definedName name="DC_Reqtime">[2]Cost_model!$BA$45</definedName>
    <definedName name="DC_Scrap">[2]Cost_model!$BB$55</definedName>
    <definedName name="DC_Scrap_OV">[2]Cost_model!$C$198</definedName>
    <definedName name="DC_Scrap_Pred">[2]Cost_model!$BA$55</definedName>
    <definedName name="DC_Set_Time">[2]Cost_model!$C$144</definedName>
    <definedName name="DC_Space">[2]Cost_model!$BB$69</definedName>
    <definedName name="DC_TOOL">[1]Model!$X$60</definedName>
    <definedName name="DC_Tool_Cost_OV">[2]Cost_model!$C$210</definedName>
    <definedName name="DC_Tool_Cost_Yr">[2]Cost_model!$BB$14</definedName>
    <definedName name="DC_Tool_Invest">[2]Cost_model!$BB$68</definedName>
    <definedName name="DC_Tool_Life_Coeff">[2]Cost_model!$AF$50</definedName>
    <definedName name="DC_Tool_Life_Pred">[2]Cost_model!$BA$66</definedName>
    <definedName name="DC_TOOL_OV">[1]Model!$C$75</definedName>
    <definedName name="DC_Tooling_Invest">[2]Cost_model!$BD$14</definedName>
    <definedName name="DC_ToolLife">[2]Cost_model!$BB$66</definedName>
    <definedName name="DC_TOOLLIFE_OV">[1]Model!$C$76</definedName>
    <definedName name="DC_Toolset">[2]Cost_model!$BB$67</definedName>
    <definedName name="DC_TOOLSETS">[1]Model!$X$59</definedName>
    <definedName name="DC_UB">[2]Cost_model!$AZ$33</definedName>
    <definedName name="DC_Unplanned">[2]Cost_model!$AZ$37</definedName>
    <definedName name="DC_Uptime">[2]Cost_model!$BA$41</definedName>
    <definedName name="DC_Vac_CT">[2]Cost_model!$BB$76</definedName>
    <definedName name="DC_Vac_CT_Coeff">[2]Cost_model!$C$220</definedName>
    <definedName name="DC_Vac_CT_exp">[2]Cost_model!$C$221</definedName>
    <definedName name="DC_Vac_CycleTime">[2]Cost_model!$C$229</definedName>
    <definedName name="DC_Vac_Eq_Inv">[2]Cost_model!$BB$81</definedName>
    <definedName name="DC_Vac_Maint">[2]Cost_model!#REF!</definedName>
    <definedName name="DC_Vac_Part_Exp">[2]Cost_model!$C$219</definedName>
    <definedName name="DC_Var_Per">[2]Cost_model!$BC$10</definedName>
    <definedName name="DC_Variable_Cost_Yr">[2]Cost_model!$BB$10</definedName>
    <definedName name="DC_Vol">[2]Cost_model!$AF$19</definedName>
    <definedName name="DC_Wgt">[2]Cost_model!$C$19</definedName>
    <definedName name="DC_Workers">[2]Cost_model!$C$146</definedName>
    <definedName name="DE_AN_PAID_TIME">[1]Model!$AC$42</definedName>
    <definedName name="DE_AN_PT">[2]Cost_model!$AU$49</definedName>
    <definedName name="DE_BATCH">[1]Model!$C$82</definedName>
    <definedName name="DE_Building_Cost_Yr">[2]Cost_model!$AV$15</definedName>
    <definedName name="DE_Captial_Cost_Yr">[2]Cost_model!$AV$18</definedName>
    <definedName name="DE_CONSA">[1]Model!$C$85</definedName>
    <definedName name="DE_CONSB">[1]Model!$C$86</definedName>
    <definedName name="DE_CYCLE">[1]Model!$C$83</definedName>
    <definedName name="DE_Cycle_Time">[2]Cost_model!$AU$42</definedName>
    <definedName name="DE_CYCTIME">[1]Model!$AC$35</definedName>
    <definedName name="DE_Dir_Wor">[2]Cost_model!$AU$47</definedName>
    <definedName name="DE_DIRECT">[1]Model!$AC$40</definedName>
    <definedName name="DE_DT_LSD">[2]Cost_model!$AU$32</definedName>
    <definedName name="DE_DT_NS">[1]Model!$AC$25</definedName>
    <definedName name="DE_DT_TOT">[1]Model!$AC$31</definedName>
    <definedName name="DE_DT_Total">[2]Cost_model!$AU$38</definedName>
    <definedName name="DE_DT_UB">[2]Cost_model!$AU$33</definedName>
    <definedName name="DE_DT_UN_BR">[1]Model!$AC$26</definedName>
    <definedName name="DE_Energy_Cost_Yr">[2]Cost_model!$AV$9</definedName>
    <definedName name="DE_EQUIP">[1]Model!$C$87</definedName>
    <definedName name="DE_Equip_Cost_Yr">[2]Cost_model!$AV$13</definedName>
    <definedName name="DE_Fabrication_Cost">[2]Cost_model!$AV$21</definedName>
    <definedName name="DE_GD_Wgt">[2]Cost_model!$AI$18</definedName>
    <definedName name="DE_Idle">[2]Cost_model!$AT$36</definedName>
    <definedName name="DE_Inc_Wgt">[2]Cost_model!$AH$18</definedName>
    <definedName name="DE_Ind_Wor">[2]Cost_model!$AU$48</definedName>
    <definedName name="DE_INDIRECT">[1]Model!$AC$41</definedName>
    <definedName name="DE_Lab_Cost_Yr">[2]Cost_model!$AV$8</definedName>
    <definedName name="DE_LS">[2]Cost_model!$AT$32</definedName>
    <definedName name="DE_Maint_Cost_Yr">[2]Cost_model!$AV$17</definedName>
    <definedName name="DE_Mainten">[2]Cost_model!$AT$35</definedName>
    <definedName name="DE_Oput">[2]Cost_model!$AU$43</definedName>
    <definedName name="DE_Overhead_Cost_Yr">[2]Cost_model!$AV$16</definedName>
    <definedName name="DE_PB">[2]Cost_model!$AT$34</definedName>
    <definedName name="DE_PER_ALLO">[1]Model!$AC$39</definedName>
    <definedName name="DE_Per_Alloc">[2]Cost_model!$AU$46</definedName>
    <definedName name="DE_Per_Line">[2]Cost_model!$AU$45</definedName>
    <definedName name="DE_POW">[1]Model!$C$90</definedName>
    <definedName name="DE_Process_Cost_Yr">[2]Cost_model!$AV$7</definedName>
    <definedName name="DE_RATIO">[1]Model!$C$80</definedName>
    <definedName name="DE_REJ">[1]Model!$C$79</definedName>
    <definedName name="DE_Req_Time">[2]Cost_model!$AU$44</definedName>
    <definedName name="DE_SCRAP">[1]Model!$H$80</definedName>
    <definedName name="DE_SET_TIME">[1]Model!$C$81</definedName>
    <definedName name="DE_SPA">[1]Model!$C$91</definedName>
    <definedName name="DE_Space">[2]Cost_model!$C$138</definedName>
    <definedName name="DE_TOOL">[1]Model!$C$88</definedName>
    <definedName name="DE_Tool_Cost_Yr">[2]Cost_model!$AV$14</definedName>
    <definedName name="DE_TOOLLIFE">[1]Model!$C$89</definedName>
    <definedName name="DE_TOOLSETS">[1]Model!$AC$45</definedName>
    <definedName name="DE_UB">[2]Cost_model!$AT$33</definedName>
    <definedName name="DE_Unplanned">[2]Cost_model!$AT$37</definedName>
    <definedName name="DE_UPTIME">[1]Model!$AC$34</definedName>
    <definedName name="DE_VOL">[1]Model!$H$18</definedName>
    <definedName name="DE_Wgt">[2]Cost_model!$AG$18</definedName>
    <definedName name="DE_WORKERS">[1]Model!$C$84</definedName>
    <definedName name="DED">[2]Cost_model!$C$37</definedName>
    <definedName name="Degass_Batch">[2]Cost_model!$C$132</definedName>
    <definedName name="Degass_ConsA">[2]Cost_model!$C$136</definedName>
    <definedName name="Degass_ConsB">[2]Cost_model!$C$137</definedName>
    <definedName name="Degass_CycleT">[2]Cost_model!$C$130</definedName>
    <definedName name="Degass_Equip">[2]Cost_model!$C$134</definedName>
    <definedName name="Degass_scrap">[2]Cost_model!$C$129</definedName>
    <definedName name="Degass_Scrap_Rate">[2]Cost_model!$AK$18</definedName>
    <definedName name="Degass_SetTime">[2]Cost_model!$C$131</definedName>
    <definedName name="Degass_Tool">[2]Cost_model!$C$135</definedName>
    <definedName name="Degass_Vol">[2]Cost_model!$AF$18</definedName>
    <definedName name="Degass_Workers">[2]Cost_model!$C$133</definedName>
    <definedName name="Degassing">[2]Cost_model!$C$55</definedName>
    <definedName name="DIe_Temp">[2]Cost_model!#REF!</definedName>
    <definedName name="Die_Temp_Pred">[2]Cost_model!#REF!</definedName>
    <definedName name="DIETEMP">[1]Model!$X$51</definedName>
    <definedName name="DIETEMP_OV">[1]Model!$C$68</definedName>
    <definedName name="DR_AN_PT">[2]Cost_model!$DC$49</definedName>
    <definedName name="DR_Batch">[2]Cost_model!$C$435</definedName>
    <definedName name="DR_Build_Cost_Yr">[2]Cost_model!$DD$15</definedName>
    <definedName name="DR_Build_Invest">[2]Cost_model!$DF$15</definedName>
    <definedName name="DR_Cap_Cost_Yr">[2]Cost_model!$DD$18</definedName>
    <definedName name="DR_ConsA">[2]Cost_model!$C$438</definedName>
    <definedName name="DR_ConsB">[2]Cost_model!$C$439</definedName>
    <definedName name="DR_Cycle_Time">[2]Cost_model!$C$436</definedName>
    <definedName name="DR_Cycletime">[2]Cost_model!$DC$42</definedName>
    <definedName name="DR_Dir_Worker">[2]Cost_model!$DC$47</definedName>
    <definedName name="DR_DT_LSD">[2]Cost_model!$DC$32</definedName>
    <definedName name="DR_DT_Total">[2]Cost_model!$DC$38</definedName>
    <definedName name="DR_DT_UB">[2]Cost_model!$DC$33</definedName>
    <definedName name="DR_Energy_Cost_Yr">[2]Cost_model!$DD$9</definedName>
    <definedName name="DR_Equip_Cost">[2]Cost_model!$C$440</definedName>
    <definedName name="DR_Equip_Cost_Yr">[2]Cost_model!$DD$13</definedName>
    <definedName name="DR_Equip_invest">[2]Cost_model!$DF$13</definedName>
    <definedName name="DR_Fab_cost_Yr">[2]Cost_model!$DD$21</definedName>
    <definedName name="DR_Fix_Cost_Piece">[2]Cost_model!$DC$19</definedName>
    <definedName name="DR_Fix_Cost_Yr">[2]Cost_model!$DD$19</definedName>
    <definedName name="DR_GD_Wgt">[2]Cost_model!$AI$28</definedName>
    <definedName name="DR_Idle">[2]Cost_model!$DB$36</definedName>
    <definedName name="DR_Inc_Wgt">[2]Cost_model!$AH$28</definedName>
    <definedName name="DR_Ind_Worker">[2]Cost_model!$DC$48</definedName>
    <definedName name="DR_Inspect_Cost_Yr">[2]Cost_model!#REF!</definedName>
    <definedName name="DR_Labor_Cost_Yr">[2]Cost_model!$DD$8</definedName>
    <definedName name="DR_LS">[2]Cost_model!$DB$32</definedName>
    <definedName name="DR_Maint_Cost_Yr">[2]Cost_model!$DD$17</definedName>
    <definedName name="DR_Mainten">[2]Cost_model!$DB$35</definedName>
    <definedName name="DR_OPut">[2]Cost_model!$DC$43</definedName>
    <definedName name="DR_Overhead_Cost_Yr">[2]Cost_model!$DD$16</definedName>
    <definedName name="DR_PB">[2]Cost_model!$DB$34</definedName>
    <definedName name="DR_Per_Allo">[2]Cost_model!$DC$46</definedName>
    <definedName name="DR_Per_Line">[2]Cost_model!$DC$45</definedName>
    <definedName name="DR_Pow">[2]Cost_model!$C$443</definedName>
    <definedName name="DR_Process_Cost_Yr">[2]Cost_model!$DD$7</definedName>
    <definedName name="DR_Rej">[2]Cost_model!$C$433</definedName>
    <definedName name="DR_Req_Time">[2]Cost_model!$DC$44</definedName>
    <definedName name="DR_Set_Time">[2]Cost_model!$C$434</definedName>
    <definedName name="DR_Spa">[2]Cost_model!$C$444</definedName>
    <definedName name="DR_Tool_Cost">[2]Cost_model!$C$441</definedName>
    <definedName name="DR_Tool_Cost_Yr">[2]Cost_model!$DD$14</definedName>
    <definedName name="DR_Tool_invest">[2]Cost_model!$DF$14</definedName>
    <definedName name="DR_Tool_Life">[2]Cost_model!$C$442</definedName>
    <definedName name="DR_Toolsets">[2]Cost_model!$DC$52</definedName>
    <definedName name="DR_UB">[2]Cost_model!$DB$33</definedName>
    <definedName name="DR_Unplanned">[2]Cost_model!$DB$37</definedName>
    <definedName name="DR_Uptime">[2]Cost_model!$DC$41</definedName>
    <definedName name="DR_Var_Cost_Piece">[2]Cost_model!$DC$10</definedName>
    <definedName name="DR_Var_Cost_Yr">[2]Cost_model!$DD$10</definedName>
    <definedName name="DR_Vol">[2]Cost_model!$AF$28</definedName>
    <definedName name="DR_Wgt">[2]Cost_model!$AG$28</definedName>
    <definedName name="DR_Workers">[2]Cost_model!$C$437</definedName>
    <definedName name="Drying">[2]Cost_model!$C$63</definedName>
    <definedName name="DT_Data">[2]Downtime_Database!$A$8:$S$13</definedName>
    <definedName name="DTD_AN_PT">[2]Cost_model!$BM$48</definedName>
    <definedName name="DTD_Batch">[2]Cost_model!$C$258</definedName>
    <definedName name="DTD_Build_Cost_Yr">[2]Cost_model!$BN$15</definedName>
    <definedName name="DTD_Build_Invest">[2]Cost_model!$BP$15</definedName>
    <definedName name="DTD_Cap_Cost_Yr">[2]Cost_model!$BN$18</definedName>
    <definedName name="DTD_ConsA">[2]Cost_model!$C$261</definedName>
    <definedName name="DTD_ConsB">[2]Cost_model!$C$262</definedName>
    <definedName name="DTD_Cycle">[2]Cost_model!$C$259</definedName>
    <definedName name="DTD_Cycletime">[2]Cost_model!$BM$42</definedName>
    <definedName name="DTD_Dir_Wor">[2]Cost_model!$BM$46</definedName>
    <definedName name="DTD_DT_LSD">[2]Cost_model!$BM$32</definedName>
    <definedName name="DTD_DT_Total">[2]Cost_model!$BM$38</definedName>
    <definedName name="DTD_DT_UB">[2]Cost_model!$BM$33</definedName>
    <definedName name="DTD_Energy_Cost_Yr">[2]Cost_model!$BN$9</definedName>
    <definedName name="DTD_Equip_Cost">[2]Cost_model!$C$263</definedName>
    <definedName name="DTD_Equip_Cost_Yr">[2]Cost_model!$BN$13</definedName>
    <definedName name="DTD_Equip_Invest">[2]Cost_model!$BP$13</definedName>
    <definedName name="DTD_Fab_Cost_Yr">[2]Cost_model!$BN$21</definedName>
    <definedName name="DTD_Fix_Cost_Piece">[2]Cost_model!$BM$19</definedName>
    <definedName name="DTD_Fix_cost_Yr">[2]Cost_model!$BN$19</definedName>
    <definedName name="DTD_GD_Wgt">[2]Cost_model!$AI$21</definedName>
    <definedName name="DTD_Idle">[2]Cost_model!$BL$36</definedName>
    <definedName name="DTD_Inc_Wgt">[2]Cost_model!$AH$21</definedName>
    <definedName name="DTD_Ind_Wor">[2]Cost_model!$BM$47</definedName>
    <definedName name="DTD_Inspect_Cost_Yr">[2]Cost_model!#REF!</definedName>
    <definedName name="DTD_Labor_Cost_Yr">[2]Cost_model!$BN$8</definedName>
    <definedName name="DTD_LSD">[2]Cost_model!$BL$32</definedName>
    <definedName name="DTD_Maint_Cost_Yr">[2]Cost_model!$BN$17</definedName>
    <definedName name="DTD_Mainten">[2]Cost_model!$BL$35</definedName>
    <definedName name="DTD_OPut">[2]Cost_model!#REF!</definedName>
    <definedName name="DTD_Overhead_Yr">[2]Cost_model!$BN$16</definedName>
    <definedName name="DTD_PB">[2]Cost_model!$BL$34</definedName>
    <definedName name="DTD_Per_Allo">[2]Cost_model!$BM$45</definedName>
    <definedName name="DTD_Per_Line">[2]Cost_model!$BM$44</definedName>
    <definedName name="DTD_Pow">[2]Cost_model!$C$266</definedName>
    <definedName name="DTD_Proc_Cost_Yr">[2]Cost_model!$BN$7</definedName>
    <definedName name="DTD_Process_Scrap">[2]Cost_model!$AK$21</definedName>
    <definedName name="DTD_Rej">[2]Cost_model!$C$255</definedName>
    <definedName name="DTD_ReqTime">[2]Cost_model!$BM$43</definedName>
    <definedName name="DTD_Scrap">[2]Cost_model!$C$256</definedName>
    <definedName name="DTD_Set_Time">[2]Cost_model!$C$257</definedName>
    <definedName name="DTD_Spa">[2]Cost_model!$C$267</definedName>
    <definedName name="DTD_Tool_Cost">[2]Cost_model!$C$264</definedName>
    <definedName name="DTD_Tool_Cost_Yr">[2]Cost_model!$BN$14</definedName>
    <definedName name="DTD_Tool_Invest">[2]Cost_model!$BP$14</definedName>
    <definedName name="DTD_Tool_Life">[2]Cost_model!$C$265</definedName>
    <definedName name="DTD_Toolsets">[2]Cost_model!$BM$51</definedName>
    <definedName name="DTD_UB">[2]Cost_model!$BL$33</definedName>
    <definedName name="DTD_Unplanned">[2]Cost_model!$BL$37</definedName>
    <definedName name="DTD_Uptime">[2]Cost_model!$BM$41</definedName>
    <definedName name="DTD_Var_Cost_Piece">[2]Cost_model!$BM$10</definedName>
    <definedName name="DTD_Var_cost_Yr">[2]Cost_model!$BN$10</definedName>
    <definedName name="DTD_Vol">[2]Cost_model!$AF$21</definedName>
    <definedName name="DTD_Wgt">[2]Cost_model!$AG$21</definedName>
    <definedName name="DTD_Workers">[2]Cost_model!$C$260</definedName>
    <definedName name="DTD_Xray_Equip">[2]Cost_model!$C$271</definedName>
    <definedName name="DTD_Xray_Tool">[2]Cost_model!$C$270</definedName>
    <definedName name="EB_Cost_Coeff">[2]Cost_model!$C$100</definedName>
    <definedName name="EB_Lin_Life">[2]Cost_model!$C$101</definedName>
    <definedName name="Energy">[2]Cost_model!$C$37</definedName>
    <definedName name="Equip_cost_Yr">[2]Cost_model!$AP$13</definedName>
    <definedName name="Equip_Ded">[2]Cost_model!$C$51</definedName>
    <definedName name="Equip_Inst">[2]Cost_model!$C$49</definedName>
    <definedName name="Equip_Life">[2]Cost_model!$C$40</definedName>
    <definedName name="Fixed_Cost_Piece">[2]Cost_model!$AO$19</definedName>
    <definedName name="Fixed_Cost_Year">[2]Cost_model!$AP$19</definedName>
    <definedName name="Flr_Space_Coeff">[2]Cost_model!$C$189</definedName>
    <definedName name="Flr_Space_Inter">[2]Cost_model!$C$188</definedName>
    <definedName name="Fraction_Solid">[2]Cost_model!$C$159</definedName>
    <definedName name="FT2MM">[2]Cost_model!$AF$71</definedName>
    <definedName name="Fur_lin_Cost_OV">[2]Cost_model!$C$104</definedName>
    <definedName name="FUr_Lin_Life">[2]Cost_model!$C$102</definedName>
    <definedName name="Furn_Charge">[2]Cost_model!$C$87</definedName>
    <definedName name="FURN_LIN_LIFE">[1]Process_Data!$B$22</definedName>
    <definedName name="Furn_Type">[2]Cost_model!$C$86</definedName>
    <definedName name="Furnace_Total">[2]Cost_model!#REF!</definedName>
    <definedName name="FurnaceType">'[3]INPUT '!$D$116:$E$116</definedName>
    <definedName name="G2Kg">[2]Cost_model!$AF$57</definedName>
    <definedName name="Gas">[2]Cost_model!$C$46</definedName>
    <definedName name="Gas_Cap">[2]Cost_model!$C$97</definedName>
    <definedName name="Gas_Cons">[2]Cost_model!$C$91</definedName>
    <definedName name="GAS_DAT">'[2]Mat&amp;Gas_data'!$A$38:$D$47</definedName>
    <definedName name="Gas_Type">[2]Cost_model!$C$90</definedName>
    <definedName name="GF_Cost_Coeff1">[2]Cost_model!$C$98</definedName>
    <definedName name="GF_Cost_Coeff2">[2]Cost_model!$C$99</definedName>
    <definedName name="GF_POW">[1]Process_Data!$B$24</definedName>
    <definedName name="GF_Power">[2]Cost_model!$C$96</definedName>
    <definedName name="H20_Dens">[2]Cost_model!$AF$74</definedName>
    <definedName name="H20_Heat_Cap">[2]Cost_model!$AF$73</definedName>
    <definedName name="H2O_DENS">[1]Model!$H$73</definedName>
    <definedName name="H2O_HEAT_CAP">[1]Model!$H$72</definedName>
    <definedName name="Heat_Treat">[2]Cost_model!$C$58</definedName>
    <definedName name="Hold_Furn_Size">[2]Cost_model!$C$88</definedName>
    <definedName name="Hold_Pow_Cons">[2]Cost_model!$C$103</definedName>
    <definedName name="HT_AN_Paid_Time">[2]Cost_model!$BS$52</definedName>
    <definedName name="HT_Batch">[2]Cost_model!#REF!</definedName>
    <definedName name="HT_BldArea">[2]Cost_model!#REF!</definedName>
    <definedName name="HT_BTCAP">[2]Cost_model!$C$322</definedName>
    <definedName name="HT_Build_Cost_Yr">[2]Cost_model!$BT$15</definedName>
    <definedName name="HT_Build_Invest">[2]Cost_model!$BV$15</definedName>
    <definedName name="HT_Cap_Cost_Yr">[2]Cost_model!$BT$18</definedName>
    <definedName name="HT_ConsA">[2]Cost_model!#REF!</definedName>
    <definedName name="HT_ConsA_Cost">[2]Cost_model!$C$283</definedName>
    <definedName name="HT_ConsB">[2]Cost_model!#REF!</definedName>
    <definedName name="HT_ConsB_cost">[2]Cost_model!$C$284</definedName>
    <definedName name="HT_CoolRate1">[2]Cost_model!$C$290</definedName>
    <definedName name="HT_CoolRate2">[2]Cost_model!$C$297</definedName>
    <definedName name="HT_CoolTime">[2]Cost_model!$BS$43</definedName>
    <definedName name="HT_Cycle_Time">[2]Cost_model!#REF!</definedName>
    <definedName name="HT_CycTime">[2]Cost_model!$BS$44</definedName>
    <definedName name="HT_Direct">[2]Cost_model!$BS$50</definedName>
    <definedName name="HT_DT_LSD">[2]Cost_model!$BS$32</definedName>
    <definedName name="HT_DT_Total">[2]Cost_model!$BS$38</definedName>
    <definedName name="HT_DT_UB">[2]Cost_model!$BS$33</definedName>
    <definedName name="HT_Elec">[2]Cost_model!$BS$55</definedName>
    <definedName name="HT_Energy_Cost_Yr">[2]Cost_model!$BT$9</definedName>
    <definedName name="HT_EPower0">[2]Cost_model!$C$302</definedName>
    <definedName name="HT_EPower1">[2]Cost_model!$C$301</definedName>
    <definedName name="HT_Equip">[2]Cost_model!$BS$56</definedName>
    <definedName name="HT_Equip_Cost">[2]Cost_model!#REF!</definedName>
    <definedName name="HT_Equip_Cost_Yr">[2]Cost_model!$BT$13</definedName>
    <definedName name="HT_Equip_Insp">[2]Cost_model!$BS$57</definedName>
    <definedName name="HT_Equip_Invest">[2]Cost_model!$BV$13</definedName>
    <definedName name="HT_EquipAux">[2]Cost_model!#REF!</definedName>
    <definedName name="HT_Equipcost">[2]Cost_model!$C$300</definedName>
    <definedName name="HT_EquipIns">[2]Cost_model!#REF!</definedName>
    <definedName name="HT_EquipLife">[2]Cost_model!#REF!</definedName>
    <definedName name="HT_EquipMat">[2]Cost_model!#REF!</definedName>
    <definedName name="HT_EquipSize">[2]Cost_model!$C$303</definedName>
    <definedName name="HT_Fab_Cost_Yr">[2]Cost_model!$BT$21</definedName>
    <definedName name="HT_Fix_Cost_Piece">[2]Cost_model!$BS$19</definedName>
    <definedName name="HT_Fix_Cost_Yr">[2]Cost_model!$BT$19</definedName>
    <definedName name="HT_GD_Wgt">[2]Cost_model!$AI$22</definedName>
    <definedName name="HT_HoldTime1">[2]Cost_model!$C$289</definedName>
    <definedName name="HT_HoldTime2">[2]Cost_model!$C$296</definedName>
    <definedName name="HT_Idle">[2]Cost_model!$BR$36</definedName>
    <definedName name="HT_Inc_Wgt">[2]Cost_model!$AH$22</definedName>
    <definedName name="HT_Indirect">[2]Cost_model!$BS$51</definedName>
    <definedName name="HT_Insp_Equip_Co">[2]Cost_model!$C$318</definedName>
    <definedName name="HT_Insp_Tool_Co">[2]Cost_model!$C$319</definedName>
    <definedName name="HT_Inspect_Cost_Yr">[2]Cost_model!#REF!</definedName>
    <definedName name="HT_Labor_Cost_Yr">[2]Cost_model!$BT$8</definedName>
    <definedName name="HT_LS">[2]Cost_model!$BR$32</definedName>
    <definedName name="HT_Maint_Cost_Yr">[2]Cost_model!$BT$17</definedName>
    <definedName name="HT_Mainten">[2]Cost_model!$BR$35</definedName>
    <definedName name="HT_Output">[2]Cost_model!$BS$45</definedName>
    <definedName name="HT_Overhead_Cost_Yr">[2]Cost_model!$BT$16</definedName>
    <definedName name="HT_PB">[2]Cost_model!$BR$34</definedName>
    <definedName name="HT_Per_Allo">[2]Cost_model!$BS$48</definedName>
    <definedName name="HT_Per_Line">[2]Cost_model!$BS$47</definedName>
    <definedName name="HT_Pow">[2]Cost_model!#REF!</definedName>
    <definedName name="HT_Process_Cost_Yr">[2]Cost_model!$BT$7</definedName>
    <definedName name="HT_QTankAux">[2]Cost_model!#REF!</definedName>
    <definedName name="HT_QTankCost">[2]Cost_model!$C$312</definedName>
    <definedName name="HT_QTankIns">[2]Cost_model!#REF!</definedName>
    <definedName name="HT_QTankLife">[2]Cost_model!#REF!</definedName>
    <definedName name="HT_QTankMat">[2]Cost_model!#REF!</definedName>
    <definedName name="HT_QTankSize">[2]Cost_model!$C$315</definedName>
    <definedName name="HT_RampRate1">[2]Cost_model!$C$287</definedName>
    <definedName name="HT_RampRate2">[2]Cost_model!$C$295</definedName>
    <definedName name="HT_RampTime">[2]Cost_model!$BS$42</definedName>
    <definedName name="HT_Rej">[2]Cost_model!$C$277</definedName>
    <definedName name="HT_Req_Time">[2]Cost_model!$BS$46</definedName>
    <definedName name="HT_Set_Time">[2]Cost_model!#REF!</definedName>
    <definedName name="HT_Setup">[2]Cost_model!$C$278</definedName>
    <definedName name="HT_Spa">[2]Cost_model!#REF!</definedName>
    <definedName name="HT_Stations">[2]Cost_model!#REF!</definedName>
    <definedName name="HT_Temp">[2]Cost_model!#REF!</definedName>
    <definedName name="HT_Temp1">[2]Cost_model!$C$288</definedName>
    <definedName name="HT_Temp2">[2]Cost_model!$C$294</definedName>
    <definedName name="HT_TempEnd">[2]Cost_model!$C$291</definedName>
    <definedName name="HT_TempStart">[2]Cost_model!$C$286</definedName>
    <definedName name="HT_Tool">[2]Cost_model!$C$281</definedName>
    <definedName name="HT_Tool_Cost">[2]Cost_model!#REF!</definedName>
    <definedName name="HT_Tool_Cost_Yr">[2]Cost_model!$BT$14</definedName>
    <definedName name="HT_Tool_Invest">[2]Cost_model!$BV$14</definedName>
    <definedName name="HT_Tool_Life">[2]Cost_model!#REF!</definedName>
    <definedName name="HT_ToolLife">[2]Cost_model!$C$282</definedName>
    <definedName name="HT_Toolsets">[2]Cost_model!$BS$58</definedName>
    <definedName name="HT_Type">[2]Cost_model!$C$275</definedName>
    <definedName name="HT_UB">[2]Cost_model!$BR$33</definedName>
    <definedName name="HT_Unplanned">[2]Cost_model!$BR$37</definedName>
    <definedName name="HT_Uptime">[2]Cost_model!$BS$41</definedName>
    <definedName name="HT_Var_Cost_Piece">[2]Cost_model!$BS$10</definedName>
    <definedName name="HT_Var_Cost_Yr">[2]Cost_model!$BT$10</definedName>
    <definedName name="HT_Vol">[2]Cost_model!$AF$22</definedName>
    <definedName name="HT_Wgt">[2]Cost_model!$AG$22</definedName>
    <definedName name="HT_Worker">[2]Cost_model!$C$280</definedName>
    <definedName name="HT_Workers">[2]Cost_model!#REF!</definedName>
    <definedName name="Hydra_Press">[2]Cost_model!$C$165</definedName>
    <definedName name="Idle_space">[2]Cost_model!$C$47</definedName>
    <definedName name="IM_AN_PT">[2]Cost_model!#REF!</definedName>
    <definedName name="IM_Build_Cost_Yr">[2]Cost_model!#REF!</definedName>
    <definedName name="IM_Build_Invest">[2]Cost_model!#REF!</definedName>
    <definedName name="IM_Cap_Cost_Yr">[2]Cost_model!#REF!</definedName>
    <definedName name="IM_Cycletime">[2]Cost_model!#REF!</definedName>
    <definedName name="IM_Dir_Worker">[2]Cost_model!#REF!</definedName>
    <definedName name="IM_DT_Idle">[2]Cost_model!#REF!</definedName>
    <definedName name="IM_DT_LSD">[2]Cost_model!#REF!</definedName>
    <definedName name="IM_DT_Mainten">[2]Cost_model!#REF!</definedName>
    <definedName name="IM_DT_PB">[2]Cost_model!#REF!</definedName>
    <definedName name="IM_DT_Total">[2]Cost_model!#REF!</definedName>
    <definedName name="IM_DT_UB">[2]Cost_model!#REF!</definedName>
    <definedName name="IM_DT_Unplanned">[2]Cost_model!#REF!</definedName>
    <definedName name="IM_Energy_Cost_Yr">[2]Cost_model!#REF!</definedName>
    <definedName name="IM_Equip_Cost_Yr">[2]Cost_model!#REF!</definedName>
    <definedName name="IM_Equip_Invest">[2]Cost_model!#REF!</definedName>
    <definedName name="IM_Fab_Cost_Yr">[2]Cost_model!#REF!</definedName>
    <definedName name="IM_Fix_Cost_Piece">[2]Cost_model!#REF!</definedName>
    <definedName name="IM_Fix_Cost_Yr">[2]Cost_model!#REF!</definedName>
    <definedName name="IM_Idle">[2]Cost_model!#REF!</definedName>
    <definedName name="IM_Ind_Worker">[2]Cost_model!#REF!</definedName>
    <definedName name="IM_Inspect_Cost_Yr">[2]Cost_model!#REF!</definedName>
    <definedName name="IM_Labor_Cost_Yr">[2]Cost_model!#REF!</definedName>
    <definedName name="IM_LS">[2]Cost_model!#REF!</definedName>
    <definedName name="IM_Maint_Cost_Yr">[2]Cost_model!#REF!</definedName>
    <definedName name="IM_Mainten">[2]Cost_model!#REF!</definedName>
    <definedName name="IM_OPut">[2]Cost_model!#REF!</definedName>
    <definedName name="IM_Overhead_Cost_Yr">[2]Cost_model!#REF!</definedName>
    <definedName name="IM_PB">[2]Cost_model!#REF!</definedName>
    <definedName name="IM_Per_Allo">[2]Cost_model!#REF!</definedName>
    <definedName name="IM_Per_Line">[2]Cost_model!#REF!</definedName>
    <definedName name="IM_Process_Cost_Yr">[2]Cost_model!#REF!</definedName>
    <definedName name="IM_Req_Time">[2]Cost_model!#REF!</definedName>
    <definedName name="IM_Tool_Cost_Yr">[2]Cost_model!#REF!</definedName>
    <definedName name="IM_Tool_Invest">[2]Cost_model!#REF!</definedName>
    <definedName name="IM_Toolsets">[2]Cost_model!#REF!</definedName>
    <definedName name="IM_Total">[2]Cost_model!#REF!</definedName>
    <definedName name="IM_UB">[2]Cost_model!#REF!</definedName>
    <definedName name="IM_Unplanned">[2]Cost_model!#REF!</definedName>
    <definedName name="IM_Uptime">[2]Cost_model!#REF!</definedName>
    <definedName name="IM_Var_Cost_Piece">[2]Cost_model!#REF!</definedName>
    <definedName name="IM_Var_Cost_Yr">[2]Cost_model!#REF!</definedName>
    <definedName name="IMPN_Rej">[2]Cost_model!#REF!</definedName>
    <definedName name="INC_Batch">[2]Cost_model!#REF!</definedName>
    <definedName name="INC_Chem_ConsA">[2]Cost_model!#REF!</definedName>
    <definedName name="INC_Chem_InspP">[2]Cost_model!#REF!</definedName>
    <definedName name="INC_Chem_Tool">[2]Cost_model!#REF!</definedName>
    <definedName name="INC_Chemical_Equip">[2]Cost_model!#REF!</definedName>
    <definedName name="INC_Cycle_Time">[2]Cost_model!#REF!</definedName>
    <definedName name="INC_Equip_Cost">[2]Cost_model!#REF!</definedName>
    <definedName name="Inc_Mat_Rej">[2]Cost_model!#REF!</definedName>
    <definedName name="Inc_Mat_Vol">[2]Cost_model!#REF!</definedName>
    <definedName name="INC_Mat_Year">[2]Cost_model!$AG$7</definedName>
    <definedName name="INC_Pow">[2]Cost_model!#REF!</definedName>
    <definedName name="INC_Set_Time">[2]Cost_model!#REF!</definedName>
    <definedName name="INC_Spa">[2]Cost_model!#REF!</definedName>
    <definedName name="INC_Spect_Equip">[2]Cost_model!#REF!</definedName>
    <definedName name="INC_Spect_InsP">[2]Cost_model!#REF!</definedName>
    <definedName name="INC_Spect_Tool">[2]Cost_model!#REF!</definedName>
    <definedName name="INC_Workers">[2]Cost_model!#REF!</definedName>
    <definedName name="Ind_Dir_Worker">[2]Cost_model!$C$41</definedName>
    <definedName name="Ind_Wor_Yr">[2]Cost_model!$AP$16</definedName>
    <definedName name="INDIRECT_DIRECT">[1]Model!$C$16</definedName>
    <definedName name="Indirect_Line">[2]Cost_model!$C$42</definedName>
    <definedName name="Interest">[2]Cost_model!$C$38</definedName>
    <definedName name="Invest_Mnt">[2]Cost_model!$C$50</definedName>
    <definedName name="Investment_Building">[2]Cost_model!$AR$15</definedName>
    <definedName name="Investment_Tooling">[2]Cost_model!$AR$14</definedName>
    <definedName name="KWHR2J">[2]Cost_model!$AF$59</definedName>
    <definedName name="KWHR2MMBTU">[2]Cost_model!$AF$58</definedName>
    <definedName name="LB2Ton">[2]Cost_model!$AF$61</definedName>
    <definedName name="M">[2]Cost_model!$C$358</definedName>
    <definedName name="MA_3D_Equip">[2]Cost_model!$C$397</definedName>
    <definedName name="MA_adjasda">[2]Cost_model!#REF!</definedName>
    <definedName name="MA_AN_PAID_TIME">[1]Model!$AI$44</definedName>
    <definedName name="MA_AN_PT">[2]Cost_model!$CK$51</definedName>
    <definedName name="MA_Batch">[2]Cost_model!$C$362</definedName>
    <definedName name="MA_Build_Cost_Yr">[2]Cost_model!$CL$15</definedName>
    <definedName name="MA_Build_Invest">[2]Cost_model!$CN$15</definedName>
    <definedName name="MA_Cap_Cost_Yr">[2]Cost_model!$CL$18</definedName>
    <definedName name="MA_ChipLoad">[2]Cost_model!$C$382</definedName>
    <definedName name="MA_CMM_Equip">[2]Cost_model!$C$396</definedName>
    <definedName name="MA_CMM_Tool">[2]Cost_model!$C$395</definedName>
    <definedName name="MA_ConsA">[2]Cost_model!$C$364</definedName>
    <definedName name="MA_ConsA_Rate">[2]Cost_model!$C$365</definedName>
    <definedName name="MA_ConsB">[2]Cost_model!$C$366</definedName>
    <definedName name="MA_Cut">[2]Cost_model!$C$379</definedName>
    <definedName name="MA_CycleTime">[2]Cost_model!$CK$44</definedName>
    <definedName name="MA_CYCTIME">[1]Model!$AI$37</definedName>
    <definedName name="MA_Dir_Worker">[2]Cost_model!$CK$49</definedName>
    <definedName name="MA_DIRECT">[1]Model!$AI$42</definedName>
    <definedName name="MA_DT_LSD">[2]Cost_model!$CK$32</definedName>
    <definedName name="MA_DT_NS">[1]Model!$AI$25</definedName>
    <definedName name="MA_DT_TOT">[1]Model!$AI$31</definedName>
    <definedName name="MA_DT_Total">[2]Cost_model!$CK$38</definedName>
    <definedName name="MA_DT_UB">[2]Cost_model!$CK$33</definedName>
    <definedName name="MA_DT_UN_BR">[1]Model!$AI$26</definedName>
    <definedName name="MA_Energy_Cost_Yr">[2]Cost_model!$CL$9</definedName>
    <definedName name="MA_EQUIP">[1]Model!$C$111</definedName>
    <definedName name="MA_Equip_Cost">[2]Cost_model!$C$367</definedName>
    <definedName name="MA_Equip_Cost_Yr">[2]Cost_model!$CL$13</definedName>
    <definedName name="MA_Equip_Invest">[2]Cost_model!$CN$13</definedName>
    <definedName name="MA_Fab_Cost_Yr">[2]Cost_model!$CL$21</definedName>
    <definedName name="MA_FIX">[1]Model!$C$114</definedName>
    <definedName name="MA_Fix_Cost">[2]Cost_model!$C$370</definedName>
    <definedName name="MA_Fix_Cost_Piece">[2]Cost_model!$CK$19</definedName>
    <definedName name="MA_Fix_Cost_Yr">[2]Cost_model!$CL$19</definedName>
    <definedName name="MA_FixLife">[2]Cost_model!$C$371</definedName>
    <definedName name="MA_Fixsets">[2]Cost_model!$CK$55</definedName>
    <definedName name="MA_GD_Wgt">[2]Cost_model!$AI$25</definedName>
    <definedName name="MA_HandG_Tool">[2]Cost_model!$C$393</definedName>
    <definedName name="MA_Idle">[2]Cost_model!$CJ$36</definedName>
    <definedName name="MA_Impreg_ConsA">[2]Cost_model!$C$399</definedName>
    <definedName name="MA_Impreg_ConsB">[2]Cost_model!$C$400</definedName>
    <definedName name="MA_Impreg_Perm">[2]Cost_model!$C$398</definedName>
    <definedName name="MA_Inc_Wgt">[2]Cost_model!$AH$25</definedName>
    <definedName name="MA_Ind_Worker">[2]Cost_model!$CK$50</definedName>
    <definedName name="MA_INDIRECT">[1]Model!$AI$43</definedName>
    <definedName name="MA_Inspect_Cost_Yr">[2]Cost_model!#REF!</definedName>
    <definedName name="MA_Labor_Cost_Yr">[2]Cost_model!$CL$8</definedName>
    <definedName name="MA_Leak_ConsA">[2]Cost_model!$C$390</definedName>
    <definedName name="MA_Leak_Equip">[2]Cost_model!$C$386</definedName>
    <definedName name="MA_Leak_InspP">[2]Cost_model!$C$388</definedName>
    <definedName name="MA_Leak_RejRate">[2]Cost_model!$C$389</definedName>
    <definedName name="MA_Leak_Tool">[2]Cost_model!$C$387</definedName>
    <definedName name="MA_LS">[2]Cost_model!$CJ$32</definedName>
    <definedName name="MA_Maint_Cost_Yr">[2]Cost_model!$CL$17</definedName>
    <definedName name="MA_Mainten">[2]Cost_model!$CJ$35</definedName>
    <definedName name="MA_Mat_Rem">[2]Cost_model!$CK$42</definedName>
    <definedName name="MA_MATL">[1]Model!#REF!</definedName>
    <definedName name="MA_MillDia">[2]Cost_model!$C$380</definedName>
    <definedName name="MA_NumTeeth">[2]Cost_model!$C$381</definedName>
    <definedName name="MA_OPut">[2]Cost_model!$CK$45</definedName>
    <definedName name="MA_Overhead_Cost_Yr">[2]Cost_model!$CL$16</definedName>
    <definedName name="MA_PB">[2]Cost_model!$CJ$34</definedName>
    <definedName name="MA_Per_Allo">[2]Cost_model!$CK$48</definedName>
    <definedName name="MA_Per_Line">[2]Cost_model!$CK$47</definedName>
    <definedName name="MA_Pow">[2]Cost_model!$C$372</definedName>
    <definedName name="MA_PressTest_Equip">[2]Cost_model!$C$391</definedName>
    <definedName name="MA_PressTest_Tool">[2]Cost_model!$C$392</definedName>
    <definedName name="MA_Process_Cost_Yr">[2]Cost_model!$CL$7</definedName>
    <definedName name="MA_Process_Scrap">[2]Cost_model!$AK$25</definedName>
    <definedName name="MA_Rate">[2]Cost_model!$C$378</definedName>
    <definedName name="MA_Rej">[2]Cost_model!$C$358</definedName>
    <definedName name="MA_Rej_IMPN">[2]Cost_model!#REF!</definedName>
    <definedName name="MA_Rem_Rate">[2]Cost_model!$CK$43</definedName>
    <definedName name="MA_Removal_Rate">[2]Cost_model!$C$377</definedName>
    <definedName name="MA_REMOVE_RATE">[1]Model!$C$97</definedName>
    <definedName name="MA_Req_Time">[2]Cost_model!$CK$46</definedName>
    <definedName name="MA_Rew_IMPN">[2]Cost_model!#REF!</definedName>
    <definedName name="MA_Rework">[2]Cost_model!$C$357</definedName>
    <definedName name="MA_Reww_IMPN">[2]Cost_model!#REF!</definedName>
    <definedName name="MA_SCRAP">[1]Model!$H$97</definedName>
    <definedName name="MA_Scrap_Rate">[2]Cost_model!$C$359</definedName>
    <definedName name="MA_Scrap_Reco">[2]Cost_model!$C$360</definedName>
    <definedName name="MA_SCRAP_RECOV">[1]Model!$C$96</definedName>
    <definedName name="MA_Set_Time">[2]Cost_model!$C$361</definedName>
    <definedName name="MA_Spa">[2]Cost_model!$C$373</definedName>
    <definedName name="MA_THROUGH">[1]Model!$H$98</definedName>
    <definedName name="MA_ThrougPut">[2]Cost_model!$C$376</definedName>
    <definedName name="MA_Tool">[2]Cost_model!$C$368</definedName>
    <definedName name="MA_Tool_Cost_Yr">[2]Cost_model!$CL$14</definedName>
    <definedName name="MA_Tool_Invest">[2]Cost_model!$CN$14</definedName>
    <definedName name="MA_ToolLife">[2]Cost_model!$C$369</definedName>
    <definedName name="MA_ToolPos">[2]Cost_model!$C$383</definedName>
    <definedName name="MA_Toolsets">[2]Cost_model!$CK$54</definedName>
    <definedName name="MA_UB">[2]Cost_model!$CJ$33</definedName>
    <definedName name="MA_Unplanned">[2]Cost_model!$CJ$37</definedName>
    <definedName name="MA_Uptime">[2]Cost_model!$CK$41</definedName>
    <definedName name="MA_Var_Cost_Piece">[2]Cost_model!$CK$10</definedName>
    <definedName name="MA_Variable_Cost_Yr">[2]Cost_model!$CL$10</definedName>
    <definedName name="MA_Vol">[2]Cost_model!$AF$25</definedName>
    <definedName name="MA_Wgt">[2]Cost_model!$AG$25</definedName>
    <definedName name="MA_Workers">[2]Cost_model!$C$363</definedName>
    <definedName name="Maint_Cost_yr">[2]Cost_model!$AP$17</definedName>
    <definedName name="MAT">[1]Model!$H$25</definedName>
    <definedName name="Mat_Cost">[2]Cost_model!$AF$39</definedName>
    <definedName name="Mat_Cp">[2]Cost_model!$AF$43</definedName>
    <definedName name="MAT_DAT">'[2]Mat&amp;Gas_data'!$A$10:$R$29</definedName>
    <definedName name="Mat_Density">[2]Cost_model!$AF$41</definedName>
    <definedName name="MAT_k">[1]Model!$H$42</definedName>
    <definedName name="Mat_LHF">[2]Cost_model!$AF$44</definedName>
    <definedName name="Mat_ME_Temp">[2]Cost_model!$AF$46</definedName>
    <definedName name="Mat_Num">[2]Cost_model!$C$16</definedName>
    <definedName name="Mat_Temp_Ejec">[2]Cost_model!$AF$48</definedName>
    <definedName name="MAT_TEMPE">[2]Cost_model!#REF!</definedName>
    <definedName name="MAT_TEMPM">[2]Cost_model!#REF!</definedName>
    <definedName name="MAT_TEMPT">[2]Cost_model!#REF!</definedName>
    <definedName name="Mat_Th_Cond">[2]Cost_model!$AF$42</definedName>
    <definedName name="Mat_Tool_Temp">[2]Cost_model!$AF$47</definedName>
    <definedName name="Material">[2]Cost_model!$AF$38</definedName>
    <definedName name="Max_Charge_Crui">[2]Cost_model!$AO$55</definedName>
    <definedName name="MC_Cost_Coeff">[2]Cost_model!$C$184</definedName>
    <definedName name="MC_Cost_Exp">[2]Cost_model!$C$185</definedName>
    <definedName name="MCHN">[1]Model!$C$30</definedName>
    <definedName name="ME_AN_Elect">[2]Cost_model!$AO$57</definedName>
    <definedName name="ME_AN_NG">[2]Cost_model!$AO$58</definedName>
    <definedName name="ME_AN_PT">[2]Cost_model!$AO$51</definedName>
    <definedName name="ME_Cap_Cost_Yr">[2]Cost_model!$AP$18</definedName>
    <definedName name="ME_Chem_ConsA">[2]Cost_model!$C$121</definedName>
    <definedName name="ME_Chem_Equip">[2]Cost_model!$C$119</definedName>
    <definedName name="ME_Chem_InspP">[2]Cost_model!$C$122</definedName>
    <definedName name="ME_Chem_Tool">[2]Cost_model!$C$120</definedName>
    <definedName name="ME_Cruc">[2]Cost_model!$C$113</definedName>
    <definedName name="ME_Cycle_Time">[2]Cost_model!$AO$43</definedName>
    <definedName name="ME_Dir_Wor">[2]Cost_model!$AO$49</definedName>
    <definedName name="ME_DIRECT">[2]Cost_model!#REF!</definedName>
    <definedName name="ME_DT_LSD">[2]Cost_model!$AO$32</definedName>
    <definedName name="ME_DT_UB">[2]Cost_model!$AO$33</definedName>
    <definedName name="ME_Energy_Cost_Yr">[2]Cost_model!$AP$9</definedName>
    <definedName name="ME_Equip">[2]Cost_model!$AO$63</definedName>
    <definedName name="ME_Equip_Invest">[2]Cost_model!$AR$13</definedName>
    <definedName name="ME_Equip_OV">[2]Cost_model!$C$115</definedName>
    <definedName name="ME_Fabrication_Cost">[2]Cost_model!$AP$21</definedName>
    <definedName name="ME_Fur_lin_Cost">[2]Cost_model!$C$112</definedName>
    <definedName name="ME_Fur_Lin_Life">[2]Cost_model!$AO$65</definedName>
    <definedName name="ME_Furn_Lin">[2]Cost_model!$AO$64</definedName>
    <definedName name="ME_Furn_lin_Co">[2]Cost_model!#REF!</definedName>
    <definedName name="ME_Gas">[2]Cost_model!$AO$56</definedName>
    <definedName name="ME_GD_Wgt">[2]Cost_model!$AI$17</definedName>
    <definedName name="ME_Idle">[2]Cost_model!$AN$36</definedName>
    <definedName name="ME_Inc_Wgt">[2]Cost_model!$AH$17</definedName>
    <definedName name="ME_Ind_Wor">[2]Cost_model!$AO$50</definedName>
    <definedName name="ME_Inspect_Cost_Yr">[2]Cost_model!#REF!</definedName>
    <definedName name="ME_Lab_Cost_Yr">[2]Cost_model!$AP$8</definedName>
    <definedName name="ME_Lining_Life_OV">[2]Cost_model!$C$114</definedName>
    <definedName name="ME_LS">[2]Cost_model!$AN$32</definedName>
    <definedName name="ME_Mainten">[2]Cost_model!$AN$35</definedName>
    <definedName name="ME_Melttime">[2]Cost_model!$AO$42</definedName>
    <definedName name="ME_Num_Lin">[2]Cost_model!$AO$66</definedName>
    <definedName name="ME_OPut">[2]Cost_model!$AO$44</definedName>
    <definedName name="ME_PB">[2]Cost_model!$AN$34</definedName>
    <definedName name="ME_PEr_Alloc">[2]Cost_model!$AO$48</definedName>
    <definedName name="ME_Per_Line">[2]Cost_model!$AO$47</definedName>
    <definedName name="ME_Power">[2]Cost_model!$AO$61</definedName>
    <definedName name="ME_Process_Cost_Yr">[2]Cost_model!$AP$7</definedName>
    <definedName name="ME_Process_Scrap">[2]Cost_model!$AK$17</definedName>
    <definedName name="ME_Req_Time">[2]Cost_model!$AO$46</definedName>
    <definedName name="ME_RPT_Degass">[2]Cost_model!$C$139</definedName>
    <definedName name="ME_Scrap">[2]Cost_model!$C$79</definedName>
    <definedName name="ME_Set_Time">[2]Cost_model!$C$80</definedName>
    <definedName name="ME_Space">[2]Cost_model!$C$82</definedName>
    <definedName name="ME_TOOL_OV">[2]Cost_model!#REF!</definedName>
    <definedName name="ME_Total_Scrap">[2]Cost_model!$AJ$17</definedName>
    <definedName name="ME_UB">[2]Cost_model!$AN$33</definedName>
    <definedName name="ME_Unplanned">[2]Cost_model!$AN$37</definedName>
    <definedName name="ME_Uptime">[2]Cost_model!$AO$41</definedName>
    <definedName name="ME_Wgt">[2]Cost_model!$AG$17</definedName>
    <definedName name="ME_Workers">[2]Cost_model!$C$81</definedName>
    <definedName name="ME_Xray_Equip">[2]Cost_model!#REF!</definedName>
    <definedName name="ME_Xray_InspP">[2]Cost_model!#REF!</definedName>
    <definedName name="ME_Xray_Tool">[2]Cost_model!#REF!</definedName>
    <definedName name="Melt_Vol">[2]Cost_model!$AF$17</definedName>
    <definedName name="Metal_Cast_Temp">[2]Cost_model!#REF!</definedName>
    <definedName name="Metal_Press_OV">[2]Cost_model!$C$201</definedName>
    <definedName name="Metal_Press_Pred">[2]Cost_model!$BA$59</definedName>
    <definedName name="Min2Hr">[2]Cost_model!$AF$67</definedName>
    <definedName name="MM2CM">[2]Cost_model!$AF$69</definedName>
    <definedName name="MM2M">[2]Cost_model!$AF$63</definedName>
    <definedName name="Mo2Year">[2]Cost_model!$AF$68</definedName>
    <definedName name="NG_Cons">[2]Cost_model!$AO$62</definedName>
    <definedName name="Overall_HT_Coeff">[2]Cost_model!$AF$45</definedName>
    <definedName name="P_Area">[2]Cost_model!$C$22</definedName>
    <definedName name="PA_AN_PT">[2]Cost_model!#REF!</definedName>
    <definedName name="PA_Batch">[2]Cost_model!#REF!</definedName>
    <definedName name="PA_Build_Cost_Yr">[2]Cost_model!#REF!</definedName>
    <definedName name="PA_Build_Invest">[2]Cost_model!#REF!</definedName>
    <definedName name="PA_Cap_Cost_Yr">[2]Cost_model!#REF!</definedName>
    <definedName name="PA_ConsA">[2]Cost_model!#REF!</definedName>
    <definedName name="PA_ConsB">[2]Cost_model!#REF!</definedName>
    <definedName name="PA_Cycle">[2]Cost_model!#REF!</definedName>
    <definedName name="PA_Cycletime">[2]Cost_model!#REF!</definedName>
    <definedName name="PA_Dir_Worker">[2]Cost_model!#REF!</definedName>
    <definedName name="PA_DT_Idle">[2]Cost_model!#REF!</definedName>
    <definedName name="PA_DT_LSD">[2]Cost_model!#REF!</definedName>
    <definedName name="PA_DT_Mainten">[2]Cost_model!#REF!</definedName>
    <definedName name="PA_DT_PB">[2]Cost_model!#REF!</definedName>
    <definedName name="PA_DT_Total">[2]Cost_model!#REF!</definedName>
    <definedName name="PA_DT_UB">[2]Cost_model!#REF!</definedName>
    <definedName name="PA_DT_Unplanned">[2]Cost_model!#REF!</definedName>
    <definedName name="PA_Energy_Cost">[2]Cost_model!#REF!</definedName>
    <definedName name="PA_Equip_Cost">[2]Cost_model!#REF!</definedName>
    <definedName name="PA_Equip_Cost_Yr">[2]Cost_model!#REF!</definedName>
    <definedName name="PA_Equip_Invest">[2]Cost_model!#REF!</definedName>
    <definedName name="PA_Fab_Cost_Yr">[2]Cost_model!#REF!</definedName>
    <definedName name="PA_Fix_Cost_Piece">[2]Cost_model!#REF!</definedName>
    <definedName name="PA_Fix_Cost_Yr">[2]Cost_model!#REF!</definedName>
    <definedName name="PA_GD_Wgt">[2]Cost_model!#REF!</definedName>
    <definedName name="PA_Idle">[2]Cost_model!#REF!</definedName>
    <definedName name="PA_Inc_Wgt">[2]Cost_model!#REF!</definedName>
    <definedName name="PA_Ind_Worker">[2]Cost_model!#REF!</definedName>
    <definedName name="PA_Inspect_Cost_Yr">[2]Cost_model!#REF!</definedName>
    <definedName name="PA_Lab_Cost_Yr">[2]Cost_model!#REF!</definedName>
    <definedName name="Pa_Length">[2]Cost_model!$C$26</definedName>
    <definedName name="PA_LS">[2]Cost_model!#REF!</definedName>
    <definedName name="PA_Maint_Cost_Yr">[2]Cost_model!#REF!</definedName>
    <definedName name="PA_Mainten">[2]Cost_model!#REF!</definedName>
    <definedName name="PA_OPut">[2]Cost_model!#REF!</definedName>
    <definedName name="PA_Overhead_Cost_Yr">[2]Cost_model!#REF!</definedName>
    <definedName name="PA_PB">[2]Cost_model!#REF!</definedName>
    <definedName name="PA_Per_Allo">[2]Cost_model!#REF!</definedName>
    <definedName name="PA_Per_Line">[2]Cost_model!#REF!</definedName>
    <definedName name="PA_Pow">[2]Cost_model!#REF!</definedName>
    <definedName name="PA_Process_Cost_Yr">[2]Cost_model!#REF!</definedName>
    <definedName name="PA_Rej">[2]Cost_model!#REF!</definedName>
    <definedName name="PA_Req_Time">[2]Cost_model!#REF!</definedName>
    <definedName name="PA_Set_Time">[2]Cost_model!#REF!</definedName>
    <definedName name="PA_Spa">[2]Cost_model!#REF!</definedName>
    <definedName name="PA_Tool_Cost_Yr">[2]Cost_model!#REF!</definedName>
    <definedName name="PA_Tool_Invest">[2]Cost_model!#REF!</definedName>
    <definedName name="PA_Total">[2]Cost_model!#REF!</definedName>
    <definedName name="PA_UB">[2]Cost_model!#REF!</definedName>
    <definedName name="PA_Unplanned">[2]Cost_model!#REF!</definedName>
    <definedName name="PA_Uptime">[2]Cost_model!#REF!</definedName>
    <definedName name="PA_Var_Cost_Piece">[2]Cost_model!#REF!</definedName>
    <definedName name="PA_Var_Cost_Yr">[2]Cost_model!#REF!</definedName>
    <definedName name="PA_Vol">[2]Cost_model!#REF!</definedName>
    <definedName name="PA_Wgt">[2]Cost_model!#REF!</definedName>
    <definedName name="Pa_Width">[2]Cost_model!$C$25</definedName>
    <definedName name="PA_Workers">[2]Cost_model!#REF!</definedName>
    <definedName name="PAREA">[1]Model!$H$30</definedName>
    <definedName name="Part_Data">Part_Tool_data!#REF!</definedName>
    <definedName name="PART_NUM">[2]Cost_model!$C$9</definedName>
    <definedName name="Part_Scrap_Cost">[2]Cost_model!$AG$9</definedName>
    <definedName name="Part_Structural">[2]Cost_model!$C$17</definedName>
    <definedName name="Part_Temp">[2]Cost_model!#REF!</definedName>
    <definedName name="Part_Temp_Pred">[2]Cost_model!#REF!</definedName>
    <definedName name="PARTTEMP">[1]Model!$X$52</definedName>
    <definedName name="PARTTEMP_OV">[1]Model!$C$69</definedName>
    <definedName name="Plung_Dia">[2]Cost_model!$C$167</definedName>
    <definedName name="POW">[2]Cost_model!$C$149</definedName>
    <definedName name="PR_AN_PT">[2]Cost_model!$EA$48</definedName>
    <definedName name="PR_Build_Cost_Yr">[2]Cost_model!$EB$15</definedName>
    <definedName name="PR_Build_Invest">[2]Cost_model!$ED$15</definedName>
    <definedName name="PR_Cap_Cost_Yr">[2]Cost_model!$EB$18</definedName>
    <definedName name="PR_Coat_Cost">[2]Cost_model!$C$572</definedName>
    <definedName name="PR_Con_Cost">[2]Cost_model!$C$557</definedName>
    <definedName name="PR_Con_Dis">[2]Cost_model!$EA$41</definedName>
    <definedName name="PR_Con_Length">[2]Cost_model!$EA$55</definedName>
    <definedName name="PR_Con_Speed">[2]Cost_model!$C$558</definedName>
    <definedName name="PR_Conveyer_CostT">[2]Cost_model!$EA$60</definedName>
    <definedName name="PR_Dir_Worker">[2]Cost_model!$EA$46</definedName>
    <definedName name="PR_Dry_Cost">[2]Cost_model!$C$556</definedName>
    <definedName name="PR_Dry_Time">[2]Cost_model!$C$554</definedName>
    <definedName name="PR_Drying_CostT">[2]Cost_model!$EA$59</definedName>
    <definedName name="PR_Drying_Length">[2]Cost_model!$EA$54</definedName>
    <definedName name="PR_DT_LSD">[2]Cost_model!$EA$32</definedName>
    <definedName name="PR_DT_Total">[2]Cost_model!$EA$38</definedName>
    <definedName name="PR_DT_UB">[2]Cost_model!$EA$33</definedName>
    <definedName name="PR_EN_Con">[2]Cost_model!$C$563</definedName>
    <definedName name="PR_EN_Dry">[2]Cost_model!$C$562</definedName>
    <definedName name="PR_EN_Spray">[2]Cost_model!$C$561</definedName>
    <definedName name="PR_Energy_Cost_Yr">[2]Cost_model!$EB$9</definedName>
    <definedName name="PR_Equip_Cost_Yr">[2]Cost_model!$EB$13</definedName>
    <definedName name="PR_Equip_Invest">[2]Cost_model!$ED$13</definedName>
    <definedName name="PR_Fab_Cost_Yr">[2]Cost_model!$EB$21</definedName>
    <definedName name="PR_Fix_Cost_Yr">[2]Cost_model!$EB$19</definedName>
    <definedName name="PR_Fl_Cap">[2]Cost_model!$C$576</definedName>
    <definedName name="PR_Fl_Cost">[2]Cost_model!$C$575</definedName>
    <definedName name="PR_Fluid_ConsG">[2]Cost_model!$EA$67</definedName>
    <definedName name="PR_Fluid_ConsN">[2]Cost_model!$EA$66</definedName>
    <definedName name="PR_GD_Wgt">[2]Cost_model!$AI$32</definedName>
    <definedName name="PR_H2O_ConsG">[2]Cost_model!$EA$70</definedName>
    <definedName name="PR_H2O_ConsN">[2]Cost_model!$EA$71</definedName>
    <definedName name="PR_H2O_Cost">[2]Cost_model!$C$571</definedName>
    <definedName name="PR_H2O_Temp">[2]Cost_model!$C$568</definedName>
    <definedName name="PR_Heater_Eff">[2]Cost_model!$C$570</definedName>
    <definedName name="PR_Idle">[2]Cost_model!$DZ$36</definedName>
    <definedName name="PR_Inc_Wgt">[2]Cost_model!$AH$32</definedName>
    <definedName name="PR_Ind_Worker">[2]Cost_model!$EA$47</definedName>
    <definedName name="PR_Lab_Cost_Yr">[2]Cost_model!$EB$8</definedName>
    <definedName name="PR_LSD">[2]Cost_model!$DZ$32</definedName>
    <definedName name="PR_Maint_Cost_Yr">[2]Cost_model!$EB$17</definedName>
    <definedName name="PR_Mainten">[2]Cost_model!$DZ$35</definedName>
    <definedName name="PR_Overhead_Cost_Yr">[2]Cost_model!$EB$16</definedName>
    <definedName name="PR_PAREA">[2]Cost_model!$EA$65</definedName>
    <definedName name="PR_Parts_Con">[2]Cost_model!$EA$51</definedName>
    <definedName name="PR_Parts_Con_OV">[2]Cost_model!$C$591</definedName>
    <definedName name="PR_PB">[2]Cost_model!$DZ$34</definedName>
    <definedName name="PR_Per_Allo">[2]Cost_model!$EA$45</definedName>
    <definedName name="PR_Per_Line">[2]Cost_model!$EA$44</definedName>
    <definedName name="PR_Process_Cost_Yr">[2]Cost_model!$EB$7</definedName>
    <definedName name="PR_Prod_Time">[2]Cost_model!$EA$42</definedName>
    <definedName name="PR_Pwr_H2O">[2]Cost_model!$EA$75</definedName>
    <definedName name="PR_PwrT">[2]Cost_model!$EA$74</definedName>
    <definedName name="PR_Rec_Coat">[2]Cost_model!$C$578</definedName>
    <definedName name="PR_Rec_H2O">[2]Cost_model!$C$577</definedName>
    <definedName name="PR_Recovery_Cost">[2]Cost_model!$EA$62</definedName>
    <definedName name="PR_Recovery_Nr">[2]Cost_model!$EA$61</definedName>
    <definedName name="PR_Rej">[2]Cost_model!$C$548</definedName>
    <definedName name="PR_RH2O_Temp">[2]Cost_model!$C$569</definedName>
    <definedName name="PR_Sludge">[2]Cost_model!$C$579</definedName>
    <definedName name="PR_Sludge_Gene">[2]Cost_model!$EA$72</definedName>
    <definedName name="PR_Sol_Cons">[2]Cost_model!$EA$69</definedName>
    <definedName name="PR_SOL_Rate">[2]Cost_model!$C$566</definedName>
    <definedName name="PR_Space">[2]Cost_model!$EA$56</definedName>
    <definedName name="PR_Spacing_Con">[2]Cost_model!$EA$52</definedName>
    <definedName name="PR_Spacing_Con_OV">[2]Cost_model!$C$590</definedName>
    <definedName name="PR_Spray_Cost">[2]Cost_model!$C$555</definedName>
    <definedName name="PR_Spray_CostT">[2]Cost_model!$EA$58</definedName>
    <definedName name="PR_Spray_Length">[2]Cost_model!$EA$53</definedName>
    <definedName name="PR_SPray_Rate">[2]Cost_model!$C$567</definedName>
    <definedName name="PR_Spray_Time">[2]Cost_model!$C$553</definedName>
    <definedName name="PR_TC_Cons">[2]Cost_model!$EA$77</definedName>
    <definedName name="PR_TC_Cost">[2]Cost_model!$C$583</definedName>
    <definedName name="PR_TC_EN">[2]Cost_model!$C$585</definedName>
    <definedName name="PR_TC_Equip_Cost">[2]Cost_model!$C$586</definedName>
    <definedName name="PR_TC_SOL_Rate">[2]Cost_model!$C$582</definedName>
    <definedName name="PR_TC_Spray_Rate">[2]Cost_model!#REF!</definedName>
    <definedName name="PR_Tool_Cost_Yr">[2]Cost_model!$EB$14</definedName>
    <definedName name="PR_Tool_Invest">[2]Cost_model!$ED$14</definedName>
    <definedName name="PR_UB">[2]Cost_model!$DZ$33</definedName>
    <definedName name="PR_Unplanned">[2]Cost_model!$DZ$37</definedName>
    <definedName name="PR_Uptime">[2]Cost_model!$EA$43</definedName>
    <definedName name="PR_Var_Cost_Yr">[2]Cost_model!$EB$10</definedName>
    <definedName name="PR_Vol">[2]Cost_model!$AF$32</definedName>
    <definedName name="PR_Weight">[2]Cost_model!$AG$32</definedName>
    <definedName name="PR_Wgt">[2]Cost_model!$C$549</definedName>
    <definedName name="PR_Width">[2]Cost_model!$C$552</definedName>
    <definedName name="PR_Workers">[2]Cost_model!$C$551</definedName>
    <definedName name="PRES_AL">[1]Process_Data!$B$33</definedName>
    <definedName name="PRES_OTH">[1]Process_Data!$B$34</definedName>
    <definedName name="PRESS">[1]Model!$X$48</definedName>
    <definedName name="Primer">[2]Cost_model!$C$68</definedName>
    <definedName name="Process_Scrap_Cost">[2]Cost_model!$AG$8</definedName>
    <definedName name="Prod_Life">[2]Cost_model!$C$45</definedName>
    <definedName name="Prod_Vol">[2]Cost_model!$C$10</definedName>
    <definedName name="QCHN_AN_PT">[2]Cost_model!$BG$49</definedName>
    <definedName name="QCHN_Batch">[2]Cost_model!$C$238</definedName>
    <definedName name="QCHN_Build_Cost_Yr">[2]Cost_model!$BH$15</definedName>
    <definedName name="QCHN_Build_Invest">[2]Cost_model!$BJ$15</definedName>
    <definedName name="QCHN_Cap_Cost_Yr">[2]Cost_model!$BH$18</definedName>
    <definedName name="QCHN_Cycle_Time">[2]Cost_model!$C$239</definedName>
    <definedName name="QCHN_Cycletime">[2]Cost_model!$BG$42</definedName>
    <definedName name="QCHN_Dir_Worker">[2]Cost_model!$BG$47</definedName>
    <definedName name="QCHN_DT_LASD">[2]Cost_model!$BG$32</definedName>
    <definedName name="QCHN_DT_Total">[2]Cost_model!$BG$38</definedName>
    <definedName name="QCHN_DT_UB">[2]Cost_model!$BG$33</definedName>
    <definedName name="QCHN_Energy_Cost_Yr">[2]Cost_model!$BH$9</definedName>
    <definedName name="QCHN_Equip_Cost">[2]Cost_model!$C$241</definedName>
    <definedName name="QCHN_Equip_Cost_Yr">[2]Cost_model!$BH$13</definedName>
    <definedName name="QCHN_Equip_Invest">[2]Cost_model!$BJ$13</definedName>
    <definedName name="QCHN_Fab_Cost_Yr">[2]Cost_model!$BH$21</definedName>
    <definedName name="QCHN_Fix_Cost_Piece">[2]Cost_model!$BG$19</definedName>
    <definedName name="QCHN_Fix_Cost_Yr">[2]Cost_model!$BH$19</definedName>
    <definedName name="QCHN_Idle">[2]Cost_model!$BF$36</definedName>
    <definedName name="QCHN_Inc_Wgt">[2]Cost_model!$AH$20</definedName>
    <definedName name="QCHN_Ind_Worker">[2]Cost_model!$BG$48</definedName>
    <definedName name="QCHN_Insp_ConsA">[2]Cost_model!$C$250</definedName>
    <definedName name="QCHN_Insp_Equip">[2]Cost_model!$C$248</definedName>
    <definedName name="QCHN_Insp_Tool">[2]Cost_model!$C$249</definedName>
    <definedName name="QCHN_Inspect_Cost_Yr">[2]Cost_model!#REF!</definedName>
    <definedName name="QCHN_InspP">[2]Cost_model!$C$251</definedName>
    <definedName name="QCHN_Labor_Cost_Yr">[2]Cost_model!$BH$8</definedName>
    <definedName name="QCHN_LS">[2]Cost_model!$BF$32</definedName>
    <definedName name="QCHN_Maint_Cost_Yr">[2]Cost_model!$BH$17</definedName>
    <definedName name="QCHN_Mainten">[2]Cost_model!$BF$35</definedName>
    <definedName name="QCHN_OPut">[2]Cost_model!$BG$43</definedName>
    <definedName name="QCHN_Overhead_Cost_Yr">[2]Cost_model!$BH$16</definedName>
    <definedName name="QCHN_PB">[2]Cost_model!$BF$34</definedName>
    <definedName name="QCHN_Per_Allo">[2]Cost_model!$BG$46</definedName>
    <definedName name="QCHN_Per_Line">[2]Cost_model!$BG$45</definedName>
    <definedName name="QCHN_Pow">[2]Cost_model!$C$244</definedName>
    <definedName name="QCHN_Process_Cost_Yr">[2]Cost_model!$BH$7</definedName>
    <definedName name="QCHN_Rej">[2]Cost_model!$C$236</definedName>
    <definedName name="QCHN_Req_Time">[2]Cost_model!$BG$44</definedName>
    <definedName name="QCHN_Set_Time">[2]Cost_model!$C$237</definedName>
    <definedName name="QCHN_Spa">[2]Cost_model!$C$245</definedName>
    <definedName name="QCHN_Tool_Cost">[2]Cost_model!$C$243</definedName>
    <definedName name="QCHN_Tool_Cost_Yr">[2]Cost_model!$BH$14</definedName>
    <definedName name="QCHN_Tool_Invest">[2]Cost_model!$BJ$14</definedName>
    <definedName name="QCHN_Tool_Life">[2]Cost_model!$C$242</definedName>
    <definedName name="QCHN_Toolsets">[2]Cost_model!$BG$52</definedName>
    <definedName name="QCHN_UB">[2]Cost_model!$BF$33</definedName>
    <definedName name="QCHN_Unplanned">[2]Cost_model!$BF$37</definedName>
    <definedName name="QCHN_Uptime">[2]Cost_model!$BG$41</definedName>
    <definedName name="QCHN_Var_Cost_Piece">[2]Cost_model!$BG$10</definedName>
    <definedName name="QCHN_Var_Cost_Yr">[2]Cost_model!$BH$10</definedName>
    <definedName name="QCHN_Vol">[2]Cost_model!$AF$20</definedName>
    <definedName name="QCHN_Workers">[2]Cost_model!$C$240</definedName>
    <definedName name="Quench_GD_Wgt">[2]Cost_model!$AI$20</definedName>
    <definedName name="Quenching">[2]Cost_model!$C$57</definedName>
    <definedName name="Quenching_Wgt">[2]Cost_model!$AG$20</definedName>
    <definedName name="Re">[2]Cost_model!$AF$26</definedName>
    <definedName name="RE_AN_PAID_TIME">[1]Model!$AO$42</definedName>
    <definedName name="RE_AN_PT">[2]Cost_model!$CQ$49</definedName>
    <definedName name="RE_Batch">[2]Cost_model!$C$407</definedName>
    <definedName name="RE_Build_Cost_Yr">[2]Cost_model!$CR$15</definedName>
    <definedName name="RE_Build_Invest_Yr">[2]Cost_model!$CT$15</definedName>
    <definedName name="RE_Cap_Cost_Yr">[2]Cost_model!$CR$18</definedName>
    <definedName name="RE_ConsA">[2]Cost_model!$C$410</definedName>
    <definedName name="RE_ConsB">[2]Cost_model!$C$411</definedName>
    <definedName name="RE_CYCLE">[1]Model!$C$125</definedName>
    <definedName name="RE_Cycle_Time">[2]Cost_model!$C$408</definedName>
    <definedName name="RE_Cycletime">[2]Cost_model!$CQ$42</definedName>
    <definedName name="RE_CYCTIME">[1]Model!$AO$35</definedName>
    <definedName name="RE_Dir_Worker">[2]Cost_model!$CQ$47</definedName>
    <definedName name="RE_DIRECT">[1]Model!$AO$40</definedName>
    <definedName name="RE_DT_LSD">[2]Cost_model!$CQ$32</definedName>
    <definedName name="RE_DT_NS">[1]Model!$AO$25</definedName>
    <definedName name="RE_DT_TOT">[1]Model!$AO$31</definedName>
    <definedName name="RE_DT_Total">[2]Cost_model!$CQ$38</definedName>
    <definedName name="RE_DT_UB">[2]Cost_model!$CQ$33</definedName>
    <definedName name="RE_DT_UN_BR">[1]Model!$AO$26</definedName>
    <definedName name="RE_Energy_Cost_Yr">[2]Cost_model!$CR$9</definedName>
    <definedName name="RE_EQUIP">[1]Model!$C$129</definedName>
    <definedName name="RE_Equip_Cost">[2]Cost_model!$C$412</definedName>
    <definedName name="RE_Equip_Cost_Yr">[2]Cost_model!$CR$13</definedName>
    <definedName name="RE_Equip_Invest_Yr">[2]Cost_model!$CT$13</definedName>
    <definedName name="RE_Fab_cost_Yr">[2]Cost_model!$CR$21</definedName>
    <definedName name="RE_Fix_Cost_Piece">[2]Cost_model!$CQ$19</definedName>
    <definedName name="RE_Fix_Cost_Yr">[2]Cost_model!$CR$19</definedName>
    <definedName name="RE_GD_Wgt">[2]Cost_model!$AI$26</definedName>
    <definedName name="RE_Idle">[2]Cost_model!$CP$36</definedName>
    <definedName name="RE_Inc_Wgt">[2]Cost_model!$AH$26</definedName>
    <definedName name="RE_Ind_Worker">[2]Cost_model!$CQ$48</definedName>
    <definedName name="RE_INDIRECT">[1]Model!$AO$41</definedName>
    <definedName name="RE_Inspect_Cost_Yr">[2]Cost_model!#REF!</definedName>
    <definedName name="RE_Labor_Cost_Yr">[2]Cost_model!$CR$8</definedName>
    <definedName name="RE_LS">[2]Cost_model!$CP$32</definedName>
    <definedName name="RE_Maint_Cost_Yr">[2]Cost_model!$CR$17</definedName>
    <definedName name="RE_Mainten">[2]Cost_model!$CP$35</definedName>
    <definedName name="RE_OPut">[2]Cost_model!$CQ$43</definedName>
    <definedName name="RE_Overhead_Cost_Yr">[2]Cost_model!$CR$16</definedName>
    <definedName name="RE_PB">[2]Cost_model!$CP$34</definedName>
    <definedName name="RE_Per_Allo">[2]Cost_model!$CQ$46</definedName>
    <definedName name="RE_Per_Line">[2]Cost_model!$CQ$45</definedName>
    <definedName name="RE_Pow">[2]Cost_model!$C$415</definedName>
    <definedName name="RE_Process_Cost_Yr">[2]Cost_model!$CR$7</definedName>
    <definedName name="RE_Process_Scrap">[2]Cost_model!$AK$26</definedName>
    <definedName name="RE_Rej">[2]Cost_model!$C$403</definedName>
    <definedName name="RE_Req_Time">[2]Cost_model!$CQ$44</definedName>
    <definedName name="RE_Scrap">[2]Cost_model!$C$404</definedName>
    <definedName name="RE_Scrap_Reco">[2]Cost_model!$C$405</definedName>
    <definedName name="RE_SCRAP_RECOV">[1]Model!$C$122</definedName>
    <definedName name="RE_Set_Time">[2]Cost_model!$C$406</definedName>
    <definedName name="RE_Spa">[2]Cost_model!$C$416</definedName>
    <definedName name="RE_TOOL">[1]Model!$C$130</definedName>
    <definedName name="RE_Tool_Cost">[2]Cost_model!$C$413</definedName>
    <definedName name="RE_Tool_Cost_Yr">[2]Cost_model!$CR$14</definedName>
    <definedName name="RE_Tool_Invest_Yr">[2]Cost_model!$CT$14</definedName>
    <definedName name="RE_ToolLife">[2]Cost_model!$C$414</definedName>
    <definedName name="RE_Toolsets">[2]Cost_model!$CQ$52</definedName>
    <definedName name="RE_UB">[2]Cost_model!$CP$33</definedName>
    <definedName name="RE_Unplanned">[2]Cost_model!$CP$37</definedName>
    <definedName name="RE_Uptime">[2]Cost_model!$CQ$41</definedName>
    <definedName name="RE_Var_Cost_Piece">[2]Cost_model!$CQ$10</definedName>
    <definedName name="RE_Var_Cost_Yr">[2]Cost_model!$CR$10</definedName>
    <definedName name="RE_Workers">[2]Cost_model!$C$409</definedName>
    <definedName name="Rework">[2]Cost_model!$C$61</definedName>
    <definedName name="Rm_Temp">[2]Cost_model!$C$83</definedName>
    <definedName name="RMTMP">[1]Process_Data!$B$26</definedName>
    <definedName name="Room_Temp">[2]Cost_model!$AF$72</definedName>
    <definedName name="Run_Wgt">[2]Cost_model!#REF!</definedName>
    <definedName name="RUNR">[1]Process_Data!$B$41</definedName>
    <definedName name="S_Area">[2]Cost_model!$C$23</definedName>
    <definedName name="SAREA">[1]Model!$H$31</definedName>
    <definedName name="SB_AN_PT">[2]Cost_model!$CE$49</definedName>
    <definedName name="SB_Batch">[2]Cost_model!$C$345</definedName>
    <definedName name="SB_Build_Cost_Yr">[2]Cost_model!$CF$15</definedName>
    <definedName name="SB_Build_invest">[2]Cost_model!$CH$15</definedName>
    <definedName name="SB_Cap_Cost_Yr">[2]Cost_model!$CF$18</definedName>
    <definedName name="SB_ConsA">[2]Cost_model!$C$348</definedName>
    <definedName name="SB_ConsB">[2]Cost_model!$C$349</definedName>
    <definedName name="SB_Cycle">[2]Cost_model!$C$346</definedName>
    <definedName name="SB_Cycletime">[2]Cost_model!$CE$42</definedName>
    <definedName name="SB_Dir_Worker">[2]Cost_model!$CE$47</definedName>
    <definedName name="SB_DT_LSD">[2]Cost_model!$CE$32</definedName>
    <definedName name="SB_DT_Total">[2]Cost_model!$CE$38</definedName>
    <definedName name="SB_DT_UB">[2]Cost_model!$CE$33</definedName>
    <definedName name="SB_Energy_Cost_Yr">[2]Cost_model!$CF$9</definedName>
    <definedName name="SB_Equip_Cost">[2]Cost_model!$C$350</definedName>
    <definedName name="SB_Equip_Cost_Yr">[2]Cost_model!$CF$13</definedName>
    <definedName name="SB_Fab_Cost_Yr">[2]Cost_model!$CF$21</definedName>
    <definedName name="SB_Fix_Cost_Piece">[2]Cost_model!$CE$19</definedName>
    <definedName name="SB_Fix_Cost_Yr">[2]Cost_model!$CF$19</definedName>
    <definedName name="SB_GD_Wgt">[2]Cost_model!$AI$24</definedName>
    <definedName name="SB_Idle">[2]Cost_model!$CD$36</definedName>
    <definedName name="SB_Inc_Wgt">[2]Cost_model!$AH$24</definedName>
    <definedName name="SB_Ind_Worker">[2]Cost_model!$CE$48</definedName>
    <definedName name="SB_Inspect_Cost_Yr">[2]Cost_model!#REF!</definedName>
    <definedName name="SB_Invest_Cost_Yr">[2]Cost_model!$CH$13</definedName>
    <definedName name="SB_Labor_Cost_Yr">[2]Cost_model!$CF$8</definedName>
    <definedName name="SB_LS">[2]Cost_model!$CD$32</definedName>
    <definedName name="SB_Maint_Cost_Yr">[2]Cost_model!$CF$17</definedName>
    <definedName name="SB_Mainten">[2]Cost_model!$CD$35</definedName>
    <definedName name="SB_OPut">[2]Cost_model!$CE$43</definedName>
    <definedName name="SB_Overhead_Cost_Yr">[2]Cost_model!$CF$16</definedName>
    <definedName name="SB_PB">[2]Cost_model!$CD$34</definedName>
    <definedName name="SB_Per_Allo">[2]Cost_model!$CE$46</definedName>
    <definedName name="SB_Per_Line">[2]Cost_model!$CE$45</definedName>
    <definedName name="SB_Pow">[2]Cost_model!$C$353</definedName>
    <definedName name="SB_Process_Cost_Yr">[2]Cost_model!$CF$7</definedName>
    <definedName name="SB_Process_Scrap">[2]Cost_model!$AK$24</definedName>
    <definedName name="SB_rej">[2]Cost_model!$C$342</definedName>
    <definedName name="SB_Req_Time">[2]Cost_model!$CE$44</definedName>
    <definedName name="SB_Scrap_Rate">[2]Cost_model!$C$343</definedName>
    <definedName name="SB_Set_Time">[2]Cost_model!$C$344</definedName>
    <definedName name="SB_Spa">[2]Cost_model!$C$354</definedName>
    <definedName name="SB_Tool_Cost">[2]Cost_model!$C$351</definedName>
    <definedName name="SB_Tool_Cost_Yr">[2]Cost_model!$CF$14</definedName>
    <definedName name="SB_Tool_Invest">[2]Cost_model!$CH$14</definedName>
    <definedName name="SB_Tool_Life">[2]Cost_model!$C$352</definedName>
    <definedName name="SB_Toolsets">[2]Cost_model!$CE$52</definedName>
    <definedName name="SB_UB">[2]Cost_model!$CD$33</definedName>
    <definedName name="SB_Unplanned">[2]Cost_model!$CD$37</definedName>
    <definedName name="SB_Uptime">[2]Cost_model!$CE$41</definedName>
    <definedName name="SB_Var_Cost_Piece">[2]Cost_model!$CE$10</definedName>
    <definedName name="SB_Var_Cost_Yr">[2]Cost_model!$CF$10</definedName>
    <definedName name="SB_Vol">[2]Cost_model!$AF$24</definedName>
    <definedName name="SB_Wgt">[2]Cost_model!$AG$24</definedName>
    <definedName name="SB_Workers">[2]Cost_model!$C$347</definedName>
    <definedName name="Scrap_Bis_Run">[2]Cost_model!$C$72</definedName>
    <definedName name="SCRAP_BISRUN">[1]Model!$C$36</definedName>
    <definedName name="SCRAP_BUR">[1]Model!$C$37</definedName>
    <definedName name="Scrap_Burr">[2]Cost_model!$C$73</definedName>
    <definedName name="Scrap_Chip">[2]Cost_model!$C$74</definedName>
    <definedName name="Scrap_Dross">[2]Cost_model!$C$71</definedName>
    <definedName name="Scrap_Reject">[2]Cost_model!$C$75</definedName>
    <definedName name="SE_Batch">[2]Cost_model!$C$529</definedName>
    <definedName name="SE_Build_Cost_Yr">[2]Cost_model!$DV$15</definedName>
    <definedName name="SE_Build_Invest">[2]Cost_model!$DX$15</definedName>
    <definedName name="SE_Cap_Cost_Yr">[2]Cost_model!$DV$18</definedName>
    <definedName name="SE_Cons_Cost">[2]Cost_model!$C$544</definedName>
    <definedName name="SE_EN">[2]Cost_model!$C$533</definedName>
    <definedName name="SE_Energy_Cost_Yr">[2]Cost_model!$DV$9</definedName>
    <definedName name="SE_Equip_Cost">[2]Cost_model!$C$536</definedName>
    <definedName name="SE_Equip_Cost_Yr">[2]Cost_model!$DV$13</definedName>
    <definedName name="SE_Equip_Invest">[2]Cost_model!$DX$13</definedName>
    <definedName name="SE_Fab_Cost_Yr">[2]Cost_model!$DV$21</definedName>
    <definedName name="SE_Fix_Cost_Yr">[2]Cost_model!$DV$19</definedName>
    <definedName name="SE_Fluid_Cons">[2]Cost_model!$DU$54</definedName>
    <definedName name="SE_H2O_Cons">[2]Cost_model!$DU$55</definedName>
    <definedName name="SE_H2O_Cost">[2]Cost_model!$C$543</definedName>
    <definedName name="SE_H2O_Rate">[2]Cost_model!$C$540</definedName>
    <definedName name="SE_H2O_Temp">[2]Cost_model!$C$541</definedName>
    <definedName name="SE_Heater_Eff">[2]Cost_model!$C$542</definedName>
    <definedName name="SE_Idle">[2]Cost_model!$DT$36</definedName>
    <definedName name="SE_Lab_Cost_Yr">[2]Cost_model!$DV$8</definedName>
    <definedName name="SE_LSD">[2]Cost_model!$DT$32</definedName>
    <definedName name="SE_Maint_Cost_Yr">[2]Cost_model!$DV$17</definedName>
    <definedName name="SE_Mainten">[2]Cost_model!$DT$35</definedName>
    <definedName name="SE_Overhead_Cost_Yr">[2]Cost_model!$DV$16</definedName>
    <definedName name="SE_PB">[2]Cost_model!$DT$34</definedName>
    <definedName name="SE_Process_Cost_Yr">[2]Cost_model!$DV$7</definedName>
    <definedName name="SE_Pwr_H2O">[2]Cost_model!$DU$57</definedName>
    <definedName name="SE_Rej">[2]Cost_model!$C$525</definedName>
    <definedName name="SE_SOL_Rate">[2]Cost_model!$C$539</definedName>
    <definedName name="SE_Spa">[2]Cost_model!$C$530</definedName>
    <definedName name="SE_Time">[2]Cost_model!$C$528</definedName>
    <definedName name="SE_Tool_Cost_Yr">[2]Cost_model!$DV$14</definedName>
    <definedName name="SE_Tool_invest">[2]Cost_model!$DX$14</definedName>
    <definedName name="SE_UB">[2]Cost_model!$DT$33</definedName>
    <definedName name="SE_Unplanned">[2]Cost_model!$DT$37</definedName>
    <definedName name="SE_Var_Cost_Yr">[2]Cost_model!$DV$10</definedName>
    <definedName name="SE_Wgt">[2]Cost_model!$C$526</definedName>
    <definedName name="SE_Workers">[2]Cost_model!$C$527</definedName>
    <definedName name="Seal">[2]Cost_model!$C$67</definedName>
    <definedName name="Sec2Hr">[2]Cost_model!$AF$66</definedName>
    <definedName name="Sec2Min">[2]Cost_model!$AF$65</definedName>
    <definedName name="Shot_Blast">[2]Cost_model!$C$60</definedName>
    <definedName name="Shot_Wgt">[2]Cost_model!$AO$54</definedName>
    <definedName name="SHOTWGT">[1]Model!$Q$47</definedName>
    <definedName name="SuperVacuum">[2]Cost_model!$C$56</definedName>
    <definedName name="Temp_Gate">[2]Cost_model!$AF$49</definedName>
    <definedName name="Thk_A">[2]Cost_model!$C$21</definedName>
    <definedName name="Thk_M">[2]Cost_model!$C$20</definedName>
    <definedName name="THKM">[1]Model!$H$28</definedName>
    <definedName name="Tool_Bis_Thk">[2]Cost_model!$C$28</definedName>
    <definedName name="TOOL_CAVFAC">[1]Process_Data!$B$48</definedName>
    <definedName name="Tool_Cavity">[2]Cost_model!$C$27</definedName>
    <definedName name="TOOL_COEF">[1]Process_Data!$B$46</definedName>
    <definedName name="Tool_Cost_ActF">[2]Cost_model!$C$177</definedName>
    <definedName name="Tool_Cost_CavF">[2]Cost_model!$C$176</definedName>
    <definedName name="Tool_Cost_Coeff">[2]Cost_model!$C$174</definedName>
    <definedName name="Tool_Cost_Exp">[2]Cost_model!$C$175</definedName>
    <definedName name="TOOL_EXP">[1]Process_Data!$B$47</definedName>
    <definedName name="Tooling_Cost_Yr">[2]Cost_model!$AP$14</definedName>
    <definedName name="Tot_Mat_Cost">[2]Cost_model!$AG$11</definedName>
    <definedName name="Vac_Cap_Coeff">[2]Cost_model!$C$108</definedName>
    <definedName name="Vac_Melt_Effi">[2]Cost_model!$C$106</definedName>
    <definedName name="VAC_MELT_EFFIC">[1]Process_Data!$B$15</definedName>
    <definedName name="VAC_POW_MULT">[1]Process_Data!$B$12</definedName>
    <definedName name="Vac_Sca_Exp">[2]Cost_model!$C$109</definedName>
    <definedName name="Variable_Cost_Piece">[2]Cost_model!$AO$10</definedName>
    <definedName name="Variable_Cost_Year">[2]Cost_model!$AP$10</definedName>
    <definedName name="VF_Pow_Mult">[2]Cost_model!$C$107</definedName>
    <definedName name="VIB_AN_PT">[2]Cost_model!$BY$49</definedName>
    <definedName name="VIB_Batch">[2]Cost_model!$C$329</definedName>
    <definedName name="VIB_Build_Cost_Yr">[2]Cost_model!$BZ$15</definedName>
    <definedName name="VIB_Build_Invest">[2]Cost_model!$CB$15</definedName>
    <definedName name="VIB_Cap_Cost_Yr">[2]Cost_model!$BZ$18</definedName>
    <definedName name="VIB_ConsA">[2]Cost_model!$C$332</definedName>
    <definedName name="VIB_ConsB">[2]Cost_model!$C$333</definedName>
    <definedName name="VIB_Cycle">[2]Cost_model!$C$330</definedName>
    <definedName name="VIB_Cycletime">[2]Cost_model!$BY$42</definedName>
    <definedName name="VIB_Dir_Worker">[2]Cost_model!$BY$47</definedName>
    <definedName name="VIB_DT_LSD">[2]Cost_model!$BY$32</definedName>
    <definedName name="VIB_DT_Total">[2]Cost_model!$BY$38</definedName>
    <definedName name="VIB_DT_UB">[2]Cost_model!$BY$33</definedName>
    <definedName name="VIB_Energy_Cost_Yr">[2]Cost_model!$BZ$9</definedName>
    <definedName name="VIB_Equip">[2]Cost_model!#REF!</definedName>
    <definedName name="VIB_Equip_Cost">[2]Cost_model!$C$334</definedName>
    <definedName name="VIB_Equip_Cost_Yr">[2]Cost_model!$BZ$13</definedName>
    <definedName name="VIB_Equip_Invest">[2]Cost_model!$CB$13</definedName>
    <definedName name="VIB_Fab_Cost_Yr">[2]Cost_model!$BZ$21</definedName>
    <definedName name="VIB_Fix_Cost_Piece">[2]Cost_model!$BY$19</definedName>
    <definedName name="VIB_Fix_Cost_Yr">[2]Cost_model!$BZ$19</definedName>
    <definedName name="VIB_GD_Wgt">[2]Cost_model!$AI$23</definedName>
    <definedName name="VIB_Idle">[2]Cost_model!$BX$36</definedName>
    <definedName name="VIB_Inc_Wgt">[2]Cost_model!$AH$23</definedName>
    <definedName name="VIB_Ind_Worker">[2]Cost_model!$BY$48</definedName>
    <definedName name="VIB_Inspect_Cost_Yr">[2]Cost_model!#REF!</definedName>
    <definedName name="VIB_Labor_Cost_Yr">[2]Cost_model!$BZ$8</definedName>
    <definedName name="VIB_LS">[2]Cost_model!$BX$32</definedName>
    <definedName name="VIB_Maint_Cost_Yr">[2]Cost_model!$BZ$17</definedName>
    <definedName name="VIB_Mainten">[2]Cost_model!$BX$35</definedName>
    <definedName name="VIB_OPut">[2]Cost_model!$BY$43</definedName>
    <definedName name="VIB_Overhead_Cost_Yr">[2]Cost_model!$BZ$16</definedName>
    <definedName name="VIB_PB">[2]Cost_model!$BX$34</definedName>
    <definedName name="VIB_Per_Allo">[2]Cost_model!$BY$46</definedName>
    <definedName name="VIB_Per_Line">[2]Cost_model!$BY$45</definedName>
    <definedName name="VIB_Pow">[2]Cost_model!$C$337</definedName>
    <definedName name="VIB_Process_Cost_Yr">[2]Cost_model!$BZ$7</definedName>
    <definedName name="VIB_Process_Scrap">[2]Cost_model!$AK$23</definedName>
    <definedName name="VIB_Rej">[2]Cost_model!$C$326</definedName>
    <definedName name="VIB_Req_Time">[2]Cost_model!$BY$44</definedName>
    <definedName name="VIB_Scrap_Rate">[2]Cost_model!$C$327</definedName>
    <definedName name="VIB_Set_Time">[2]Cost_model!$C$328</definedName>
    <definedName name="VIB_Spa">[2]Cost_model!$C$338</definedName>
    <definedName name="VIB_Tool">[2]Cost_model!#REF!</definedName>
    <definedName name="VIB_Tool_Cost">[2]Cost_model!$C$335</definedName>
    <definedName name="VIB_Tool_Cost_Yr">[2]Cost_model!$BZ$14</definedName>
    <definedName name="VIB_Tool_Invest">[2]Cost_model!$CB$14</definedName>
    <definedName name="VIB_Tool_Life">[2]Cost_model!$C$336</definedName>
    <definedName name="VIB_Toolsets">[2]Cost_model!$BY$52</definedName>
    <definedName name="VIB_UB">[2]Cost_model!$BX$33</definedName>
    <definedName name="VIB_Unplanned">[2]Cost_model!$BX$37</definedName>
    <definedName name="VIB_Uptime">[2]Cost_model!$BY$41</definedName>
    <definedName name="VIB_Var_Cost_Piece">[2]Cost_model!$BY$10</definedName>
    <definedName name="VIB_Var_Cost_Yr">[2]Cost_model!$BZ$10</definedName>
    <definedName name="VIB_Vol">[2]Cost_model!$AF$23</definedName>
    <definedName name="VIB_Wgt">[2]Cost_model!$AG$23</definedName>
    <definedName name="VIB_Workers">[2]Cost_model!$C$331</definedName>
    <definedName name="Vibratory">[2]Cost_model!$C$59</definedName>
    <definedName name="WA_AN_PT">[2]Cost_model!$CW$49</definedName>
    <definedName name="WA_Batch">[2]Cost_model!$C$421</definedName>
    <definedName name="WA_Build_Cost_Yr">[2]Cost_model!$CX$15</definedName>
    <definedName name="WA_Build_Invest">[2]Cost_model!$CZ$15</definedName>
    <definedName name="WA_Cap_Cost_Yr">[2]Cost_model!$CX$18</definedName>
    <definedName name="WA_ConsA">[2]Cost_model!$C$424</definedName>
    <definedName name="WA_ConsB">[2]Cost_model!$C$425</definedName>
    <definedName name="WA_Cycle_Time">[2]Cost_model!$C$422</definedName>
    <definedName name="WA_Cycletime">[2]Cost_model!$CW$42</definedName>
    <definedName name="WA_Dir_Worker">[2]Cost_model!$CW$47</definedName>
    <definedName name="WA_DT_LSD">[2]Cost_model!$CW$32</definedName>
    <definedName name="WA_DT_Total">[2]Cost_model!$CW$38</definedName>
    <definedName name="WA_DT_UB">[2]Cost_model!$CW$33</definedName>
    <definedName name="WA_Energy_Cost_Yr">[2]Cost_model!$CX$9</definedName>
    <definedName name="WA_Equip_Cost">[2]Cost_model!$C$426</definedName>
    <definedName name="WA_Equip_Cost_Yr">[2]Cost_model!$CX$13</definedName>
    <definedName name="WA_Equip_Invest">[2]Cost_model!$CZ$13</definedName>
    <definedName name="WA_Fab_Cost_Yr">[2]Cost_model!$CX$21</definedName>
    <definedName name="WA_Fix_Cost_Piece">[2]Cost_model!$CW$19</definedName>
    <definedName name="WA_Fix_Cost_Yr">[2]Cost_model!$CX$19</definedName>
    <definedName name="WA_GD_Wgt">[2]Cost_model!$AI$27</definedName>
    <definedName name="WA_Idle">[2]Cost_model!$CV$36</definedName>
    <definedName name="WA_Inc_Wgt">[2]Cost_model!$AH$27</definedName>
    <definedName name="WA_Ind_Worker">[2]Cost_model!$CW$48</definedName>
    <definedName name="WA_Inspect_Cost_Yr">[2]Cost_model!#REF!</definedName>
    <definedName name="WA_Labor_Cost_Yr">[2]Cost_model!$CX$8</definedName>
    <definedName name="WA_LS">[2]Cost_model!$CV$32</definedName>
    <definedName name="WA_Maint_Cost_Yr">[2]Cost_model!$CX$17</definedName>
    <definedName name="WA_Mainten">[2]Cost_model!$CV$35</definedName>
    <definedName name="WA_OPut">[2]Cost_model!$CW$43</definedName>
    <definedName name="WA_Overhead_Cost_Yr">[2]Cost_model!$CX$16</definedName>
    <definedName name="WA_PB">[2]Cost_model!$CV$34</definedName>
    <definedName name="WA_Per_Allo">[2]Cost_model!$CW$46</definedName>
    <definedName name="WA_Per_Line">[2]Cost_model!$CW$45</definedName>
    <definedName name="WA_Pow">[2]Cost_model!$C$429</definedName>
    <definedName name="WA_Process_Cost_Yr">[2]Cost_model!$CX$7</definedName>
    <definedName name="WA_Rej">[2]Cost_model!$C$419</definedName>
    <definedName name="WA_Req_Time">[2]Cost_model!$CW$44</definedName>
    <definedName name="WA_Set_Time">[2]Cost_model!$C$420</definedName>
    <definedName name="WA_Spa">[2]Cost_model!$C$430</definedName>
    <definedName name="WA_Tool_Cost">[2]Cost_model!$C$427</definedName>
    <definedName name="WA_Tool_Cost_Yr">[2]Cost_model!$CX$14</definedName>
    <definedName name="WA_Tool_Invest">[2]Cost_model!$CZ$14</definedName>
    <definedName name="WA_Tool_Life">[2]Cost_model!$C$428</definedName>
    <definedName name="WA_Toolsets">[2]Cost_model!$CW$52</definedName>
    <definedName name="WA_UB">[2]Cost_model!$CV$33</definedName>
    <definedName name="WA_Unplanned">[2]Cost_model!$CV$37</definedName>
    <definedName name="WA_Uptime">[2]Cost_model!$CW$41</definedName>
    <definedName name="WA_Var_Cost_Piece">[2]Cost_model!$CW$10</definedName>
    <definedName name="WA_Var_Cost_Yr">[2]Cost_model!$CX$10</definedName>
    <definedName name="WA_Vol">[2]Cost_model!$AF$27</definedName>
    <definedName name="WA_Wgt">[2]Cost_model!$AG$27</definedName>
    <definedName name="WA_Workers">[2]Cost_model!$C$423</definedName>
    <definedName name="Wage">[2]Cost_model!$C$36</definedName>
    <definedName name="Washing">[2]Cost_model!$C$62</definedName>
    <definedName name="Wgt">[2]Cost_model!$C$18</definedName>
    <definedName name="Work_Cap_Per">[2]Cost_model!$C$39</definedName>
    <definedName name="Working_Cap_Cost">[2]Cost_model!$AG$10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1" l="1"/>
  <c r="F102" i="1"/>
  <c r="E102" i="1"/>
  <c r="D101" i="1"/>
  <c r="F101" i="1"/>
  <c r="E101" i="1"/>
  <c r="D100" i="1"/>
  <c r="F100" i="1"/>
  <c r="E100" i="1"/>
  <c r="D99" i="1"/>
  <c r="F99" i="1"/>
  <c r="E99" i="1"/>
  <c r="F98" i="1"/>
  <c r="E98" i="1"/>
  <c r="F97" i="1"/>
  <c r="E97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D67" i="1"/>
  <c r="F67" i="1"/>
  <c r="E67" i="1"/>
  <c r="D66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D27" i="1"/>
  <c r="F27" i="1"/>
  <c r="E27" i="1"/>
  <c r="D26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C11" i="3"/>
  <c r="C8" i="3"/>
  <c r="H4" i="2"/>
  <c r="D4" i="2"/>
  <c r="K4" i="2"/>
  <c r="D7" i="2"/>
  <c r="H7" i="2"/>
  <c r="K7" i="2"/>
  <c r="D9" i="2"/>
  <c r="D12" i="2"/>
  <c r="K12" i="2"/>
</calcChain>
</file>

<file path=xl/sharedStrings.xml><?xml version="1.0" encoding="utf-8"?>
<sst xmlns="http://schemas.openxmlformats.org/spreadsheetml/2006/main" count="66" uniqueCount="52">
  <si>
    <t>Auxiliary air inlet louver - B</t>
  </si>
  <si>
    <t>Fuel access door - B</t>
  </si>
  <si>
    <t>Electronic housing - B</t>
  </si>
  <si>
    <t>FCA Side Impact Beam</t>
  </si>
  <si>
    <t>Part 11</t>
  </si>
  <si>
    <t>Part 10</t>
  </si>
  <si>
    <t>Part 9</t>
  </si>
  <si>
    <t>Part 8</t>
  </si>
  <si>
    <t>Part 7</t>
  </si>
  <si>
    <t>Part 6</t>
  </si>
  <si>
    <t>Part 5</t>
  </si>
  <si>
    <t>Part 4</t>
  </si>
  <si>
    <t>Part 3</t>
  </si>
  <si>
    <t>Part 2</t>
  </si>
  <si>
    <t>Part 1</t>
  </si>
  <si>
    <t>gm</t>
  </si>
  <si>
    <t>cubic cm</t>
  </si>
  <si>
    <t>mm</t>
  </si>
  <si>
    <t>sq cm</t>
  </si>
  <si>
    <t>g</t>
  </si>
  <si>
    <t>Name</t>
  </si>
  <si>
    <t>Number</t>
  </si>
  <si>
    <t>runner weight</t>
  </si>
  <si>
    <t>Biscuit volume</t>
  </si>
  <si>
    <t>Biscuit thickness</t>
  </si>
  <si>
    <t>Biscuit dia</t>
  </si>
  <si>
    <t>Max Pt Length</t>
  </si>
  <si>
    <t>Max Part Width</t>
  </si>
  <si>
    <t>Part suface area</t>
  </si>
  <si>
    <t>Proj Area</t>
  </si>
  <si>
    <t>Avg. Wall Thick.</t>
  </si>
  <si>
    <t>Max Wall Thick.</t>
  </si>
  <si>
    <t>Cast Pt Wt</t>
  </si>
  <si>
    <t>Finished Pt Wt</t>
  </si>
  <si>
    <t>Filling time</t>
  </si>
  <si>
    <t>Solidification time</t>
  </si>
  <si>
    <t>Clamping force</t>
  </si>
  <si>
    <t>Clamping force ~ f (Projected area)</t>
  </si>
  <si>
    <t>Y</t>
  </si>
  <si>
    <t>X</t>
  </si>
  <si>
    <t>Tons</t>
  </si>
  <si>
    <t>Width</t>
  </si>
  <si>
    <t>Length</t>
  </si>
  <si>
    <t>Final Surface Area</t>
  </si>
  <si>
    <t>Proj. Surface Area</t>
  </si>
  <si>
    <t>sqm</t>
  </si>
  <si>
    <t>tool cost ~ f (hits, surface area/proj. area, part width x part length)</t>
  </si>
  <si>
    <t>X1</t>
  </si>
  <si>
    <t>X2</t>
  </si>
  <si>
    <t>X3</t>
  </si>
  <si>
    <t>Hits</t>
  </si>
  <si>
    <t>Tool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</si>
</sst>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9" formatCode="&quot;$&quot;#,##0;[Red]&quot;$&quot;#,##0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1" fillId="0" borderId="5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6" xfId="0" applyFont="1" applyBorder="1"/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9" fontId="10" fillId="0" borderId="1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169" fontId="10" fillId="0" borderId="3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</cellXfs>
  <cellStyles count="8">
    <cellStyle name="Currency 2" xfId="1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2" xfId="2"/>
    <cellStyle name="Percent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'Data-Set1'!$C$8:$C$120</c:f>
              <c:numCache>
                <c:formatCode>General</c:formatCode>
                <c:ptCount val="113"/>
                <c:pt idx="0">
                  <c:v>1728.6</c:v>
                </c:pt>
                <c:pt idx="1">
                  <c:v>2300.0</c:v>
                </c:pt>
                <c:pt idx="2">
                  <c:v>2200.0</c:v>
                </c:pt>
                <c:pt idx="3">
                  <c:v>528.9</c:v>
                </c:pt>
                <c:pt idx="4">
                  <c:v>550.0</c:v>
                </c:pt>
                <c:pt idx="5">
                  <c:v>5500.0</c:v>
                </c:pt>
                <c:pt idx="6">
                  <c:v>1161.0</c:v>
                </c:pt>
                <c:pt idx="7">
                  <c:v>180.0</c:v>
                </c:pt>
                <c:pt idx="8">
                  <c:v>1900.0</c:v>
                </c:pt>
                <c:pt idx="9">
                  <c:v>1500.0</c:v>
                </c:pt>
                <c:pt idx="10">
                  <c:v>900.0</c:v>
                </c:pt>
                <c:pt idx="11">
                  <c:v>3200.0</c:v>
                </c:pt>
                <c:pt idx="12">
                  <c:v>343.0</c:v>
                </c:pt>
                <c:pt idx="13">
                  <c:v>4329.0</c:v>
                </c:pt>
                <c:pt idx="14">
                  <c:v>819.0</c:v>
                </c:pt>
                <c:pt idx="15">
                  <c:v>250.0</c:v>
                </c:pt>
                <c:pt idx="16">
                  <c:v>3000.0</c:v>
                </c:pt>
                <c:pt idx="17">
                  <c:v>3100.0</c:v>
                </c:pt>
                <c:pt idx="18">
                  <c:v>3200.0</c:v>
                </c:pt>
                <c:pt idx="19">
                  <c:v>3300.0</c:v>
                </c:pt>
                <c:pt idx="20">
                  <c:v>3400.0</c:v>
                </c:pt>
                <c:pt idx="21">
                  <c:v>3500.0</c:v>
                </c:pt>
                <c:pt idx="22">
                  <c:v>3600.0</c:v>
                </c:pt>
                <c:pt idx="23">
                  <c:v>3700.0</c:v>
                </c:pt>
                <c:pt idx="24">
                  <c:v>3800.0</c:v>
                </c:pt>
                <c:pt idx="25">
                  <c:v>3900.0</c:v>
                </c:pt>
                <c:pt idx="26">
                  <c:v>4000.0</c:v>
                </c:pt>
                <c:pt idx="27">
                  <c:v>4100.0</c:v>
                </c:pt>
                <c:pt idx="28">
                  <c:v>4200.0</c:v>
                </c:pt>
                <c:pt idx="29">
                  <c:v>4300.0</c:v>
                </c:pt>
                <c:pt idx="30">
                  <c:v>4400.0</c:v>
                </c:pt>
                <c:pt idx="31">
                  <c:v>4500.0</c:v>
                </c:pt>
                <c:pt idx="32">
                  <c:v>4600.0</c:v>
                </c:pt>
                <c:pt idx="33">
                  <c:v>4700.0</c:v>
                </c:pt>
                <c:pt idx="34">
                  <c:v>4800.0</c:v>
                </c:pt>
                <c:pt idx="35">
                  <c:v>4900.0</c:v>
                </c:pt>
                <c:pt idx="36">
                  <c:v>4950.0</c:v>
                </c:pt>
                <c:pt idx="37">
                  <c:v>5000.0</c:v>
                </c:pt>
                <c:pt idx="38">
                  <c:v>5200.0</c:v>
                </c:pt>
                <c:pt idx="39">
                  <c:v>5400.0</c:v>
                </c:pt>
                <c:pt idx="40">
                  <c:v>5600.0</c:v>
                </c:pt>
                <c:pt idx="41">
                  <c:v>5800.0</c:v>
                </c:pt>
                <c:pt idx="42">
                  <c:v>6000.0</c:v>
                </c:pt>
                <c:pt idx="43">
                  <c:v>6200.0</c:v>
                </c:pt>
                <c:pt idx="44">
                  <c:v>6400.0</c:v>
                </c:pt>
                <c:pt idx="45">
                  <c:v>6600.0</c:v>
                </c:pt>
                <c:pt idx="46">
                  <c:v>6800.0</c:v>
                </c:pt>
                <c:pt idx="47">
                  <c:v>2500.0</c:v>
                </c:pt>
                <c:pt idx="48">
                  <c:v>2550.0</c:v>
                </c:pt>
                <c:pt idx="49">
                  <c:v>2600.0</c:v>
                </c:pt>
                <c:pt idx="50">
                  <c:v>2650.0</c:v>
                </c:pt>
                <c:pt idx="51">
                  <c:v>2700.0</c:v>
                </c:pt>
                <c:pt idx="52">
                  <c:v>2750.0</c:v>
                </c:pt>
                <c:pt idx="53">
                  <c:v>2800.0</c:v>
                </c:pt>
                <c:pt idx="54">
                  <c:v>2850.0</c:v>
                </c:pt>
                <c:pt idx="55">
                  <c:v>2900.0</c:v>
                </c:pt>
                <c:pt idx="56">
                  <c:v>2950.0</c:v>
                </c:pt>
                <c:pt idx="57">
                  <c:v>3000.0</c:v>
                </c:pt>
                <c:pt idx="58">
                  <c:v>200.0</c:v>
                </c:pt>
                <c:pt idx="59">
                  <c:v>250.0</c:v>
                </c:pt>
                <c:pt idx="60">
                  <c:v>300.0</c:v>
                </c:pt>
                <c:pt idx="61">
                  <c:v>350.0</c:v>
                </c:pt>
                <c:pt idx="62">
                  <c:v>400.0</c:v>
                </c:pt>
                <c:pt idx="63">
                  <c:v>1500.0</c:v>
                </c:pt>
                <c:pt idx="64">
                  <c:v>1200.0</c:v>
                </c:pt>
                <c:pt idx="65">
                  <c:v>550.0</c:v>
                </c:pt>
                <c:pt idx="66">
                  <c:v>600.0</c:v>
                </c:pt>
                <c:pt idx="67">
                  <c:v>1300.0</c:v>
                </c:pt>
                <c:pt idx="68">
                  <c:v>700.0</c:v>
                </c:pt>
                <c:pt idx="69">
                  <c:v>900.0</c:v>
                </c:pt>
                <c:pt idx="70">
                  <c:v>1500.0</c:v>
                </c:pt>
                <c:pt idx="71">
                  <c:v>1100.0</c:v>
                </c:pt>
                <c:pt idx="72">
                  <c:v>1300.0</c:v>
                </c:pt>
                <c:pt idx="73">
                  <c:v>1500.0</c:v>
                </c:pt>
                <c:pt idx="74">
                  <c:v>1700.0</c:v>
                </c:pt>
                <c:pt idx="75">
                  <c:v>1900.0</c:v>
                </c:pt>
                <c:pt idx="76">
                  <c:v>2100.0</c:v>
                </c:pt>
                <c:pt idx="77">
                  <c:v>2300.0</c:v>
                </c:pt>
                <c:pt idx="78">
                  <c:v>2500.0</c:v>
                </c:pt>
                <c:pt idx="79">
                  <c:v>2700.0</c:v>
                </c:pt>
                <c:pt idx="80">
                  <c:v>2900.0</c:v>
                </c:pt>
                <c:pt idx="81">
                  <c:v>3100.0</c:v>
                </c:pt>
                <c:pt idx="82">
                  <c:v>3300.0</c:v>
                </c:pt>
                <c:pt idx="83">
                  <c:v>3500.0</c:v>
                </c:pt>
                <c:pt idx="84">
                  <c:v>3700.0</c:v>
                </c:pt>
                <c:pt idx="85">
                  <c:v>3900.0</c:v>
                </c:pt>
                <c:pt idx="86">
                  <c:v>4100.0</c:v>
                </c:pt>
                <c:pt idx="87">
                  <c:v>4300.0</c:v>
                </c:pt>
                <c:pt idx="88">
                  <c:v>4500.0</c:v>
                </c:pt>
                <c:pt idx="89">
                  <c:v>4700.0</c:v>
                </c:pt>
                <c:pt idx="90">
                  <c:v>4900.0</c:v>
                </c:pt>
                <c:pt idx="91">
                  <c:v>5100.0</c:v>
                </c:pt>
                <c:pt idx="92">
                  <c:v>5300.0</c:v>
                </c:pt>
                <c:pt idx="93">
                  <c:v>5500.0</c:v>
                </c:pt>
                <c:pt idx="94">
                  <c:v>5700.0</c:v>
                </c:pt>
                <c:pt idx="95">
                  <c:v>5900.0</c:v>
                </c:pt>
                <c:pt idx="96">
                  <c:v>6100.0</c:v>
                </c:pt>
                <c:pt idx="97">
                  <c:v>6300.0</c:v>
                </c:pt>
                <c:pt idx="98">
                  <c:v>6500.0</c:v>
                </c:pt>
                <c:pt idx="99">
                  <c:v>6700.0</c:v>
                </c:pt>
                <c:pt idx="100">
                  <c:v>6900.0</c:v>
                </c:pt>
                <c:pt idx="101">
                  <c:v>3000.0</c:v>
                </c:pt>
                <c:pt idx="102">
                  <c:v>3300.0</c:v>
                </c:pt>
                <c:pt idx="103">
                  <c:v>3600.0</c:v>
                </c:pt>
                <c:pt idx="104">
                  <c:v>3900.0</c:v>
                </c:pt>
                <c:pt idx="105">
                  <c:v>4200.0</c:v>
                </c:pt>
                <c:pt idx="106">
                  <c:v>4500.0</c:v>
                </c:pt>
                <c:pt idx="107">
                  <c:v>4800.0</c:v>
                </c:pt>
                <c:pt idx="108">
                  <c:v>5100.0</c:v>
                </c:pt>
                <c:pt idx="109">
                  <c:v>5400.0</c:v>
                </c:pt>
                <c:pt idx="110">
                  <c:v>5700.0</c:v>
                </c:pt>
                <c:pt idx="111">
                  <c:v>6000.0</c:v>
                </c:pt>
              </c:numCache>
            </c:numRef>
          </c:xVal>
          <c:yVal>
            <c:numRef>
              <c:f>'Data-Set1'!$B$8:$B$120</c:f>
              <c:numCache>
                <c:formatCode>General</c:formatCode>
                <c:ptCount val="113"/>
                <c:pt idx="0">
                  <c:v>1700.0</c:v>
                </c:pt>
                <c:pt idx="1">
                  <c:v>1782.0</c:v>
                </c:pt>
                <c:pt idx="2">
                  <c:v>1705.0</c:v>
                </c:pt>
                <c:pt idx="3">
                  <c:v>600.0</c:v>
                </c:pt>
                <c:pt idx="4">
                  <c:v>500.0</c:v>
                </c:pt>
                <c:pt idx="5">
                  <c:v>4262.0</c:v>
                </c:pt>
                <c:pt idx="6">
                  <c:v>1200.0</c:v>
                </c:pt>
                <c:pt idx="7">
                  <c:v>139.0</c:v>
                </c:pt>
                <c:pt idx="8">
                  <c:v>1600.0</c:v>
                </c:pt>
                <c:pt idx="9">
                  <c:v>1500.0</c:v>
                </c:pt>
                <c:pt idx="10">
                  <c:v>1000.0</c:v>
                </c:pt>
                <c:pt idx="11">
                  <c:v>2480.0</c:v>
                </c:pt>
                <c:pt idx="12">
                  <c:v>265.0</c:v>
                </c:pt>
                <c:pt idx="13">
                  <c:v>3354.0</c:v>
                </c:pt>
                <c:pt idx="14">
                  <c:v>900.0</c:v>
                </c:pt>
                <c:pt idx="15">
                  <c:v>150.0</c:v>
                </c:pt>
                <c:pt idx="16">
                  <c:v>2100.0</c:v>
                </c:pt>
                <c:pt idx="17">
                  <c:v>1700.0</c:v>
                </c:pt>
                <c:pt idx="18">
                  <c:v>1900.0</c:v>
                </c:pt>
                <c:pt idx="19">
                  <c:v>2100.0</c:v>
                </c:pt>
                <c:pt idx="20">
                  <c:v>2400.0</c:v>
                </c:pt>
                <c:pt idx="21">
                  <c:v>2700.0</c:v>
                </c:pt>
                <c:pt idx="22">
                  <c:v>2800.0</c:v>
                </c:pt>
                <c:pt idx="23">
                  <c:v>2450.0</c:v>
                </c:pt>
                <c:pt idx="24">
                  <c:v>3000.0</c:v>
                </c:pt>
                <c:pt idx="25">
                  <c:v>2600.0</c:v>
                </c:pt>
                <c:pt idx="26">
                  <c:v>2000.0</c:v>
                </c:pt>
                <c:pt idx="27">
                  <c:v>3300.0</c:v>
                </c:pt>
                <c:pt idx="28">
                  <c:v>2600.0</c:v>
                </c:pt>
                <c:pt idx="29">
                  <c:v>2500.0</c:v>
                </c:pt>
                <c:pt idx="30">
                  <c:v>2200.0</c:v>
                </c:pt>
                <c:pt idx="31">
                  <c:v>2800.0</c:v>
                </c:pt>
                <c:pt idx="32">
                  <c:v>2400.0</c:v>
                </c:pt>
                <c:pt idx="33">
                  <c:v>2600.0</c:v>
                </c:pt>
                <c:pt idx="34">
                  <c:v>2800.0</c:v>
                </c:pt>
                <c:pt idx="35">
                  <c:v>3200.0</c:v>
                </c:pt>
                <c:pt idx="36">
                  <c:v>3400.0</c:v>
                </c:pt>
                <c:pt idx="37">
                  <c:v>2800.0</c:v>
                </c:pt>
                <c:pt idx="38">
                  <c:v>3000.0</c:v>
                </c:pt>
                <c:pt idx="39">
                  <c:v>3200.0</c:v>
                </c:pt>
                <c:pt idx="40">
                  <c:v>3300.0</c:v>
                </c:pt>
                <c:pt idx="41">
                  <c:v>3200.0</c:v>
                </c:pt>
                <c:pt idx="42">
                  <c:v>3300.0</c:v>
                </c:pt>
                <c:pt idx="43">
                  <c:v>3400.0</c:v>
                </c:pt>
                <c:pt idx="44">
                  <c:v>3420.0</c:v>
                </c:pt>
                <c:pt idx="45">
                  <c:v>3450.0</c:v>
                </c:pt>
                <c:pt idx="46">
                  <c:v>3500.0</c:v>
                </c:pt>
                <c:pt idx="47">
                  <c:v>1900.0</c:v>
                </c:pt>
                <c:pt idx="48">
                  <c:v>2100.0</c:v>
                </c:pt>
                <c:pt idx="49">
                  <c:v>2600.0</c:v>
                </c:pt>
                <c:pt idx="50">
                  <c:v>2150.0</c:v>
                </c:pt>
                <c:pt idx="51">
                  <c:v>2200.0</c:v>
                </c:pt>
                <c:pt idx="52">
                  <c:v>1800.0</c:v>
                </c:pt>
                <c:pt idx="53">
                  <c:v>2700.0</c:v>
                </c:pt>
                <c:pt idx="54">
                  <c:v>2500.0</c:v>
                </c:pt>
                <c:pt idx="55">
                  <c:v>2800.0</c:v>
                </c:pt>
                <c:pt idx="56">
                  <c:v>2400.0</c:v>
                </c:pt>
                <c:pt idx="57">
                  <c:v>2200.0</c:v>
                </c:pt>
                <c:pt idx="58">
                  <c:v>220.0</c:v>
                </c:pt>
                <c:pt idx="59">
                  <c:v>240.0</c:v>
                </c:pt>
                <c:pt idx="60">
                  <c:v>230.0</c:v>
                </c:pt>
                <c:pt idx="61">
                  <c:v>250.0</c:v>
                </c:pt>
                <c:pt idx="62">
                  <c:v>270.0</c:v>
                </c:pt>
                <c:pt idx="63">
                  <c:v>1700.0</c:v>
                </c:pt>
                <c:pt idx="64">
                  <c:v>1450.0</c:v>
                </c:pt>
                <c:pt idx="65">
                  <c:v>420.0</c:v>
                </c:pt>
                <c:pt idx="66">
                  <c:v>450.0</c:v>
                </c:pt>
                <c:pt idx="67">
                  <c:v>1600.0</c:v>
                </c:pt>
                <c:pt idx="68">
                  <c:v>750.0</c:v>
                </c:pt>
                <c:pt idx="69">
                  <c:v>1200.0</c:v>
                </c:pt>
                <c:pt idx="70">
                  <c:v>1900.0</c:v>
                </c:pt>
                <c:pt idx="71">
                  <c:v>500.0</c:v>
                </c:pt>
                <c:pt idx="72">
                  <c:v>700.0</c:v>
                </c:pt>
                <c:pt idx="73">
                  <c:v>750.0</c:v>
                </c:pt>
                <c:pt idx="74">
                  <c:v>2500.0</c:v>
                </c:pt>
                <c:pt idx="75">
                  <c:v>900.0</c:v>
                </c:pt>
                <c:pt idx="76">
                  <c:v>1200.0</c:v>
                </c:pt>
                <c:pt idx="77">
                  <c:v>1150.0</c:v>
                </c:pt>
                <c:pt idx="78">
                  <c:v>1200.0</c:v>
                </c:pt>
                <c:pt idx="79">
                  <c:v>1300.0</c:v>
                </c:pt>
                <c:pt idx="80">
                  <c:v>1150.0</c:v>
                </c:pt>
                <c:pt idx="81">
                  <c:v>1400.0</c:v>
                </c:pt>
                <c:pt idx="82">
                  <c:v>1500.0</c:v>
                </c:pt>
                <c:pt idx="83">
                  <c:v>4000.0</c:v>
                </c:pt>
                <c:pt idx="84">
                  <c:v>3000.0</c:v>
                </c:pt>
                <c:pt idx="85">
                  <c:v>1200.0</c:v>
                </c:pt>
                <c:pt idx="86">
                  <c:v>1800.0</c:v>
                </c:pt>
                <c:pt idx="87">
                  <c:v>1400.0</c:v>
                </c:pt>
                <c:pt idx="88">
                  <c:v>2000.0</c:v>
                </c:pt>
                <c:pt idx="89">
                  <c:v>2200.0</c:v>
                </c:pt>
                <c:pt idx="90">
                  <c:v>2000.0</c:v>
                </c:pt>
                <c:pt idx="91">
                  <c:v>1800.0</c:v>
                </c:pt>
                <c:pt idx="92">
                  <c:v>2200.0</c:v>
                </c:pt>
                <c:pt idx="93">
                  <c:v>2600.0</c:v>
                </c:pt>
                <c:pt idx="94">
                  <c:v>2100.0</c:v>
                </c:pt>
                <c:pt idx="95">
                  <c:v>2900.0</c:v>
                </c:pt>
                <c:pt idx="96">
                  <c:v>2400.0</c:v>
                </c:pt>
                <c:pt idx="97">
                  <c:v>2300.0</c:v>
                </c:pt>
                <c:pt idx="98">
                  <c:v>2000.0</c:v>
                </c:pt>
                <c:pt idx="99">
                  <c:v>3000.0</c:v>
                </c:pt>
                <c:pt idx="100">
                  <c:v>3200.0</c:v>
                </c:pt>
                <c:pt idx="101">
                  <c:v>3500.0</c:v>
                </c:pt>
                <c:pt idx="102">
                  <c:v>3200.0</c:v>
                </c:pt>
                <c:pt idx="103">
                  <c:v>4200.0</c:v>
                </c:pt>
                <c:pt idx="104">
                  <c:v>3800.0</c:v>
                </c:pt>
                <c:pt idx="105">
                  <c:v>3200.0</c:v>
                </c:pt>
                <c:pt idx="106">
                  <c:v>4200.0</c:v>
                </c:pt>
                <c:pt idx="107">
                  <c:v>4000.0</c:v>
                </c:pt>
                <c:pt idx="108">
                  <c:v>3200.0</c:v>
                </c:pt>
                <c:pt idx="109">
                  <c:v>3800.0</c:v>
                </c:pt>
                <c:pt idx="110">
                  <c:v>3550.0</c:v>
                </c:pt>
                <c:pt idx="111">
                  <c:v>4400.0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61096"/>
        <c:axId val="1954035816"/>
      </c:scatterChart>
      <c:valAx>
        <c:axId val="191716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Projected 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035816"/>
        <c:crosses val="autoZero"/>
        <c:crossBetween val="midCat"/>
      </c:valAx>
      <c:valAx>
        <c:axId val="195403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Clamping 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7161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42925368024649"/>
          <c:y val="0.073051948051948"/>
          <c:w val="0.866226463539884"/>
          <c:h val="0.84229458533592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Part_Tool_data!$H$4:$H$74</c:f>
              <c:numCache>
                <c:formatCode>General</c:formatCode>
                <c:ptCount val="71"/>
                <c:pt idx="0">
                  <c:v>1728.6</c:v>
                </c:pt>
                <c:pt idx="1">
                  <c:v>2300.0</c:v>
                </c:pt>
                <c:pt idx="2">
                  <c:v>2200.0</c:v>
                </c:pt>
                <c:pt idx="3">
                  <c:v>528.9</c:v>
                </c:pt>
                <c:pt idx="4">
                  <c:v>550.0</c:v>
                </c:pt>
                <c:pt idx="5">
                  <c:v>5500.0</c:v>
                </c:pt>
                <c:pt idx="6">
                  <c:v>1161.0</c:v>
                </c:pt>
                <c:pt idx="7">
                  <c:v>180.0</c:v>
                </c:pt>
                <c:pt idx="8">
                  <c:v>1900.0</c:v>
                </c:pt>
                <c:pt idx="9">
                  <c:v>1500.0</c:v>
                </c:pt>
                <c:pt idx="10">
                  <c:v>900.0</c:v>
                </c:pt>
                <c:pt idx="11">
                  <c:v>3200.0</c:v>
                </c:pt>
                <c:pt idx="12">
                  <c:v>343.0</c:v>
                </c:pt>
                <c:pt idx="13">
                  <c:v>4329.0</c:v>
                </c:pt>
                <c:pt idx="14">
                  <c:v>819.0</c:v>
                </c:pt>
                <c:pt idx="15">
                  <c:v>250.0</c:v>
                </c:pt>
                <c:pt idx="16">
                  <c:v>3000.0</c:v>
                </c:pt>
                <c:pt idx="17">
                  <c:v>3100.0</c:v>
                </c:pt>
                <c:pt idx="18">
                  <c:v>3200.0</c:v>
                </c:pt>
                <c:pt idx="19">
                  <c:v>3300.0</c:v>
                </c:pt>
                <c:pt idx="20">
                  <c:v>3400.0</c:v>
                </c:pt>
                <c:pt idx="21">
                  <c:v>3500.0</c:v>
                </c:pt>
                <c:pt idx="22">
                  <c:v>3600.0</c:v>
                </c:pt>
                <c:pt idx="23">
                  <c:v>3700.0</c:v>
                </c:pt>
                <c:pt idx="24">
                  <c:v>3800.0</c:v>
                </c:pt>
                <c:pt idx="25">
                  <c:v>3900.0</c:v>
                </c:pt>
                <c:pt idx="26">
                  <c:v>4000.0</c:v>
                </c:pt>
                <c:pt idx="27">
                  <c:v>4100.0</c:v>
                </c:pt>
                <c:pt idx="28">
                  <c:v>4200.0</c:v>
                </c:pt>
                <c:pt idx="29">
                  <c:v>4300.0</c:v>
                </c:pt>
                <c:pt idx="30">
                  <c:v>4400.0</c:v>
                </c:pt>
                <c:pt idx="31">
                  <c:v>4500.0</c:v>
                </c:pt>
                <c:pt idx="32">
                  <c:v>4600.0</c:v>
                </c:pt>
                <c:pt idx="33">
                  <c:v>4700.0</c:v>
                </c:pt>
                <c:pt idx="34">
                  <c:v>4800.0</c:v>
                </c:pt>
                <c:pt idx="35">
                  <c:v>4900.0</c:v>
                </c:pt>
                <c:pt idx="36">
                  <c:v>4950.0</c:v>
                </c:pt>
                <c:pt idx="37">
                  <c:v>5000.0</c:v>
                </c:pt>
                <c:pt idx="38">
                  <c:v>5200.0</c:v>
                </c:pt>
                <c:pt idx="39">
                  <c:v>5400.0</c:v>
                </c:pt>
                <c:pt idx="40">
                  <c:v>5600.0</c:v>
                </c:pt>
                <c:pt idx="41">
                  <c:v>5800.0</c:v>
                </c:pt>
                <c:pt idx="42">
                  <c:v>6000.0</c:v>
                </c:pt>
                <c:pt idx="43">
                  <c:v>6200.0</c:v>
                </c:pt>
                <c:pt idx="44">
                  <c:v>6400.0</c:v>
                </c:pt>
                <c:pt idx="45">
                  <c:v>6600.0</c:v>
                </c:pt>
                <c:pt idx="46">
                  <c:v>6800.0</c:v>
                </c:pt>
                <c:pt idx="47">
                  <c:v>2500.0</c:v>
                </c:pt>
                <c:pt idx="48">
                  <c:v>2550.0</c:v>
                </c:pt>
                <c:pt idx="49">
                  <c:v>2600.0</c:v>
                </c:pt>
                <c:pt idx="50">
                  <c:v>2650.0</c:v>
                </c:pt>
                <c:pt idx="51">
                  <c:v>2700.0</c:v>
                </c:pt>
                <c:pt idx="52">
                  <c:v>2750.0</c:v>
                </c:pt>
                <c:pt idx="53">
                  <c:v>2800.0</c:v>
                </c:pt>
                <c:pt idx="54">
                  <c:v>2850.0</c:v>
                </c:pt>
                <c:pt idx="55">
                  <c:v>2900.0</c:v>
                </c:pt>
                <c:pt idx="56">
                  <c:v>2950.0</c:v>
                </c:pt>
                <c:pt idx="57">
                  <c:v>3000.0</c:v>
                </c:pt>
                <c:pt idx="58">
                  <c:v>200.0</c:v>
                </c:pt>
                <c:pt idx="59">
                  <c:v>250.0</c:v>
                </c:pt>
                <c:pt idx="60">
                  <c:v>300.0</c:v>
                </c:pt>
                <c:pt idx="61">
                  <c:v>350.0</c:v>
                </c:pt>
                <c:pt idx="62">
                  <c:v>400.0</c:v>
                </c:pt>
                <c:pt idx="63">
                  <c:v>1500.0</c:v>
                </c:pt>
                <c:pt idx="64">
                  <c:v>1200.0</c:v>
                </c:pt>
                <c:pt idx="65">
                  <c:v>550.0</c:v>
                </c:pt>
                <c:pt idx="66">
                  <c:v>600.0</c:v>
                </c:pt>
                <c:pt idx="67">
                  <c:v>1300.0</c:v>
                </c:pt>
                <c:pt idx="68">
                  <c:v>700.0</c:v>
                </c:pt>
                <c:pt idx="69">
                  <c:v>900.0</c:v>
                </c:pt>
                <c:pt idx="70">
                  <c:v>1500.0</c:v>
                </c:pt>
              </c:numCache>
            </c:numRef>
          </c:xVal>
          <c:yVal>
            <c:numRef>
              <c:f>Part_Tool_data!$G$4:$G$74</c:f>
              <c:numCache>
                <c:formatCode>General</c:formatCode>
                <c:ptCount val="71"/>
                <c:pt idx="0">
                  <c:v>1700.0</c:v>
                </c:pt>
                <c:pt idx="1">
                  <c:v>1782.0</c:v>
                </c:pt>
                <c:pt idx="2">
                  <c:v>1705.0</c:v>
                </c:pt>
                <c:pt idx="3">
                  <c:v>600.0</c:v>
                </c:pt>
                <c:pt idx="4">
                  <c:v>500.0</c:v>
                </c:pt>
                <c:pt idx="5">
                  <c:v>4262.0</c:v>
                </c:pt>
                <c:pt idx="6">
                  <c:v>1200.0</c:v>
                </c:pt>
                <c:pt idx="7">
                  <c:v>139.0</c:v>
                </c:pt>
                <c:pt idx="8">
                  <c:v>1600.0</c:v>
                </c:pt>
                <c:pt idx="9">
                  <c:v>1500.0</c:v>
                </c:pt>
                <c:pt idx="10">
                  <c:v>1000.0</c:v>
                </c:pt>
                <c:pt idx="11">
                  <c:v>2480.0</c:v>
                </c:pt>
                <c:pt idx="12">
                  <c:v>265.0</c:v>
                </c:pt>
                <c:pt idx="13">
                  <c:v>3354.0</c:v>
                </c:pt>
                <c:pt idx="14">
                  <c:v>900.0</c:v>
                </c:pt>
                <c:pt idx="15">
                  <c:v>150.0</c:v>
                </c:pt>
                <c:pt idx="16">
                  <c:v>2100.0</c:v>
                </c:pt>
                <c:pt idx="17">
                  <c:v>2300.0</c:v>
                </c:pt>
                <c:pt idx="18">
                  <c:v>2200.0</c:v>
                </c:pt>
                <c:pt idx="19">
                  <c:v>2250.0</c:v>
                </c:pt>
                <c:pt idx="20">
                  <c:v>2400.0</c:v>
                </c:pt>
                <c:pt idx="21">
                  <c:v>2600.0</c:v>
                </c:pt>
                <c:pt idx="22">
                  <c:v>2500.0</c:v>
                </c:pt>
                <c:pt idx="23">
                  <c:v>2450.0</c:v>
                </c:pt>
                <c:pt idx="24">
                  <c:v>2500.0</c:v>
                </c:pt>
                <c:pt idx="25">
                  <c:v>2600.0</c:v>
                </c:pt>
                <c:pt idx="26">
                  <c:v>2400.0</c:v>
                </c:pt>
                <c:pt idx="27">
                  <c:v>2500.0</c:v>
                </c:pt>
                <c:pt idx="28">
                  <c:v>2600.0</c:v>
                </c:pt>
                <c:pt idx="29">
                  <c:v>2500.0</c:v>
                </c:pt>
                <c:pt idx="30">
                  <c:v>2700.0</c:v>
                </c:pt>
                <c:pt idx="31">
                  <c:v>2800.0</c:v>
                </c:pt>
                <c:pt idx="32">
                  <c:v>2400.0</c:v>
                </c:pt>
                <c:pt idx="33">
                  <c:v>2600.0</c:v>
                </c:pt>
                <c:pt idx="34">
                  <c:v>2800.0</c:v>
                </c:pt>
                <c:pt idx="35">
                  <c:v>3200.0</c:v>
                </c:pt>
                <c:pt idx="36">
                  <c:v>3400.0</c:v>
                </c:pt>
                <c:pt idx="37">
                  <c:v>2800.0</c:v>
                </c:pt>
                <c:pt idx="38">
                  <c:v>3000.0</c:v>
                </c:pt>
                <c:pt idx="39">
                  <c:v>3200.0</c:v>
                </c:pt>
                <c:pt idx="40">
                  <c:v>3300.0</c:v>
                </c:pt>
                <c:pt idx="41">
                  <c:v>3200.0</c:v>
                </c:pt>
                <c:pt idx="42">
                  <c:v>3300.0</c:v>
                </c:pt>
                <c:pt idx="43">
                  <c:v>3400.0</c:v>
                </c:pt>
                <c:pt idx="44">
                  <c:v>3420.0</c:v>
                </c:pt>
                <c:pt idx="45">
                  <c:v>3450.0</c:v>
                </c:pt>
                <c:pt idx="46">
                  <c:v>3500.0</c:v>
                </c:pt>
                <c:pt idx="47">
                  <c:v>1900.0</c:v>
                </c:pt>
                <c:pt idx="48">
                  <c:v>2100.0</c:v>
                </c:pt>
                <c:pt idx="49">
                  <c:v>2600.0</c:v>
                </c:pt>
                <c:pt idx="50">
                  <c:v>2150.0</c:v>
                </c:pt>
                <c:pt idx="51">
                  <c:v>2200.0</c:v>
                </c:pt>
                <c:pt idx="52">
                  <c:v>1800.0</c:v>
                </c:pt>
                <c:pt idx="53">
                  <c:v>2700.0</c:v>
                </c:pt>
                <c:pt idx="54">
                  <c:v>2500.0</c:v>
                </c:pt>
                <c:pt idx="55">
                  <c:v>2800.0</c:v>
                </c:pt>
                <c:pt idx="56">
                  <c:v>2400.0</c:v>
                </c:pt>
                <c:pt idx="57">
                  <c:v>2200.0</c:v>
                </c:pt>
                <c:pt idx="58">
                  <c:v>220.0</c:v>
                </c:pt>
                <c:pt idx="59">
                  <c:v>240.0</c:v>
                </c:pt>
                <c:pt idx="60">
                  <c:v>230.0</c:v>
                </c:pt>
                <c:pt idx="61">
                  <c:v>250.0</c:v>
                </c:pt>
                <c:pt idx="62">
                  <c:v>270.0</c:v>
                </c:pt>
                <c:pt idx="63">
                  <c:v>1700.0</c:v>
                </c:pt>
                <c:pt idx="64">
                  <c:v>1450.0</c:v>
                </c:pt>
                <c:pt idx="65">
                  <c:v>420.0</c:v>
                </c:pt>
                <c:pt idx="66">
                  <c:v>450.0</c:v>
                </c:pt>
                <c:pt idx="67">
                  <c:v>1600.0</c:v>
                </c:pt>
                <c:pt idx="68">
                  <c:v>750.0</c:v>
                </c:pt>
                <c:pt idx="69">
                  <c:v>1200.0</c:v>
                </c:pt>
                <c:pt idx="70">
                  <c:v>1900.0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17944"/>
        <c:axId val="1935469432"/>
      </c:scatterChart>
      <c:valAx>
        <c:axId val="1935117944"/>
        <c:scaling>
          <c:orientation val="minMax"/>
          <c:max val="7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Projected 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469432"/>
        <c:crosses val="autoZero"/>
        <c:crossBetween val="midCat"/>
      </c:valAx>
      <c:valAx>
        <c:axId val="193546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Clamping 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117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6</xdr:row>
      <xdr:rowOff>165100</xdr:rowOff>
    </xdr:from>
    <xdr:to>
      <xdr:col>15</xdr:col>
      <xdr:colOff>444500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2</xdr:row>
      <xdr:rowOff>190500</xdr:rowOff>
    </xdr:from>
    <xdr:to>
      <xdr:col>20</xdr:col>
      <xdr:colOff>419100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salanfarooq/Downloads/Users/Crystal%20Ball/Downloads/20150909-High-Vacuum-Die-Casting-Cost-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salanfarooq/Desktop/Academic/Postdoc/Melt/Melt-5B/cost-model/26122017-Melt5b+SVDC+HT-Cost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salanfarooq/Downloads/Users/arsalanfarooq/Library/Containers/com.apple.mail/Data/Library/Mail%20Downloads/C58ECEE2-760E-4DE9-A113-13E33D103246/LIFT%20Project/Sand%20Casting%20Cost%20Mod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cess_Data"/>
      <sheetName val="Model"/>
      <sheetName val="Databases"/>
      <sheetName val="Part Data"/>
      <sheetName val="Downtime"/>
      <sheetName val="Revision notes"/>
    </sheetNames>
    <sheetDataSet>
      <sheetData sheetId="0">
        <row r="6">
          <cell r="C6">
            <v>34</v>
          </cell>
        </row>
      </sheetData>
      <sheetData sheetId="1">
        <row r="5">
          <cell r="A5">
            <v>1</v>
          </cell>
        </row>
        <row r="16">
          <cell r="C16">
            <v>7</v>
          </cell>
        </row>
        <row r="25">
          <cell r="H25">
            <v>10125</v>
          </cell>
        </row>
        <row r="28">
          <cell r="H28">
            <v>11006.78</v>
          </cell>
        </row>
        <row r="30">
          <cell r="C30">
            <v>17</v>
          </cell>
          <cell r="H30">
            <v>13500</v>
          </cell>
        </row>
        <row r="31">
          <cell r="H31">
            <v>1083</v>
          </cell>
        </row>
        <row r="42">
          <cell r="H42">
            <v>1618.95</v>
          </cell>
        </row>
      </sheetData>
      <sheetData sheetId="2"/>
      <sheetData sheetId="3">
        <row r="8">
          <cell r="A8">
            <v>1</v>
          </cell>
        </row>
      </sheetData>
      <sheetData sheetId="4">
        <row r="12">
          <cell r="B12">
            <v>1.4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B_DATA_"/>
      <sheetName val="Cost_model"/>
      <sheetName val="Part_Tool_data"/>
      <sheetName val="Sheet1"/>
      <sheetName val="Process-flow"/>
      <sheetName val="Vacuum-HT"/>
      <sheetName val="Mat&amp;Gas_data"/>
      <sheetName val="Downtime_Database"/>
      <sheetName val="Timeline"/>
      <sheetName val="Contacts"/>
    </sheetNames>
    <sheetDataSet>
      <sheetData sheetId="0"/>
      <sheetData sheetId="1">
        <row r="7">
          <cell r="AG7">
            <v>243972</v>
          </cell>
          <cell r="AP7">
            <v>0</v>
          </cell>
          <cell r="AV7">
            <v>939.29219999999998</v>
          </cell>
          <cell r="BB7">
            <v>0</v>
          </cell>
          <cell r="BH7">
            <v>814.42680000000007</v>
          </cell>
          <cell r="BN7">
            <v>0</v>
          </cell>
          <cell r="BT7">
            <v>0</v>
          </cell>
          <cell r="BZ7">
            <v>206.184</v>
          </cell>
          <cell r="CF7">
            <v>0</v>
          </cell>
          <cell r="CL7">
            <v>855.66360000000009</v>
          </cell>
          <cell r="CR7">
            <v>2.0619999999999998</v>
          </cell>
          <cell r="CX7">
            <v>101.009</v>
          </cell>
          <cell r="DD7">
            <v>202.018</v>
          </cell>
          <cell r="DJ7">
            <v>0</v>
          </cell>
          <cell r="DP7">
            <v>2773.0709291930502</v>
          </cell>
          <cell r="DV7">
            <v>4919.2047487249256</v>
          </cell>
          <cell r="EB7">
            <v>2745.386304246244</v>
          </cell>
        </row>
        <row r="8">
          <cell r="AG8">
            <v>-64459.23563672656</v>
          </cell>
          <cell r="AP8">
            <v>1353.4446909199091</v>
          </cell>
          <cell r="AV8">
            <v>591.97114011048291</v>
          </cell>
          <cell r="BB8">
            <v>35904.182354355471</v>
          </cell>
          <cell r="BH8">
            <v>9475.3676470588252</v>
          </cell>
          <cell r="BN8">
            <v>34395.584558823532</v>
          </cell>
          <cell r="BT8">
            <v>2941.9117647058824</v>
          </cell>
          <cell r="BZ8">
            <v>10558.266806722688</v>
          </cell>
          <cell r="CF8">
            <v>0</v>
          </cell>
          <cell r="CL8">
            <v>68222.647058823524</v>
          </cell>
          <cell r="CR8">
            <v>7391.3602941176468</v>
          </cell>
          <cell r="CX8">
            <v>12533.285845588236</v>
          </cell>
          <cell r="DD8">
            <v>20888.809742647056</v>
          </cell>
          <cell r="DJ8">
            <v>0</v>
          </cell>
          <cell r="DP8">
            <v>261.40429597035666</v>
          </cell>
          <cell r="DV8">
            <v>21648.525669642859</v>
          </cell>
          <cell r="EB8">
            <v>129.39270688590395</v>
          </cell>
        </row>
        <row r="9">
          <cell r="C9">
            <v>15</v>
          </cell>
          <cell r="AG9">
            <v>-19655.04</v>
          </cell>
          <cell r="AP9">
            <v>4386.6112761325494</v>
          </cell>
          <cell r="AV9">
            <v>0</v>
          </cell>
          <cell r="BB9">
            <v>10028.608424999999</v>
          </cell>
          <cell r="BH9">
            <v>214.77500000000001</v>
          </cell>
          <cell r="BN9">
            <v>2598.7774999999997</v>
          </cell>
          <cell r="BT9">
            <v>520.41666666666663</v>
          </cell>
          <cell r="BZ9">
            <v>239.3207142857143</v>
          </cell>
          <cell r="CF9">
            <v>0</v>
          </cell>
          <cell r="CL9">
            <v>1855.6559999999999</v>
          </cell>
          <cell r="CR9">
            <v>201.04499999999996</v>
          </cell>
          <cell r="CX9">
            <v>568.17562499999997</v>
          </cell>
          <cell r="DD9">
            <v>946.95937500000002</v>
          </cell>
          <cell r="DJ9">
            <v>0</v>
          </cell>
          <cell r="DP9">
            <v>2517.1677386772071</v>
          </cell>
          <cell r="DV9">
            <v>22438.910974458722</v>
          </cell>
          <cell r="EB9">
            <v>2493.449393499714</v>
          </cell>
        </row>
        <row r="10">
          <cell r="C10">
            <v>100000</v>
          </cell>
          <cell r="AG10">
            <v>6100</v>
          </cell>
          <cell r="AO10">
            <v>5.7400559670524584E-2</v>
          </cell>
          <cell r="AP10">
            <v>5740.0559670524581</v>
          </cell>
          <cell r="BB10">
            <v>45932.79077935547</v>
          </cell>
          <cell r="BC10">
            <v>9.0075446129115846E-2</v>
          </cell>
          <cell r="BG10">
            <v>0.10504569447058824</v>
          </cell>
          <cell r="BH10">
            <v>10504.569447058824</v>
          </cell>
          <cell r="BM10">
            <v>0.36994362058823527</v>
          </cell>
          <cell r="BN10">
            <v>36994.362058823528</v>
          </cell>
          <cell r="BS10">
            <v>3.4623284313725487E-2</v>
          </cell>
          <cell r="BT10">
            <v>3462.3284313725489</v>
          </cell>
          <cell r="BY10">
            <v>0.110037715210084</v>
          </cell>
          <cell r="BZ10">
            <v>11003.771521008401</v>
          </cell>
          <cell r="CE10">
            <v>0</v>
          </cell>
          <cell r="CF10">
            <v>0</v>
          </cell>
          <cell r="CK10">
            <v>0.70933966658823522</v>
          </cell>
          <cell r="CL10">
            <v>70933.966658823527</v>
          </cell>
          <cell r="CQ10">
            <v>7.5944672941176475E-2</v>
          </cell>
          <cell r="CR10">
            <v>7594.4672941176468</v>
          </cell>
          <cell r="CW10">
            <v>0.13202470470588235</v>
          </cell>
          <cell r="CX10">
            <v>13202.470470588236</v>
          </cell>
          <cell r="DC10">
            <v>0.22037787117647054</v>
          </cell>
          <cell r="DD10">
            <v>22037.787117647054</v>
          </cell>
          <cell r="DI10">
            <v>0</v>
          </cell>
          <cell r="DJ10">
            <v>0</v>
          </cell>
          <cell r="DP10">
            <v>5551.6429638406134</v>
          </cell>
          <cell r="DV10">
            <v>49006.64139282651</v>
          </cell>
          <cell r="EB10">
            <v>5368.2284046318618</v>
          </cell>
        </row>
        <row r="11">
          <cell r="AG11">
            <v>165957.72436327345</v>
          </cell>
        </row>
        <row r="13">
          <cell r="AP13">
            <v>2811.6198340879882</v>
          </cell>
          <cell r="AR13">
            <v>23936.904613245086</v>
          </cell>
          <cell r="AV13">
            <v>55.889174273778195</v>
          </cell>
          <cell r="BB13">
            <v>46716.565189371162</v>
          </cell>
          <cell r="BD13">
            <v>397724.45450796612</v>
          </cell>
          <cell r="BH13">
            <v>7156.7066412832692</v>
          </cell>
          <cell r="BJ13">
            <v>60929.078014184401</v>
          </cell>
          <cell r="BN13">
            <v>15154.326312917321</v>
          </cell>
          <cell r="BP13">
            <v>129017.32269503546</v>
          </cell>
          <cell r="BT13">
            <v>1194.3325191928545</v>
          </cell>
          <cell r="BV13">
            <v>10168.026004728134</v>
          </cell>
          <cell r="BZ13">
            <v>3987.3079858578212</v>
          </cell>
          <cell r="CB13">
            <v>33946.200607902734</v>
          </cell>
          <cell r="CF13">
            <v>0</v>
          </cell>
          <cell r="CH13">
            <v>0</v>
          </cell>
          <cell r="CL13">
            <v>72139.60294413536</v>
          </cell>
          <cell r="CN13">
            <v>614165.10638297873</v>
          </cell>
          <cell r="CR13">
            <v>5582.6643646327339</v>
          </cell>
          <cell r="CT13">
            <v>47528.368794326234</v>
          </cell>
          <cell r="CX13">
            <v>567.98038908431226</v>
          </cell>
          <cell r="CZ13">
            <v>4835.5372340425538</v>
          </cell>
          <cell r="DD13">
            <v>3944.3082575299459</v>
          </cell>
          <cell r="DF13">
            <v>33580.119680851065</v>
          </cell>
          <cell r="DJ13">
            <v>0</v>
          </cell>
          <cell r="DL13">
            <v>0</v>
          </cell>
          <cell r="DP13">
            <v>222.73516517673704</v>
          </cell>
          <cell r="DR13">
            <v>1896.2700213630992</v>
          </cell>
          <cell r="DV13">
            <v>8856.8151639046755</v>
          </cell>
          <cell r="DX13">
            <v>75403.060252026335</v>
          </cell>
          <cell r="EB13">
            <v>223.37809559384019</v>
          </cell>
          <cell r="ED13">
            <v>1901.743650436478</v>
          </cell>
        </row>
        <row r="14">
          <cell r="AP14">
            <v>0</v>
          </cell>
          <cell r="AR14">
            <v>0</v>
          </cell>
          <cell r="AV14">
            <v>0</v>
          </cell>
          <cell r="BB14">
            <v>344644.36094918521</v>
          </cell>
          <cell r="BD14">
            <v>1306473.2836374007</v>
          </cell>
          <cell r="BH14">
            <v>1582.7848847684725</v>
          </cell>
          <cell r="BJ14">
            <v>6000</v>
          </cell>
          <cell r="BN14">
            <v>53550.88860133331</v>
          </cell>
          <cell r="BP14">
            <v>203000</v>
          </cell>
          <cell r="BT14">
            <v>18993.418617221669</v>
          </cell>
          <cell r="BV14">
            <v>72000</v>
          </cell>
          <cell r="BZ14">
            <v>791.39244238423623</v>
          </cell>
          <cell r="CB14">
            <v>3000</v>
          </cell>
          <cell r="CF14">
            <v>0</v>
          </cell>
          <cell r="CH14">
            <v>0</v>
          </cell>
          <cell r="CL14">
            <v>42075.698186761896</v>
          </cell>
          <cell r="CN14">
            <v>159500</v>
          </cell>
          <cell r="CR14">
            <v>158.27848847684726</v>
          </cell>
          <cell r="CT14">
            <v>600</v>
          </cell>
          <cell r="CX14">
            <v>1266.2279078147781</v>
          </cell>
          <cell r="CZ14">
            <v>4800</v>
          </cell>
          <cell r="DD14">
            <v>474.83546543054172</v>
          </cell>
          <cell r="DF14">
            <v>1800</v>
          </cell>
          <cell r="DJ14">
            <v>0</v>
          </cell>
          <cell r="DL14">
            <v>0</v>
          </cell>
          <cell r="DP14">
            <v>0</v>
          </cell>
          <cell r="DR14">
            <v>0</v>
          </cell>
          <cell r="DV14">
            <v>0</v>
          </cell>
          <cell r="DX14">
            <v>0</v>
          </cell>
          <cell r="EB14">
            <v>0</v>
          </cell>
          <cell r="ED14">
            <v>0</v>
          </cell>
        </row>
        <row r="15">
          <cell r="AP15">
            <v>274.92586346355785</v>
          </cell>
          <cell r="AR15">
            <v>2591.7025996338684</v>
          </cell>
          <cell r="AV15">
            <v>50.912196937695896</v>
          </cell>
          <cell r="BB15">
            <v>2891.2623741302218</v>
          </cell>
          <cell r="BD15">
            <v>27255.68310254718</v>
          </cell>
          <cell r="BH15">
            <v>445.54072558392227</v>
          </cell>
          <cell r="BJ15">
            <v>4200.0743116395497</v>
          </cell>
          <cell r="BN15">
            <v>5391.0427795654596</v>
          </cell>
          <cell r="BP15">
            <v>50820.899170838544</v>
          </cell>
          <cell r="BT15">
            <v>105.13191454053215</v>
          </cell>
          <cell r="BV15">
            <v>991.06956612432214</v>
          </cell>
          <cell r="BZ15">
            <v>496.45966565065623</v>
          </cell>
          <cell r="CB15">
            <v>4680.0828043983547</v>
          </cell>
          <cell r="CF15">
            <v>0</v>
          </cell>
          <cell r="CH15">
            <v>0</v>
          </cell>
          <cell r="CL15">
            <v>2566.3145793633926</v>
          </cell>
          <cell r="CN15">
            <v>24192.428035043806</v>
          </cell>
          <cell r="CR15">
            <v>278.03898707956279</v>
          </cell>
          <cell r="CT15">
            <v>2621.0497496871085</v>
          </cell>
          <cell r="CX15">
            <v>1178.6538480810082</v>
          </cell>
          <cell r="CZ15">
            <v>11111.069012046308</v>
          </cell>
          <cell r="DD15">
            <v>1964.4230801350136</v>
          </cell>
          <cell r="DF15">
            <v>18518.448353410513</v>
          </cell>
          <cell r="DJ15">
            <v>0</v>
          </cell>
          <cell r="DL15">
            <v>0</v>
          </cell>
          <cell r="DP15">
            <v>63.158523354480508</v>
          </cell>
          <cell r="DR15">
            <v>595.38999752397194</v>
          </cell>
          <cell r="DV15">
            <v>5089.6704982570091</v>
          </cell>
          <cell r="DX15">
            <v>47979.888452222644</v>
          </cell>
          <cell r="EB15">
            <v>62.525768900749462</v>
          </cell>
          <cell r="ED15">
            <v>589.42507541004341</v>
          </cell>
        </row>
        <row r="16">
          <cell r="C16">
            <v>1</v>
          </cell>
          <cell r="AP16">
            <v>1691.8058636498865</v>
          </cell>
          <cell r="AV16">
            <v>443.97835508286221</v>
          </cell>
          <cell r="BB16">
            <v>26928.136765766601</v>
          </cell>
          <cell r="BH16">
            <v>7106.5257352941171</v>
          </cell>
          <cell r="BN16">
            <v>65924.870404411748</v>
          </cell>
          <cell r="BT16">
            <v>1470.9558823529412</v>
          </cell>
          <cell r="BZ16">
            <v>7918.7001050420158</v>
          </cell>
          <cell r="CF16">
            <v>0</v>
          </cell>
          <cell r="CL16">
            <v>51166.98529411765</v>
          </cell>
          <cell r="CR16">
            <v>5543.5202205882351</v>
          </cell>
          <cell r="CX16">
            <v>15666.607306985294</v>
          </cell>
          <cell r="DD16">
            <v>26111.012178308825</v>
          </cell>
          <cell r="DJ16">
            <v>0</v>
          </cell>
          <cell r="DP16">
            <v>196.05322197776746</v>
          </cell>
          <cell r="DV16">
            <v>12628.306640625</v>
          </cell>
          <cell r="EB16">
            <v>161.74088360737994</v>
          </cell>
        </row>
        <row r="17">
          <cell r="C17" t="str">
            <v>No</v>
          </cell>
          <cell r="AF17">
            <v>108977</v>
          </cell>
          <cell r="AG17">
            <v>1.0634000000000001</v>
          </cell>
          <cell r="AH17">
            <v>121986</v>
          </cell>
          <cell r="AI17">
            <v>115887</v>
          </cell>
          <cell r="AJ17">
            <v>6099</v>
          </cell>
          <cell r="AK17">
            <v>6099</v>
          </cell>
          <cell r="AP17">
            <v>308.65456975515463</v>
          </cell>
          <cell r="AV17">
            <v>10.680137121147411</v>
          </cell>
          <cell r="BB17">
            <v>41002.227605319407</v>
          </cell>
          <cell r="BH17">
            <v>918.5032251635663</v>
          </cell>
          <cell r="BN17">
            <v>7409.6257693816078</v>
          </cell>
          <cell r="BT17">
            <v>2029.2883050955058</v>
          </cell>
          <cell r="BZ17">
            <v>527.5160093892714</v>
          </cell>
          <cell r="CF17">
            <v>0</v>
          </cell>
          <cell r="CL17">
            <v>11678.161571026065</v>
          </cell>
          <cell r="CR17">
            <v>601.89818401891432</v>
          </cell>
          <cell r="CX17">
            <v>301.28621449800988</v>
          </cell>
          <cell r="DD17">
            <v>638.35668030955003</v>
          </cell>
          <cell r="DJ17">
            <v>0</v>
          </cell>
          <cell r="DP17">
            <v>28.589368853121755</v>
          </cell>
          <cell r="DV17">
            <v>1394.6485662161685</v>
          </cell>
          <cell r="EB17">
            <v>28.590386449458965</v>
          </cell>
        </row>
        <row r="18">
          <cell r="C18">
            <v>818</v>
          </cell>
          <cell r="AF18">
            <v>108977</v>
          </cell>
          <cell r="AG18">
            <v>1.0612774451097806</v>
          </cell>
          <cell r="AH18">
            <v>115887</v>
          </cell>
          <cell r="AI18">
            <v>115654.83213572856</v>
          </cell>
          <cell r="AK18">
            <v>232.16786427143961</v>
          </cell>
          <cell r="AP18">
            <v>185.79654576755863</v>
          </cell>
          <cell r="AV18">
            <v>49.38104237983363</v>
          </cell>
          <cell r="BB18">
            <v>1821.5231886280519</v>
          </cell>
          <cell r="BH18">
            <v>440.2773795588235</v>
          </cell>
          <cell r="BN18">
            <v>2572.9808115808819</v>
          </cell>
          <cell r="BT18">
            <v>123.33210784313728</v>
          </cell>
          <cell r="BZ18">
            <v>473.06179065126048</v>
          </cell>
          <cell r="CF18">
            <v>0</v>
          </cell>
          <cell r="CL18">
            <v>3052.5237988235294</v>
          </cell>
          <cell r="CR18">
            <v>328.44968786764707</v>
          </cell>
          <cell r="CX18">
            <v>721.72694443933824</v>
          </cell>
          <cell r="DD18">
            <v>1203.7199823988969</v>
          </cell>
          <cell r="DJ18">
            <v>0</v>
          </cell>
          <cell r="DP18">
            <v>143.69240464545953</v>
          </cell>
          <cell r="DV18">
            <v>1540.8737008362878</v>
          </cell>
          <cell r="EB18">
            <v>138.24923220598106</v>
          </cell>
        </row>
        <row r="19">
          <cell r="C19">
            <v>1450</v>
          </cell>
          <cell r="AF19">
            <v>108977</v>
          </cell>
          <cell r="AG19">
            <v>1.45</v>
          </cell>
          <cell r="AH19">
            <v>115655</v>
          </cell>
          <cell r="AI19">
            <v>149484</v>
          </cell>
          <cell r="AK19">
            <v>31225</v>
          </cell>
          <cell r="AO19">
            <v>5.2728026767241462E-2</v>
          </cell>
          <cell r="AP19">
            <v>5272.8026767241454</v>
          </cell>
          <cell r="BB19">
            <v>464004.07607240061</v>
          </cell>
          <cell r="BC19">
            <v>0.90992455387088422</v>
          </cell>
          <cell r="BG19">
            <v>0.1765033859165217</v>
          </cell>
          <cell r="BH19">
            <v>17650.338591652169</v>
          </cell>
          <cell r="BM19">
            <v>1.5000373467919033</v>
          </cell>
          <cell r="BN19">
            <v>150003.73467919033</v>
          </cell>
          <cell r="BS19">
            <v>0.23916459346246641</v>
          </cell>
          <cell r="BT19">
            <v>23916.45934624664</v>
          </cell>
          <cell r="BY19">
            <v>0.14194437998975262</v>
          </cell>
          <cell r="BZ19">
            <v>14194.437998975262</v>
          </cell>
          <cell r="CE19">
            <v>0</v>
          </cell>
          <cell r="CF19">
            <v>0</v>
          </cell>
          <cell r="CK19">
            <v>1.8267928637422788</v>
          </cell>
          <cell r="CL19">
            <v>182679.28637422787</v>
          </cell>
          <cell r="CQ19">
            <v>0.12492849932663939</v>
          </cell>
          <cell r="CR19">
            <v>12492.849932663939</v>
          </cell>
          <cell r="CW19">
            <v>0.19702482610902741</v>
          </cell>
          <cell r="CX19">
            <v>19702.482610902742</v>
          </cell>
          <cell r="DC19">
            <v>0.34336655644112773</v>
          </cell>
          <cell r="DD19">
            <v>34336.655644112776</v>
          </cell>
          <cell r="DI19">
            <v>0</v>
          </cell>
          <cell r="DJ19">
            <v>0</v>
          </cell>
          <cell r="DP19">
            <v>654.22868400756624</v>
          </cell>
          <cell r="DV19">
            <v>29510.314569839142</v>
          </cell>
          <cell r="EB19">
            <v>614.48436675740959</v>
          </cell>
        </row>
        <row r="20">
          <cell r="C20">
            <v>6.35</v>
          </cell>
          <cell r="AF20">
            <v>103092</v>
          </cell>
          <cell r="AG20">
            <v>1.45</v>
          </cell>
          <cell r="AH20">
            <v>149484</v>
          </cell>
          <cell r="AI20">
            <v>149484</v>
          </cell>
        </row>
        <row r="21">
          <cell r="C21">
            <v>3.3</v>
          </cell>
          <cell r="AF21">
            <v>103092</v>
          </cell>
          <cell r="AG21">
            <v>1.421</v>
          </cell>
          <cell r="AH21">
            <v>149484</v>
          </cell>
          <cell r="AI21">
            <v>146494</v>
          </cell>
          <cell r="AK21">
            <v>2990</v>
          </cell>
          <cell r="AP21">
            <v>11012.858643776603</v>
          </cell>
          <cell r="AV21">
            <v>2142.1042459058003</v>
          </cell>
          <cell r="BB21">
            <v>509936.86685175606</v>
          </cell>
          <cell r="BH21">
            <v>28154.908038710993</v>
          </cell>
          <cell r="BN21">
            <v>186998.09673801385</v>
          </cell>
          <cell r="BT21">
            <v>27378.787777619189</v>
          </cell>
          <cell r="BZ21">
            <v>25198.209519983662</v>
          </cell>
          <cell r="CF21">
            <v>0</v>
          </cell>
          <cell r="CL21">
            <v>253613.25303305138</v>
          </cell>
          <cell r="CR21">
            <v>20087.317226781586</v>
          </cell>
          <cell r="CX21">
            <v>32904.953081490981</v>
          </cell>
          <cell r="DD21">
            <v>56374.442761759827</v>
          </cell>
          <cell r="DJ21">
            <v>0</v>
          </cell>
          <cell r="DP21">
            <v>6205.8716478481801</v>
          </cell>
          <cell r="DV21">
            <v>78516.955962665656</v>
          </cell>
          <cell r="EB21">
            <v>5982.7127713892714</v>
          </cell>
        </row>
        <row r="22">
          <cell r="C22">
            <v>819</v>
          </cell>
          <cell r="AF22">
            <v>103092</v>
          </cell>
          <cell r="AG22">
            <v>1.421</v>
          </cell>
          <cell r="AH22">
            <v>146494</v>
          </cell>
          <cell r="AI22">
            <v>146494</v>
          </cell>
        </row>
        <row r="23">
          <cell r="C23">
            <v>2019</v>
          </cell>
          <cell r="AF23">
            <v>103092</v>
          </cell>
          <cell r="AG23">
            <v>1.421</v>
          </cell>
          <cell r="AH23">
            <v>146494</v>
          </cell>
          <cell r="AI23">
            <v>146494</v>
          </cell>
          <cell r="AK23">
            <v>0</v>
          </cell>
        </row>
        <row r="24">
          <cell r="C24">
            <v>1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K24">
            <v>0</v>
          </cell>
        </row>
        <row r="25">
          <cell r="C25">
            <v>264</v>
          </cell>
          <cell r="AF25">
            <v>103092</v>
          </cell>
          <cell r="AG25">
            <v>0.81799999999999995</v>
          </cell>
          <cell r="AH25">
            <v>146494</v>
          </cell>
          <cell r="AI25">
            <v>82626</v>
          </cell>
          <cell r="AK25">
            <v>2930</v>
          </cell>
        </row>
        <row r="26">
          <cell r="C26">
            <v>310</v>
          </cell>
          <cell r="AF26">
            <v>1031</v>
          </cell>
          <cell r="AH26">
            <v>844</v>
          </cell>
          <cell r="AI26">
            <v>786</v>
          </cell>
          <cell r="AK26">
            <v>38</v>
          </cell>
        </row>
        <row r="27">
          <cell r="C27">
            <v>1</v>
          </cell>
          <cell r="AF27">
            <v>101009</v>
          </cell>
          <cell r="AG27">
            <v>0.81799999999999995</v>
          </cell>
          <cell r="AH27">
            <v>82626</v>
          </cell>
          <cell r="AI27">
            <v>82625.361999999994</v>
          </cell>
        </row>
        <row r="28">
          <cell r="C28">
            <v>25.4</v>
          </cell>
          <cell r="AF28">
            <v>101009</v>
          </cell>
          <cell r="AG28">
            <v>0.81799999999999995</v>
          </cell>
          <cell r="AH28">
            <v>82626</v>
          </cell>
          <cell r="AI28">
            <v>82625.361999999994</v>
          </cell>
        </row>
        <row r="29">
          <cell r="AF29">
            <v>0</v>
          </cell>
        </row>
        <row r="30">
          <cell r="AF30">
            <v>101009</v>
          </cell>
          <cell r="AG30">
            <v>0.81801000000000001</v>
          </cell>
          <cell r="AH30">
            <v>82626</v>
          </cell>
          <cell r="AI30">
            <v>82212.459029999998</v>
          </cell>
        </row>
        <row r="31">
          <cell r="AF31">
            <v>100503</v>
          </cell>
          <cell r="AG31">
            <v>0.81800099999999998</v>
          </cell>
          <cell r="AH31">
            <v>82213</v>
          </cell>
          <cell r="AI31">
            <v>81800.099999999991</v>
          </cell>
        </row>
        <row r="32">
          <cell r="AF32">
            <v>100000</v>
          </cell>
          <cell r="AG32">
            <v>0.81800099999999998</v>
          </cell>
          <cell r="AH32">
            <v>81801</v>
          </cell>
          <cell r="AI32">
            <v>81801</v>
          </cell>
          <cell r="AN32" t="str">
            <v>Line Shutdown</v>
          </cell>
          <cell r="AO32">
            <v>8</v>
          </cell>
          <cell r="AT32" t="str">
            <v>Line Shutdown</v>
          </cell>
          <cell r="AU32">
            <v>8</v>
          </cell>
          <cell r="AZ32" t="str">
            <v>Line Shutdown</v>
          </cell>
          <cell r="BA32">
            <v>8</v>
          </cell>
          <cell r="BF32" t="str">
            <v>Line Shutdown</v>
          </cell>
          <cell r="BG32">
            <v>8</v>
          </cell>
          <cell r="BL32" t="str">
            <v>Line Shutdown</v>
          </cell>
          <cell r="BM32">
            <v>8</v>
          </cell>
          <cell r="BR32" t="str">
            <v>Line Shutdown</v>
          </cell>
          <cell r="BS32">
            <v>8</v>
          </cell>
          <cell r="BX32" t="str">
            <v>Line Shutdown</v>
          </cell>
          <cell r="BY32">
            <v>8</v>
          </cell>
          <cell r="CD32" t="str">
            <v>Line Shutdown</v>
          </cell>
          <cell r="CE32">
            <v>8</v>
          </cell>
          <cell r="CJ32" t="str">
            <v>Line Shutdown</v>
          </cell>
          <cell r="CK32">
            <v>8</v>
          </cell>
          <cell r="CP32" t="str">
            <v>Line Shutdown</v>
          </cell>
          <cell r="CQ32">
            <v>8</v>
          </cell>
          <cell r="CV32" t="str">
            <v>Line Shutdown</v>
          </cell>
          <cell r="CW32">
            <v>8</v>
          </cell>
          <cell r="DB32" t="str">
            <v>Line Shutdown</v>
          </cell>
          <cell r="DC32">
            <v>8</v>
          </cell>
          <cell r="DH32" t="str">
            <v>Line Shutdown</v>
          </cell>
          <cell r="DI32">
            <v>8</v>
          </cell>
          <cell r="DN32" t="str">
            <v>Line Shutdown</v>
          </cell>
          <cell r="DO32">
            <v>8</v>
          </cell>
          <cell r="DT32" t="str">
            <v>Line Shutdown</v>
          </cell>
          <cell r="DU32">
            <v>16</v>
          </cell>
          <cell r="DZ32" t="str">
            <v>Line Shutdown</v>
          </cell>
          <cell r="EA32">
            <v>8</v>
          </cell>
        </row>
        <row r="33">
          <cell r="AN33" t="str">
            <v>Worker Unpaid Breaks</v>
          </cell>
          <cell r="AO33">
            <v>1</v>
          </cell>
          <cell r="AT33" t="str">
            <v>Worker Unpaid Breaks</v>
          </cell>
          <cell r="AU33">
            <v>1</v>
          </cell>
          <cell r="AZ33" t="str">
            <v>Worker Unpaid Breaks</v>
          </cell>
          <cell r="BA33">
            <v>1</v>
          </cell>
          <cell r="BF33" t="str">
            <v>Worker Unpaid Breaks</v>
          </cell>
          <cell r="BG33">
            <v>1</v>
          </cell>
          <cell r="BL33" t="str">
            <v>Worker Unpaid Breaks</v>
          </cell>
          <cell r="BM33">
            <v>1</v>
          </cell>
          <cell r="BR33" t="str">
            <v>Worker Unpaid Breaks</v>
          </cell>
          <cell r="BS33">
            <v>1</v>
          </cell>
          <cell r="BX33" t="str">
            <v>Worker Unpaid Breaks</v>
          </cell>
          <cell r="BY33">
            <v>1</v>
          </cell>
          <cell r="CD33" t="str">
            <v>Worker Unpaid Breaks</v>
          </cell>
          <cell r="CE33">
            <v>1</v>
          </cell>
          <cell r="CJ33" t="str">
            <v>Worker Unpaid Breaks</v>
          </cell>
          <cell r="CK33">
            <v>1</v>
          </cell>
          <cell r="CP33" t="str">
            <v>Worker Unpaid Breaks</v>
          </cell>
          <cell r="CQ33">
            <v>1</v>
          </cell>
          <cell r="CV33" t="str">
            <v>Worker Unpaid Breaks</v>
          </cell>
          <cell r="CW33">
            <v>1</v>
          </cell>
          <cell r="DB33" t="str">
            <v>Worker Unpaid Breaks</v>
          </cell>
          <cell r="DC33">
            <v>1</v>
          </cell>
          <cell r="DH33" t="str">
            <v>Worker Unpaid Breaks</v>
          </cell>
          <cell r="DI33">
            <v>1</v>
          </cell>
          <cell r="DN33" t="str">
            <v>Worker Unpaid Breaks</v>
          </cell>
          <cell r="DO33">
            <v>1</v>
          </cell>
          <cell r="DT33" t="str">
            <v>Worker Unpaid Breaks</v>
          </cell>
          <cell r="DU33">
            <v>2</v>
          </cell>
          <cell r="DZ33" t="str">
            <v>Worker Unpaid Breaks</v>
          </cell>
          <cell r="EA33">
            <v>1</v>
          </cell>
        </row>
        <row r="34">
          <cell r="AN34" t="str">
            <v>Worker Paid Breaks</v>
          </cell>
          <cell r="AT34" t="str">
            <v>Worker Paid Breaks</v>
          </cell>
          <cell r="AZ34" t="str">
            <v>Worker Paid Breaks</v>
          </cell>
          <cell r="BF34" t="str">
            <v>Worker Paid Breaks</v>
          </cell>
          <cell r="BL34" t="str">
            <v>Worker Paid Breaks</v>
          </cell>
          <cell r="BR34" t="str">
            <v>Worker Paid Breaks</v>
          </cell>
          <cell r="BX34" t="str">
            <v>Worker Paid Breaks</v>
          </cell>
          <cell r="CD34" t="str">
            <v>Worker Paid Breaks</v>
          </cell>
          <cell r="CJ34" t="str">
            <v>Worker Paid Breaks</v>
          </cell>
          <cell r="CP34" t="str">
            <v>Worker Paid Breaks</v>
          </cell>
          <cell r="CV34" t="str">
            <v>Worker Paid Breaks</v>
          </cell>
          <cell r="DB34" t="str">
            <v>Worker Paid Breaks</v>
          </cell>
          <cell r="DH34" t="str">
            <v>Worker Paid Breaks</v>
          </cell>
          <cell r="DN34" t="str">
            <v>Worker Paid Breaks</v>
          </cell>
          <cell r="DT34" t="str">
            <v>Worker Paid Breaks</v>
          </cell>
          <cell r="DZ34" t="str">
            <v>Worker Paid Breaks</v>
          </cell>
        </row>
        <row r="35">
          <cell r="C35">
            <v>235</v>
          </cell>
          <cell r="AN35" t="str">
            <v>Planned Maintenance</v>
          </cell>
          <cell r="AT35" t="str">
            <v>Planned Maintenance</v>
          </cell>
          <cell r="AZ35" t="str">
            <v>Planned Maintenance</v>
          </cell>
          <cell r="BF35" t="str">
            <v>Planned Maintenance</v>
          </cell>
          <cell r="BL35" t="str">
            <v>Planned Maintenance</v>
          </cell>
          <cell r="BR35" t="str">
            <v>Planned Maintenance</v>
          </cell>
          <cell r="BX35" t="str">
            <v>Planned Maintenance</v>
          </cell>
          <cell r="CD35" t="str">
            <v>Planned Maintenance</v>
          </cell>
          <cell r="CJ35" t="str">
            <v>Planned Maintenance</v>
          </cell>
          <cell r="CP35" t="str">
            <v>Planned Maintenance</v>
          </cell>
          <cell r="CV35" t="str">
            <v>Planned Maintenance</v>
          </cell>
          <cell r="DB35" t="str">
            <v>Planned Maintenance</v>
          </cell>
          <cell r="DH35" t="str">
            <v>Planned Maintenance</v>
          </cell>
          <cell r="DN35" t="str">
            <v>Planned Maintenance</v>
          </cell>
          <cell r="DT35" t="str">
            <v>Planned Maintenance</v>
          </cell>
          <cell r="DZ35" t="str">
            <v>Planned Maintenance</v>
          </cell>
        </row>
        <row r="36">
          <cell r="C36">
            <v>30</v>
          </cell>
          <cell r="AN36" t="str">
            <v>Idle</v>
          </cell>
          <cell r="AT36" t="str">
            <v>Idle</v>
          </cell>
          <cell r="AZ36" t="str">
            <v>Idle</v>
          </cell>
          <cell r="BF36" t="str">
            <v>Idle</v>
          </cell>
          <cell r="BL36" t="str">
            <v>Idle</v>
          </cell>
          <cell r="BR36" t="str">
            <v>Idle</v>
          </cell>
          <cell r="BX36" t="str">
            <v>Idle</v>
          </cell>
          <cell r="CD36" t="str">
            <v>Idle</v>
          </cell>
          <cell r="CJ36" t="str">
            <v>Idle</v>
          </cell>
          <cell r="CP36" t="str">
            <v>Idle</v>
          </cell>
          <cell r="CV36" t="str">
            <v>Idle</v>
          </cell>
          <cell r="DB36" t="str">
            <v>Idle</v>
          </cell>
          <cell r="DH36" t="str">
            <v>Idle</v>
          </cell>
          <cell r="DN36" t="str">
            <v>Idle</v>
          </cell>
          <cell r="DT36" t="str">
            <v>Idle</v>
          </cell>
          <cell r="DZ36" t="str">
            <v>Idle</v>
          </cell>
        </row>
        <row r="37">
          <cell r="C37">
            <v>0.15</v>
          </cell>
          <cell r="AN37" t="str">
            <v>Unplanned Downtime</v>
          </cell>
          <cell r="AT37" t="str">
            <v>Unplanned Downtime</v>
          </cell>
          <cell r="AZ37" t="str">
            <v>Unplanned Downtime</v>
          </cell>
          <cell r="BF37" t="str">
            <v>Unplanned Downtime</v>
          </cell>
          <cell r="BL37" t="str">
            <v>Unplanned Downtime</v>
          </cell>
          <cell r="BR37" t="str">
            <v>Unplanned Downtime</v>
          </cell>
          <cell r="BX37" t="str">
            <v>Unplanned Downtime</v>
          </cell>
          <cell r="CD37" t="str">
            <v>Unplanned Downtime</v>
          </cell>
          <cell r="CJ37" t="str">
            <v>Unplanned Downtime</v>
          </cell>
          <cell r="CP37" t="str">
            <v>Unplanned Downtime</v>
          </cell>
          <cell r="CV37" t="str">
            <v>Unplanned Downtime</v>
          </cell>
          <cell r="DB37" t="str">
            <v>Unplanned Downtime</v>
          </cell>
          <cell r="DH37" t="str">
            <v>Unplanned Downtime</v>
          </cell>
          <cell r="DN37" t="str">
            <v>Unplanned Downtime</v>
          </cell>
          <cell r="DT37" t="str">
            <v>Unplanned Downtime</v>
          </cell>
          <cell r="DZ37" t="str">
            <v>Unplanned Downtime</v>
          </cell>
        </row>
        <row r="38">
          <cell r="C38">
            <v>0.1</v>
          </cell>
          <cell r="AF38" t="str">
            <v>Aluminum</v>
          </cell>
          <cell r="AU38">
            <v>10.4</v>
          </cell>
          <cell r="BA38">
            <v>10.4</v>
          </cell>
          <cell r="BG38">
            <v>10.4</v>
          </cell>
          <cell r="BM38">
            <v>10.4</v>
          </cell>
          <cell r="BS38">
            <v>10.4</v>
          </cell>
          <cell r="BY38">
            <v>10.4</v>
          </cell>
          <cell r="CE38">
            <v>10.4</v>
          </cell>
          <cell r="CK38">
            <v>10.4</v>
          </cell>
          <cell r="CQ38">
            <v>10.4</v>
          </cell>
          <cell r="CW38">
            <v>10.4</v>
          </cell>
          <cell r="DC38">
            <v>10.4</v>
          </cell>
          <cell r="DI38">
            <v>10.4</v>
          </cell>
          <cell r="DO38">
            <v>10.4</v>
          </cell>
          <cell r="DU38">
            <v>20.8</v>
          </cell>
          <cell r="EA38">
            <v>10.4</v>
          </cell>
        </row>
        <row r="39">
          <cell r="C39">
            <v>3</v>
          </cell>
          <cell r="AF39">
            <v>2</v>
          </cell>
        </row>
        <row r="40">
          <cell r="C40">
            <v>20</v>
          </cell>
        </row>
        <row r="41">
          <cell r="C41">
            <v>0.25</v>
          </cell>
          <cell r="AF41">
            <v>2.6989999999999998</v>
          </cell>
          <cell r="AO41">
            <v>3196</v>
          </cell>
          <cell r="BA41">
            <v>3196</v>
          </cell>
          <cell r="BG41">
            <v>3196</v>
          </cell>
          <cell r="BM41">
            <v>3196</v>
          </cell>
          <cell r="BS41">
            <v>3196</v>
          </cell>
          <cell r="BY41">
            <v>3196</v>
          </cell>
          <cell r="CE41">
            <v>3196</v>
          </cell>
          <cell r="CK41">
            <v>3196</v>
          </cell>
          <cell r="CQ41">
            <v>3196</v>
          </cell>
          <cell r="CW41">
            <v>3196</v>
          </cell>
          <cell r="DC41">
            <v>3196</v>
          </cell>
          <cell r="DI41">
            <v>3196</v>
          </cell>
          <cell r="DO41">
            <v>4334.3760000000002</v>
          </cell>
          <cell r="DU41">
            <v>751.99999999999989</v>
          </cell>
          <cell r="EA41">
            <v>4290.9520000000002</v>
          </cell>
        </row>
        <row r="42">
          <cell r="C42">
            <v>0.5</v>
          </cell>
          <cell r="AF42">
            <v>130.84800000000001</v>
          </cell>
          <cell r="AO42">
            <v>9.5595411476239143</v>
          </cell>
          <cell r="AU42">
            <v>0.19989999999999999</v>
          </cell>
          <cell r="BA42">
            <v>0.48949273942988403</v>
          </cell>
          <cell r="BG42">
            <v>0.41666666666666669</v>
          </cell>
          <cell r="BM42">
            <v>1.0083333333333333</v>
          </cell>
          <cell r="BS42">
            <v>0.69555555555555548</v>
          </cell>
          <cell r="BY42">
            <v>1.0833333333333333</v>
          </cell>
          <cell r="CE42">
            <v>0.1</v>
          </cell>
          <cell r="CK42">
            <v>10.52982586143016</v>
          </cell>
          <cell r="CQ42">
            <v>1.0833333333333333</v>
          </cell>
          <cell r="CW42">
            <v>0.75</v>
          </cell>
          <cell r="DC42">
            <v>1.25</v>
          </cell>
          <cell r="DI42">
            <v>1.0833333333333333</v>
          </cell>
          <cell r="DO42">
            <v>7.9002187226596678</v>
          </cell>
          <cell r="DU42">
            <v>0.26805555555555555</v>
          </cell>
          <cell r="EA42">
            <v>7.8210702828813066</v>
          </cell>
        </row>
        <row r="43">
          <cell r="C43">
            <v>1500</v>
          </cell>
          <cell r="AF43">
            <v>963</v>
          </cell>
          <cell r="AO43">
            <v>10.059541147623914</v>
          </cell>
          <cell r="AU43">
            <v>6818.4092046023015</v>
          </cell>
          <cell r="BA43">
            <v>1.3711645038908462</v>
          </cell>
          <cell r="BG43">
            <v>360</v>
          </cell>
          <cell r="BM43">
            <v>3465.0366666666664</v>
          </cell>
          <cell r="BS43">
            <v>0.69555555555555548</v>
          </cell>
          <cell r="BY43">
            <v>323.07692307692309</v>
          </cell>
          <cell r="CE43">
            <v>2000</v>
          </cell>
          <cell r="CK43" t="e">
            <v>#DIV/0!</v>
          </cell>
          <cell r="CQ43">
            <v>4.6153846153846159</v>
          </cell>
          <cell r="CW43">
            <v>133.33333333333334</v>
          </cell>
          <cell r="DC43">
            <v>80</v>
          </cell>
          <cell r="DI43">
            <v>13.846153846153847</v>
          </cell>
          <cell r="DO43">
            <v>3196</v>
          </cell>
          <cell r="DU43">
            <v>391.70984455958552</v>
          </cell>
          <cell r="EA43">
            <v>3196</v>
          </cell>
        </row>
        <row r="44">
          <cell r="C44">
            <v>30</v>
          </cell>
          <cell r="AF44">
            <v>0.11055555555555556</v>
          </cell>
          <cell r="AO44">
            <v>1491.1216903310776</v>
          </cell>
          <cell r="AU44">
            <v>17.890683345561261</v>
          </cell>
          <cell r="BA44">
            <v>35.845866927460612</v>
          </cell>
          <cell r="BG44">
            <v>286.36666666666667</v>
          </cell>
          <cell r="BM44">
            <v>1.0841791823112223</v>
          </cell>
          <cell r="BS44">
            <v>4.4455555555555559</v>
          </cell>
          <cell r="BY44">
            <v>319.09428571428572</v>
          </cell>
          <cell r="CE44">
            <v>0</v>
          </cell>
          <cell r="CK44" t="e">
            <v>#DIV/0!</v>
          </cell>
          <cell r="CQ44">
            <v>223.3833333333333</v>
          </cell>
          <cell r="CW44">
            <v>757.5675</v>
          </cell>
          <cell r="DC44">
            <v>1262.6125</v>
          </cell>
          <cell r="DI44">
            <v>0</v>
          </cell>
          <cell r="DO44">
            <v>2.4719082361263039E-3</v>
          </cell>
          <cell r="DU44">
            <v>256.57511904761901</v>
          </cell>
          <cell r="EA44">
            <v>2.4471433926412096E-3</v>
          </cell>
        </row>
        <row r="45">
          <cell r="C45">
            <v>5</v>
          </cell>
          <cell r="AF45">
            <v>55000</v>
          </cell>
          <cell r="AU45">
            <v>5.5978358402882546E-3</v>
          </cell>
          <cell r="BA45">
            <v>1085.1041778205208</v>
          </cell>
          <cell r="BG45">
            <v>8.9601585314977056E-2</v>
          </cell>
          <cell r="BM45">
            <v>1.0841791823112223</v>
          </cell>
          <cell r="BS45">
            <v>2249.4376405898524</v>
          </cell>
          <cell r="BY45">
            <v>9.9841766493831571E-2</v>
          </cell>
          <cell r="CE45">
            <v>0</v>
          </cell>
          <cell r="CK45">
            <v>50</v>
          </cell>
          <cell r="CQ45">
            <v>6.9894659991656227E-2</v>
          </cell>
          <cell r="CW45">
            <v>0.23703613892365458</v>
          </cell>
          <cell r="DC45">
            <v>0.39506023153942427</v>
          </cell>
          <cell r="DI45">
            <v>0</v>
          </cell>
          <cell r="DO45">
            <v>2.4719082361263039E-3</v>
          </cell>
          <cell r="DU45">
            <v>0.34119031788247212</v>
          </cell>
          <cell r="EA45">
            <v>2.4471433926412096E-3</v>
          </cell>
        </row>
        <row r="46">
          <cell r="C46">
            <v>6.5</v>
          </cell>
          <cell r="AF46">
            <v>1005</v>
          </cell>
          <cell r="AO46">
            <v>81.808212428936727</v>
          </cell>
          <cell r="AU46">
            <v>5.5978358402882546E-3</v>
          </cell>
          <cell r="BA46">
            <v>0.33951945488752217</v>
          </cell>
          <cell r="BG46">
            <v>8.9601585314977056E-2</v>
          </cell>
          <cell r="BM46">
            <v>0.3252537546933667</v>
          </cell>
          <cell r="BS46">
            <v>44.455555555555556</v>
          </cell>
          <cell r="BY46">
            <v>9.9841766493831571E-2</v>
          </cell>
          <cell r="CE46">
            <v>0</v>
          </cell>
          <cell r="CK46">
            <v>2061.84</v>
          </cell>
          <cell r="CQ46">
            <v>6.9894659991656227E-2</v>
          </cell>
          <cell r="CW46">
            <v>0.23703613892365458</v>
          </cell>
          <cell r="DC46">
            <v>0.39506023153942427</v>
          </cell>
          <cell r="DI46">
            <v>0</v>
          </cell>
          <cell r="DO46">
            <v>2.4719082361263039E-3</v>
          </cell>
          <cell r="DU46">
            <v>0.34119031788247212</v>
          </cell>
          <cell r="EA46">
            <v>1.2235716963206048E-3</v>
          </cell>
        </row>
        <row r="47">
          <cell r="C47">
            <v>0.25</v>
          </cell>
          <cell r="AF47">
            <v>473</v>
          </cell>
          <cell r="AO47">
            <v>2.5597062712433269E-2</v>
          </cell>
          <cell r="AU47">
            <v>5.5978358402882546E-3</v>
          </cell>
          <cell r="BA47">
            <v>0.33951945488752217</v>
          </cell>
          <cell r="BG47">
            <v>8.9601585314977056E-2</v>
          </cell>
          <cell r="BM47">
            <v>0.62340302982895279</v>
          </cell>
          <cell r="BS47">
            <v>1.3909748296481714E-2</v>
          </cell>
          <cell r="BY47">
            <v>9.9841766493831571E-2</v>
          </cell>
          <cell r="CE47">
            <v>0</v>
          </cell>
          <cell r="CK47">
            <v>0.64513141426783482</v>
          </cell>
          <cell r="CQ47">
            <v>6.9894659991656227E-2</v>
          </cell>
          <cell r="CW47">
            <v>0.11851806946182729</v>
          </cell>
          <cell r="DC47">
            <v>0.19753011576971213</v>
          </cell>
          <cell r="DI47">
            <v>0</v>
          </cell>
          <cell r="DO47">
            <v>1.8539311770947278E-3</v>
          </cell>
          <cell r="DU47">
            <v>0.51178547682370823</v>
          </cell>
          <cell r="EA47">
            <v>1.5294646204007561E-3</v>
          </cell>
        </row>
        <row r="48">
          <cell r="C48">
            <v>0.2</v>
          </cell>
          <cell r="AF48">
            <v>623</v>
          </cell>
          <cell r="AO48">
            <v>2.5597062712433269E-2</v>
          </cell>
          <cell r="AU48">
            <v>4.1983768802161909E-3</v>
          </cell>
          <cell r="BA48">
            <v>0.33951945488752217</v>
          </cell>
          <cell r="BG48">
            <v>6.7201188986232785E-2</v>
          </cell>
          <cell r="BM48">
            <v>3525</v>
          </cell>
          <cell r="BS48">
            <v>1.3909748296481714E-2</v>
          </cell>
          <cell r="BY48">
            <v>7.4881324870373675E-2</v>
          </cell>
          <cell r="CE48">
            <v>0</v>
          </cell>
          <cell r="CK48">
            <v>0.64513141426783482</v>
          </cell>
          <cell r="CQ48">
            <v>5.242099499374217E-2</v>
          </cell>
          <cell r="CW48">
            <v>0.1481475868272841</v>
          </cell>
          <cell r="DC48">
            <v>0.24691264471214017</v>
          </cell>
          <cell r="DI48">
            <v>0</v>
          </cell>
          <cell r="DO48">
            <v>3525</v>
          </cell>
          <cell r="DU48">
            <v>0.29854152814716312</v>
          </cell>
          <cell r="EA48">
            <v>3525</v>
          </cell>
        </row>
        <row r="49">
          <cell r="C49">
            <v>0.5</v>
          </cell>
          <cell r="AF49">
            <v>0</v>
          </cell>
          <cell r="AO49">
            <v>1.2798531356216634E-2</v>
          </cell>
          <cell r="AU49">
            <v>3525</v>
          </cell>
          <cell r="BA49">
            <v>0.25463959116564161</v>
          </cell>
          <cell r="BG49">
            <v>3525</v>
          </cell>
          <cell r="BY49">
            <v>3525</v>
          </cell>
          <cell r="CE49">
            <v>3525</v>
          </cell>
          <cell r="CK49">
            <v>0.64513141426783482</v>
          </cell>
          <cell r="CQ49">
            <v>3525</v>
          </cell>
          <cell r="CW49">
            <v>3525</v>
          </cell>
          <cell r="DC49">
            <v>3525</v>
          </cell>
          <cell r="DI49">
            <v>3525</v>
          </cell>
          <cell r="DU49">
            <v>1410</v>
          </cell>
        </row>
        <row r="50">
          <cell r="C50">
            <v>0.1</v>
          </cell>
          <cell r="AF50">
            <v>1</v>
          </cell>
          <cell r="AO50">
            <v>1.5998164195270795E-2</v>
          </cell>
          <cell r="BA50">
            <v>3525</v>
          </cell>
          <cell r="BS50">
            <v>2.7819496592963427E-2</v>
          </cell>
          <cell r="CK50">
            <v>0.48384856070087612</v>
          </cell>
        </row>
        <row r="51">
          <cell r="C51">
            <v>0</v>
          </cell>
          <cell r="AO51">
            <v>3525</v>
          </cell>
          <cell r="BM51">
            <v>3</v>
          </cell>
          <cell r="BS51">
            <v>1.3909748296481714E-2</v>
          </cell>
          <cell r="CK51">
            <v>3525</v>
          </cell>
          <cell r="DO51">
            <v>11</v>
          </cell>
          <cell r="EA51">
            <v>11</v>
          </cell>
        </row>
        <row r="52">
          <cell r="AF52">
            <v>1</v>
          </cell>
          <cell r="BG52">
            <v>6</v>
          </cell>
          <cell r="BS52">
            <v>3525</v>
          </cell>
          <cell r="BY52">
            <v>6</v>
          </cell>
          <cell r="CE52">
            <v>0</v>
          </cell>
          <cell r="CQ52">
            <v>1</v>
          </cell>
          <cell r="CW52">
            <v>6</v>
          </cell>
          <cell r="DC52">
            <v>6</v>
          </cell>
          <cell r="DI52">
            <v>0</v>
          </cell>
          <cell r="DO52">
            <v>0.47199999999999998</v>
          </cell>
          <cell r="DU52">
            <v>16545.2742</v>
          </cell>
          <cell r="EA52">
            <v>0.47199999999999998</v>
          </cell>
        </row>
        <row r="53">
          <cell r="DO53">
            <v>4.5720000000000001</v>
          </cell>
          <cell r="DU53">
            <v>706.48320834000003</v>
          </cell>
          <cell r="EA53">
            <v>4.5720000000000001</v>
          </cell>
        </row>
        <row r="54">
          <cell r="AO54">
            <v>1.0634000000000001</v>
          </cell>
          <cell r="CK54">
            <v>33</v>
          </cell>
          <cell r="DO54">
            <v>18.288</v>
          </cell>
          <cell r="DU54">
            <v>673.39265994000004</v>
          </cell>
          <cell r="EA54">
            <v>18.288</v>
          </cell>
        </row>
        <row r="55">
          <cell r="C55">
            <v>1</v>
          </cell>
          <cell r="AO55">
            <v>15000</v>
          </cell>
          <cell r="BA55">
            <v>0.16500000000000001</v>
          </cell>
          <cell r="BB55">
            <v>0.16500000000000001</v>
          </cell>
          <cell r="BS55">
            <v>3.4694444444444444E-2</v>
          </cell>
          <cell r="CK55">
            <v>6</v>
          </cell>
          <cell r="DO55">
            <v>25.692</v>
          </cell>
          <cell r="DU55">
            <v>50.793991793999993</v>
          </cell>
          <cell r="EA55">
            <v>25.692</v>
          </cell>
        </row>
        <row r="56">
          <cell r="C56">
            <v>1</v>
          </cell>
          <cell r="AO56">
            <v>0.86389472324957162</v>
          </cell>
          <cell r="BS56">
            <v>561000</v>
          </cell>
          <cell r="DO56">
            <v>128.46</v>
          </cell>
          <cell r="DU56">
            <v>583</v>
          </cell>
          <cell r="EA56">
            <v>128.46</v>
          </cell>
        </row>
        <row r="57">
          <cell r="C57">
            <v>1</v>
          </cell>
          <cell r="AF57">
            <v>1000</v>
          </cell>
          <cell r="AO57">
            <v>4086.6374999999998</v>
          </cell>
          <cell r="BS57">
            <v>170000</v>
          </cell>
          <cell r="DU57">
            <v>9.4454249629375973</v>
          </cell>
        </row>
        <row r="58">
          <cell r="C58">
            <v>1</v>
          </cell>
          <cell r="AF58">
            <v>3.4121399999999997E-3</v>
          </cell>
          <cell r="AO58">
            <v>299.10988140929999</v>
          </cell>
          <cell r="BA58">
            <v>32.330603700981946</v>
          </cell>
          <cell r="BB58">
            <v>25.4</v>
          </cell>
          <cell r="BS58">
            <v>6</v>
          </cell>
          <cell r="DO58">
            <v>228600</v>
          </cell>
          <cell r="EA58">
            <v>228600</v>
          </cell>
        </row>
        <row r="59">
          <cell r="C59">
            <v>1</v>
          </cell>
          <cell r="AF59">
            <v>3600000</v>
          </cell>
          <cell r="BA59" t="e">
            <v>#DIV/0!</v>
          </cell>
          <cell r="BB59">
            <v>10000</v>
          </cell>
          <cell r="DO59">
            <v>365760</v>
          </cell>
          <cell r="EA59">
            <v>365760</v>
          </cell>
        </row>
        <row r="60">
          <cell r="C60">
            <v>0</v>
          </cell>
          <cell r="AF60">
            <v>2.54</v>
          </cell>
          <cell r="BA60">
            <v>634.72626945253887</v>
          </cell>
          <cell r="BB60">
            <v>634.72626945253887</v>
          </cell>
          <cell r="DO60">
            <v>102768</v>
          </cell>
          <cell r="EA60">
            <v>102768</v>
          </cell>
        </row>
        <row r="61">
          <cell r="C61">
            <v>1</v>
          </cell>
          <cell r="AF61">
            <v>2000</v>
          </cell>
          <cell r="AO61">
            <v>465.96838588225688</v>
          </cell>
          <cell r="DO61">
            <v>1</v>
          </cell>
          <cell r="EA61">
            <v>1</v>
          </cell>
        </row>
        <row r="62">
          <cell r="C62">
            <v>1</v>
          </cell>
          <cell r="AO62">
            <v>3.7723103333333333E-4</v>
          </cell>
          <cell r="DO62">
            <v>70000</v>
          </cell>
          <cell r="EA62">
            <v>70000</v>
          </cell>
        </row>
        <row r="63">
          <cell r="C63">
            <v>1</v>
          </cell>
          <cell r="AF63">
            <v>1000</v>
          </cell>
          <cell r="AO63">
            <v>550000</v>
          </cell>
        </row>
        <row r="64">
          <cell r="C64">
            <v>0</v>
          </cell>
          <cell r="AF64">
            <v>100</v>
          </cell>
          <cell r="AO64">
            <v>103169.5</v>
          </cell>
          <cell r="BB64">
            <v>61.61379788831519</v>
          </cell>
        </row>
        <row r="65">
          <cell r="C65">
            <v>1</v>
          </cell>
          <cell r="AF65">
            <v>60</v>
          </cell>
          <cell r="AO65">
            <v>10000</v>
          </cell>
          <cell r="BA65">
            <v>641078.51408037951</v>
          </cell>
          <cell r="BB65">
            <v>641078.51408037951</v>
          </cell>
          <cell r="DO65">
            <v>16545.2742</v>
          </cell>
          <cell r="EA65">
            <v>16380</v>
          </cell>
        </row>
        <row r="66">
          <cell r="C66">
            <v>1</v>
          </cell>
          <cell r="AF66">
            <v>3600</v>
          </cell>
          <cell r="AO66">
            <v>8.1324000000000001E-4</v>
          </cell>
          <cell r="BA66">
            <v>100000</v>
          </cell>
          <cell r="BB66">
            <v>100000</v>
          </cell>
          <cell r="DO66">
            <v>673.39265994000004</v>
          </cell>
          <cell r="EA66">
            <v>666.66600000000005</v>
          </cell>
        </row>
        <row r="67">
          <cell r="C67">
            <v>1</v>
          </cell>
          <cell r="AF67">
            <v>60</v>
          </cell>
          <cell r="BB67">
            <v>6</v>
          </cell>
          <cell r="DO67">
            <v>6733.9265994000016</v>
          </cell>
          <cell r="EA67">
            <v>6666.6600000000017</v>
          </cell>
        </row>
        <row r="68">
          <cell r="C68">
            <v>1</v>
          </cell>
          <cell r="AF68">
            <v>12</v>
          </cell>
          <cell r="BB68">
            <v>169745.54727290012</v>
          </cell>
        </row>
        <row r="69">
          <cell r="AF69">
            <v>10</v>
          </cell>
          <cell r="BB69">
            <v>42.814525389050779</v>
          </cell>
          <cell r="DO69">
            <v>47401.312335958006</v>
          </cell>
          <cell r="EA69">
            <v>46926.421697287842</v>
          </cell>
        </row>
        <row r="70">
          <cell r="AF70">
            <v>1000</v>
          </cell>
          <cell r="DO70">
            <v>40667.385736558004</v>
          </cell>
          <cell r="EA70">
            <v>40259.761697287839</v>
          </cell>
        </row>
        <row r="71">
          <cell r="C71">
            <v>-0.43</v>
          </cell>
          <cell r="AF71">
            <v>3.2808398950131237E-3</v>
          </cell>
          <cell r="DO71">
            <v>8133.4771473115989</v>
          </cell>
          <cell r="EA71">
            <v>8051.9523394575663</v>
          </cell>
        </row>
        <row r="72">
          <cell r="C72">
            <v>0.94</v>
          </cell>
          <cell r="AF72">
            <v>20</v>
          </cell>
          <cell r="DO72">
            <v>673.39265994000004</v>
          </cell>
          <cell r="EA72">
            <v>666.66600000000005</v>
          </cell>
        </row>
        <row r="73">
          <cell r="C73">
            <v>0.94</v>
          </cell>
          <cell r="AF73">
            <v>4184</v>
          </cell>
        </row>
        <row r="74">
          <cell r="C74">
            <v>0.94</v>
          </cell>
          <cell r="AF74">
            <v>1</v>
          </cell>
          <cell r="DO74">
            <v>1819.288</v>
          </cell>
          <cell r="EA74">
            <v>1819.288</v>
          </cell>
        </row>
        <row r="75">
          <cell r="C75">
            <v>0.96</v>
          </cell>
          <cell r="DO75">
            <v>2408.3451383379847</v>
          </cell>
          <cell r="EA75">
            <v>2384.2166438621948</v>
          </cell>
        </row>
        <row r="76">
          <cell r="BB76">
            <v>6.4288652447067873</v>
          </cell>
        </row>
        <row r="77">
          <cell r="EA77">
            <v>16.38</v>
          </cell>
        </row>
        <row r="79">
          <cell r="C79">
            <v>0.05</v>
          </cell>
        </row>
        <row r="80">
          <cell r="C80">
            <v>0.5</v>
          </cell>
        </row>
        <row r="81">
          <cell r="C81">
            <v>0.5</v>
          </cell>
          <cell r="BB81">
            <v>48000</v>
          </cell>
        </row>
        <row r="82">
          <cell r="C82">
            <v>54</v>
          </cell>
        </row>
        <row r="83">
          <cell r="C83">
            <v>308.14999999999998</v>
          </cell>
        </row>
        <row r="86">
          <cell r="C86">
            <v>4</v>
          </cell>
        </row>
        <row r="87">
          <cell r="C87">
            <v>15000</v>
          </cell>
        </row>
        <row r="88">
          <cell r="C88">
            <v>3000</v>
          </cell>
        </row>
        <row r="90">
          <cell r="C90">
            <v>1</v>
          </cell>
        </row>
        <row r="91">
          <cell r="C91">
            <v>0.06</v>
          </cell>
        </row>
        <row r="92">
          <cell r="C92">
            <v>3.4200000000000001E-2</v>
          </cell>
        </row>
        <row r="93">
          <cell r="C93">
            <v>0.99</v>
          </cell>
        </row>
        <row r="94">
          <cell r="C94">
            <v>22000</v>
          </cell>
        </row>
        <row r="95">
          <cell r="C95">
            <v>0.26400000000000001</v>
          </cell>
        </row>
        <row r="96">
          <cell r="C96">
            <v>0.25</v>
          </cell>
        </row>
        <row r="97">
          <cell r="C97">
            <v>500000</v>
          </cell>
        </row>
        <row r="98">
          <cell r="C98">
            <v>3.8610000000000002</v>
          </cell>
        </row>
        <row r="99">
          <cell r="C99">
            <v>1039</v>
          </cell>
        </row>
        <row r="100">
          <cell r="C100">
            <v>1.75</v>
          </cell>
        </row>
        <row r="101">
          <cell r="C101">
            <v>10000</v>
          </cell>
        </row>
        <row r="102">
          <cell r="C102">
            <v>50</v>
          </cell>
        </row>
        <row r="103">
          <cell r="C103">
            <v>10</v>
          </cell>
        </row>
        <row r="106">
          <cell r="C106">
            <v>1.1499999999999999</v>
          </cell>
        </row>
        <row r="107">
          <cell r="C107">
            <v>1.4</v>
          </cell>
        </row>
        <row r="108">
          <cell r="C108">
            <v>60000</v>
          </cell>
        </row>
        <row r="109">
          <cell r="C109">
            <v>0.36799999999999999</v>
          </cell>
        </row>
        <row r="112">
          <cell r="C112">
            <v>0.01</v>
          </cell>
        </row>
        <row r="113">
          <cell r="C113">
            <v>1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9">
          <cell r="C129">
            <v>2E-3</v>
          </cell>
        </row>
        <row r="130">
          <cell r="C130">
            <v>0.1666</v>
          </cell>
        </row>
        <row r="131">
          <cell r="C131">
            <v>3.3300000000000003E-2</v>
          </cell>
        </row>
        <row r="132">
          <cell r="C132">
            <v>1363</v>
          </cell>
        </row>
        <row r="133">
          <cell r="C133">
            <v>1</v>
          </cell>
        </row>
        <row r="134">
          <cell r="C134">
            <v>50000</v>
          </cell>
        </row>
        <row r="135">
          <cell r="C135">
            <v>0</v>
          </cell>
        </row>
        <row r="136">
          <cell r="C136">
            <v>7.7000000000000002E-3</v>
          </cell>
        </row>
        <row r="137">
          <cell r="C137">
            <v>0</v>
          </cell>
        </row>
        <row r="138">
          <cell r="C138">
            <v>10</v>
          </cell>
        </row>
        <row r="139">
          <cell r="C139">
            <v>0</v>
          </cell>
        </row>
        <row r="144">
          <cell r="C144">
            <v>240</v>
          </cell>
        </row>
        <row r="145">
          <cell r="C145">
            <v>25000</v>
          </cell>
        </row>
        <row r="146">
          <cell r="C146">
            <v>1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0.75</v>
          </cell>
        </row>
        <row r="155">
          <cell r="C155">
            <v>10</v>
          </cell>
        </row>
        <row r="156">
          <cell r="C156">
            <v>13.67</v>
          </cell>
        </row>
        <row r="157">
          <cell r="C157">
            <v>0.32179000000000002</v>
          </cell>
        </row>
        <row r="158">
          <cell r="C158">
            <v>0.20899999999999999</v>
          </cell>
        </row>
        <row r="159">
          <cell r="C159">
            <v>0.65</v>
          </cell>
        </row>
        <row r="162">
          <cell r="C162">
            <v>0.16558999999999999</v>
          </cell>
        </row>
        <row r="171">
          <cell r="C171">
            <v>275000</v>
          </cell>
        </row>
        <row r="172">
          <cell r="C172">
            <v>100000</v>
          </cell>
        </row>
        <row r="174">
          <cell r="C174">
            <v>86.426000000000002</v>
          </cell>
        </row>
        <row r="175">
          <cell r="C175">
            <v>0.96189999999999998</v>
          </cell>
        </row>
        <row r="176">
          <cell r="C176">
            <v>1.6</v>
          </cell>
        </row>
        <row r="177">
          <cell r="C177">
            <v>1.6</v>
          </cell>
        </row>
        <row r="180">
          <cell r="C180">
            <v>16.9953</v>
          </cell>
        </row>
        <row r="181">
          <cell r="C181">
            <v>0.34789999999999999</v>
          </cell>
        </row>
        <row r="184">
          <cell r="C184">
            <v>3363</v>
          </cell>
        </row>
        <row r="185">
          <cell r="C185">
            <v>0.81359999999999999</v>
          </cell>
        </row>
        <row r="188">
          <cell r="C188">
            <v>30.12</v>
          </cell>
        </row>
        <row r="189">
          <cell r="C189">
            <v>0.02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201">
          <cell r="C201">
            <v>10000</v>
          </cell>
        </row>
        <row r="219">
          <cell r="C219">
            <v>-1.8</v>
          </cell>
        </row>
        <row r="220">
          <cell r="C220">
            <v>6726008336</v>
          </cell>
        </row>
        <row r="221">
          <cell r="C221">
            <v>-2.13</v>
          </cell>
        </row>
        <row r="236">
          <cell r="C236">
            <v>0</v>
          </cell>
        </row>
        <row r="237">
          <cell r="C237">
            <v>10</v>
          </cell>
        </row>
        <row r="238">
          <cell r="C238">
            <v>150</v>
          </cell>
        </row>
        <row r="239">
          <cell r="C239">
            <v>15</v>
          </cell>
        </row>
        <row r="240">
          <cell r="C240">
            <v>1</v>
          </cell>
        </row>
        <row r="241">
          <cell r="C241">
            <v>400000</v>
          </cell>
        </row>
        <row r="242">
          <cell r="C242">
            <v>100000</v>
          </cell>
        </row>
        <row r="243">
          <cell r="C243">
            <v>1000</v>
          </cell>
        </row>
        <row r="244">
          <cell r="C244">
            <v>5</v>
          </cell>
        </row>
        <row r="245">
          <cell r="C245">
            <v>25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5">
          <cell r="C255">
            <v>0</v>
          </cell>
        </row>
        <row r="256">
          <cell r="C256">
            <v>0.02</v>
          </cell>
        </row>
        <row r="257">
          <cell r="C257">
            <v>0.5</v>
          </cell>
        </row>
        <row r="258">
          <cell r="C258">
            <v>30</v>
          </cell>
        </row>
        <row r="259">
          <cell r="C259">
            <v>60</v>
          </cell>
        </row>
        <row r="260">
          <cell r="C260">
            <v>0.3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50000</v>
          </cell>
        </row>
        <row r="264">
          <cell r="C264">
            <v>500</v>
          </cell>
        </row>
        <row r="265">
          <cell r="C265">
            <v>100000</v>
          </cell>
        </row>
        <row r="266">
          <cell r="C266">
            <v>5</v>
          </cell>
        </row>
        <row r="267">
          <cell r="C267">
            <v>25</v>
          </cell>
        </row>
        <row r="270">
          <cell r="C270">
            <v>100000</v>
          </cell>
        </row>
        <row r="271">
          <cell r="C271">
            <v>20000</v>
          </cell>
        </row>
        <row r="275">
          <cell r="C275" t="str">
            <v>T6</v>
          </cell>
        </row>
        <row r="277">
          <cell r="C277">
            <v>0</v>
          </cell>
        </row>
        <row r="278">
          <cell r="C278">
            <v>30</v>
          </cell>
        </row>
        <row r="280">
          <cell r="C280">
            <v>2</v>
          </cell>
        </row>
        <row r="281">
          <cell r="C281">
            <v>12000</v>
          </cell>
        </row>
        <row r="282">
          <cell r="C282">
            <v>100000</v>
          </cell>
        </row>
        <row r="283">
          <cell r="C283">
            <v>0</v>
          </cell>
        </row>
        <row r="284">
          <cell r="C284">
            <v>0</v>
          </cell>
        </row>
        <row r="286">
          <cell r="C286">
            <v>300</v>
          </cell>
        </row>
        <row r="287">
          <cell r="C287">
            <v>15</v>
          </cell>
        </row>
        <row r="288">
          <cell r="C288">
            <v>753</v>
          </cell>
        </row>
        <row r="289">
          <cell r="C289">
            <v>2</v>
          </cell>
        </row>
        <row r="290">
          <cell r="C290">
            <v>15</v>
          </cell>
        </row>
        <row r="291">
          <cell r="C291">
            <v>300</v>
          </cell>
        </row>
        <row r="294">
          <cell r="C294">
            <v>473</v>
          </cell>
        </row>
        <row r="295">
          <cell r="C295">
            <v>15</v>
          </cell>
        </row>
        <row r="296">
          <cell r="C296">
            <v>1.25</v>
          </cell>
        </row>
        <row r="297">
          <cell r="C297">
            <v>15</v>
          </cell>
        </row>
        <row r="300">
          <cell r="C300">
            <v>300000</v>
          </cell>
        </row>
        <row r="301">
          <cell r="C301">
            <v>125</v>
          </cell>
        </row>
        <row r="302">
          <cell r="C302">
            <v>80</v>
          </cell>
        </row>
        <row r="303">
          <cell r="C303">
            <v>30</v>
          </cell>
        </row>
        <row r="312">
          <cell r="C312">
            <v>30000</v>
          </cell>
        </row>
        <row r="315">
          <cell r="C315">
            <v>8</v>
          </cell>
        </row>
        <row r="318">
          <cell r="C318">
            <v>80000</v>
          </cell>
        </row>
        <row r="319">
          <cell r="C319">
            <v>20000</v>
          </cell>
        </row>
        <row r="326">
          <cell r="C326">
            <v>0</v>
          </cell>
        </row>
        <row r="327">
          <cell r="C327">
            <v>0</v>
          </cell>
        </row>
        <row r="328">
          <cell r="C328">
            <v>5</v>
          </cell>
        </row>
        <row r="329">
          <cell r="C329">
            <v>350</v>
          </cell>
        </row>
        <row r="330">
          <cell r="C330">
            <v>60</v>
          </cell>
        </row>
        <row r="331">
          <cell r="C331">
            <v>1</v>
          </cell>
        </row>
        <row r="332">
          <cell r="C332">
            <v>1E-3</v>
          </cell>
        </row>
        <row r="333">
          <cell r="C333">
            <v>1E-3</v>
          </cell>
        </row>
        <row r="334">
          <cell r="C334">
            <v>200000</v>
          </cell>
        </row>
        <row r="335">
          <cell r="C335">
            <v>500</v>
          </cell>
        </row>
        <row r="336">
          <cell r="C336">
            <v>100000</v>
          </cell>
        </row>
        <row r="337">
          <cell r="C337">
            <v>5</v>
          </cell>
        </row>
        <row r="338">
          <cell r="C338">
            <v>25</v>
          </cell>
        </row>
        <row r="342">
          <cell r="C342">
            <v>0</v>
          </cell>
        </row>
        <row r="343">
          <cell r="C343">
            <v>5.0000000000000001E-3</v>
          </cell>
        </row>
        <row r="344">
          <cell r="C344">
            <v>5</v>
          </cell>
        </row>
        <row r="345">
          <cell r="C345">
            <v>200</v>
          </cell>
        </row>
        <row r="346">
          <cell r="C346">
            <v>1</v>
          </cell>
        </row>
        <row r="347">
          <cell r="C347">
            <v>0.5</v>
          </cell>
        </row>
        <row r="348">
          <cell r="C348">
            <v>1E-3</v>
          </cell>
        </row>
        <row r="349">
          <cell r="C349">
            <v>1E-3</v>
          </cell>
        </row>
        <row r="350">
          <cell r="C350">
            <v>50000</v>
          </cell>
        </row>
        <row r="351">
          <cell r="C351">
            <v>500</v>
          </cell>
        </row>
        <row r="352">
          <cell r="C352">
            <v>100000</v>
          </cell>
        </row>
        <row r="353">
          <cell r="C353">
            <v>5</v>
          </cell>
        </row>
        <row r="354">
          <cell r="C354">
            <v>25</v>
          </cell>
        </row>
        <row r="357">
          <cell r="C357">
            <v>0.01</v>
          </cell>
        </row>
        <row r="358">
          <cell r="C358">
            <v>0.02</v>
          </cell>
        </row>
        <row r="359">
          <cell r="C359">
            <v>0.02</v>
          </cell>
        </row>
        <row r="360">
          <cell r="C360">
            <v>1</v>
          </cell>
        </row>
        <row r="361">
          <cell r="C361">
            <v>240</v>
          </cell>
        </row>
        <row r="362">
          <cell r="C362">
            <v>25000</v>
          </cell>
        </row>
        <row r="363">
          <cell r="C363">
            <v>1</v>
          </cell>
        </row>
        <row r="364">
          <cell r="C364">
            <v>0.01</v>
          </cell>
        </row>
        <row r="365">
          <cell r="C365">
            <v>2</v>
          </cell>
        </row>
        <row r="366">
          <cell r="C366">
            <v>7.9000000000000008E-3</v>
          </cell>
        </row>
        <row r="367">
          <cell r="C367">
            <v>200000</v>
          </cell>
        </row>
        <row r="368">
          <cell r="C368">
            <v>1500</v>
          </cell>
        </row>
        <row r="369">
          <cell r="C369">
            <v>16000</v>
          </cell>
        </row>
        <row r="370">
          <cell r="C370">
            <v>10000</v>
          </cell>
        </row>
        <row r="371">
          <cell r="C371">
            <v>100000</v>
          </cell>
        </row>
        <row r="372">
          <cell r="C372">
            <v>6</v>
          </cell>
        </row>
        <row r="373">
          <cell r="C373">
            <v>20</v>
          </cell>
        </row>
        <row r="376">
          <cell r="C376">
            <v>50</v>
          </cell>
        </row>
        <row r="386">
          <cell r="C386">
            <v>100000</v>
          </cell>
        </row>
        <row r="387">
          <cell r="C387">
            <v>10000</v>
          </cell>
        </row>
        <row r="388">
          <cell r="C388">
            <v>1</v>
          </cell>
        </row>
        <row r="393">
          <cell r="C393">
            <v>40000</v>
          </cell>
        </row>
        <row r="397">
          <cell r="C397">
            <v>260000</v>
          </cell>
        </row>
        <row r="403">
          <cell r="C403">
            <v>0.02</v>
          </cell>
        </row>
        <row r="404">
          <cell r="C404">
            <v>0.05</v>
          </cell>
        </row>
        <row r="405">
          <cell r="C405">
            <v>0.9</v>
          </cell>
        </row>
        <row r="406">
          <cell r="C406">
            <v>5</v>
          </cell>
        </row>
        <row r="407">
          <cell r="C407">
            <v>5</v>
          </cell>
        </row>
        <row r="408">
          <cell r="C408">
            <v>60</v>
          </cell>
        </row>
        <row r="409">
          <cell r="C409">
            <v>1</v>
          </cell>
        </row>
        <row r="410">
          <cell r="C410">
            <v>1E-3</v>
          </cell>
        </row>
        <row r="411">
          <cell r="C411">
            <v>1E-3</v>
          </cell>
        </row>
        <row r="412">
          <cell r="C412">
            <v>400000</v>
          </cell>
        </row>
        <row r="413">
          <cell r="C413">
            <v>600</v>
          </cell>
        </row>
        <row r="414">
          <cell r="C414">
            <v>16000</v>
          </cell>
        </row>
        <row r="415">
          <cell r="C415">
            <v>6</v>
          </cell>
        </row>
        <row r="416">
          <cell r="C416">
            <v>20</v>
          </cell>
        </row>
        <row r="419">
          <cell r="C419">
            <v>0</v>
          </cell>
        </row>
        <row r="420">
          <cell r="C420">
            <v>15</v>
          </cell>
        </row>
        <row r="421">
          <cell r="C421">
            <v>100</v>
          </cell>
        </row>
        <row r="422">
          <cell r="C422">
            <v>30</v>
          </cell>
        </row>
        <row r="423">
          <cell r="C423">
            <v>0.5</v>
          </cell>
        </row>
        <row r="424">
          <cell r="C424">
            <v>1E-3</v>
          </cell>
        </row>
        <row r="425">
          <cell r="C425">
            <v>0</v>
          </cell>
        </row>
        <row r="426">
          <cell r="C426">
            <v>12000</v>
          </cell>
        </row>
        <row r="427">
          <cell r="C427">
            <v>800</v>
          </cell>
        </row>
        <row r="428">
          <cell r="C428">
            <v>100000</v>
          </cell>
        </row>
        <row r="429">
          <cell r="C429">
            <v>5</v>
          </cell>
        </row>
        <row r="430">
          <cell r="C430">
            <v>25</v>
          </cell>
        </row>
        <row r="433">
          <cell r="C433">
            <v>0</v>
          </cell>
        </row>
        <row r="434">
          <cell r="C434">
            <v>30</v>
          </cell>
        </row>
        <row r="435">
          <cell r="C435">
            <v>100</v>
          </cell>
        </row>
        <row r="436">
          <cell r="C436">
            <v>45</v>
          </cell>
        </row>
        <row r="437">
          <cell r="C437">
            <v>0.5</v>
          </cell>
        </row>
        <row r="438">
          <cell r="C438">
            <v>1E-3</v>
          </cell>
        </row>
        <row r="439">
          <cell r="C439">
            <v>1E-3</v>
          </cell>
        </row>
        <row r="440">
          <cell r="C440">
            <v>50000</v>
          </cell>
        </row>
        <row r="441">
          <cell r="C441">
            <v>300</v>
          </cell>
        </row>
        <row r="442">
          <cell r="C442">
            <v>100000</v>
          </cell>
        </row>
        <row r="443">
          <cell r="C443">
            <v>5</v>
          </cell>
        </row>
        <row r="444">
          <cell r="C444">
            <v>25</v>
          </cell>
        </row>
        <row r="447">
          <cell r="C447">
            <v>0.01</v>
          </cell>
        </row>
        <row r="448">
          <cell r="C448">
            <v>5</v>
          </cell>
        </row>
        <row r="449">
          <cell r="C449">
            <v>15</v>
          </cell>
        </row>
        <row r="450">
          <cell r="C450">
            <v>60</v>
          </cell>
        </row>
        <row r="451">
          <cell r="C451">
            <v>0.5</v>
          </cell>
        </row>
        <row r="452">
          <cell r="C452">
            <v>1E-3</v>
          </cell>
        </row>
        <row r="453">
          <cell r="C453">
            <v>1E-3</v>
          </cell>
        </row>
        <row r="454">
          <cell r="C454">
            <v>20000</v>
          </cell>
        </row>
        <row r="455">
          <cell r="C455">
            <v>60000</v>
          </cell>
        </row>
        <row r="456">
          <cell r="C456">
            <v>100000</v>
          </cell>
        </row>
        <row r="458">
          <cell r="C458">
            <v>25</v>
          </cell>
        </row>
        <row r="462">
          <cell r="C462">
            <v>5.0000000000000001E-3</v>
          </cell>
        </row>
        <row r="463">
          <cell r="C463">
            <v>1</v>
          </cell>
        </row>
        <row r="464">
          <cell r="C464">
            <v>0.01</v>
          </cell>
        </row>
        <row r="465">
          <cell r="C465">
            <v>5</v>
          </cell>
        </row>
        <row r="466">
          <cell r="C466">
            <v>30</v>
          </cell>
        </row>
        <row r="467">
          <cell r="C467">
            <v>120</v>
          </cell>
        </row>
        <row r="468">
          <cell r="C468">
            <v>50000</v>
          </cell>
        </row>
        <row r="469">
          <cell r="C469">
            <v>20000</v>
          </cell>
        </row>
        <row r="470">
          <cell r="C470">
            <v>4000</v>
          </cell>
        </row>
        <row r="471">
          <cell r="C471">
            <v>9.1440000000000001</v>
          </cell>
        </row>
        <row r="474">
          <cell r="C474">
            <v>250</v>
          </cell>
        </row>
        <row r="475">
          <cell r="C475">
            <v>83</v>
          </cell>
        </row>
        <row r="476">
          <cell r="C476">
            <v>2</v>
          </cell>
        </row>
        <row r="479">
          <cell r="C479">
            <v>4.07E-2</v>
          </cell>
        </row>
        <row r="480">
          <cell r="C480">
            <v>100</v>
          </cell>
        </row>
        <row r="481">
          <cell r="C481">
            <v>50</v>
          </cell>
        </row>
        <row r="482">
          <cell r="C482">
            <v>30</v>
          </cell>
        </row>
        <row r="483">
          <cell r="C483">
            <v>0.5</v>
          </cell>
        </row>
        <row r="484">
          <cell r="C484">
            <v>7.9260237780713302E-4</v>
          </cell>
        </row>
        <row r="485">
          <cell r="C485">
            <v>3.1084860000000001</v>
          </cell>
        </row>
        <row r="488">
          <cell r="C488">
            <v>70000</v>
          </cell>
        </row>
        <row r="489">
          <cell r="C489">
            <v>20000000</v>
          </cell>
        </row>
        <row r="490">
          <cell r="C490">
            <v>0.8</v>
          </cell>
        </row>
        <row r="491">
          <cell r="C491">
            <v>0.9</v>
          </cell>
        </row>
        <row r="492">
          <cell r="C492">
            <v>1</v>
          </cell>
        </row>
        <row r="502">
          <cell r="C502">
            <v>0</v>
          </cell>
        </row>
        <row r="503">
          <cell r="C503">
            <v>0.5</v>
          </cell>
        </row>
        <row r="505">
          <cell r="C505">
            <v>15</v>
          </cell>
        </row>
        <row r="506">
          <cell r="C506">
            <v>50</v>
          </cell>
        </row>
        <row r="507">
          <cell r="C507">
            <v>100</v>
          </cell>
        </row>
        <row r="508">
          <cell r="C508">
            <v>50</v>
          </cell>
        </row>
        <row r="511">
          <cell r="C511">
            <v>250</v>
          </cell>
        </row>
        <row r="512">
          <cell r="C512">
            <v>83</v>
          </cell>
        </row>
        <row r="515">
          <cell r="C515">
            <v>4.07E-2</v>
          </cell>
        </row>
        <row r="516">
          <cell r="C516">
            <v>2E-3</v>
          </cell>
        </row>
        <row r="517">
          <cell r="C517">
            <v>4</v>
          </cell>
        </row>
        <row r="520">
          <cell r="C520">
            <v>50000</v>
          </cell>
        </row>
        <row r="521">
          <cell r="C521">
            <v>30000</v>
          </cell>
        </row>
        <row r="525">
          <cell r="C525">
            <v>5.0000000000000001E-3</v>
          </cell>
        </row>
        <row r="526">
          <cell r="C526">
            <v>1E-3</v>
          </cell>
        </row>
        <row r="527">
          <cell r="C527">
            <v>1</v>
          </cell>
        </row>
        <row r="528">
          <cell r="C528">
            <v>15</v>
          </cell>
        </row>
        <row r="529">
          <cell r="C529">
            <v>5</v>
          </cell>
        </row>
        <row r="530">
          <cell r="C530">
            <v>25</v>
          </cell>
        </row>
        <row r="533">
          <cell r="C533">
            <v>250</v>
          </cell>
        </row>
        <row r="536">
          <cell r="C536">
            <v>50000</v>
          </cell>
        </row>
        <row r="539">
          <cell r="C539">
            <v>4.07E-2</v>
          </cell>
        </row>
        <row r="540">
          <cell r="C540">
            <v>3.0699999999999998E-3</v>
          </cell>
        </row>
        <row r="541">
          <cell r="C541">
            <v>100</v>
          </cell>
        </row>
        <row r="542">
          <cell r="C542">
            <v>0.5</v>
          </cell>
        </row>
        <row r="543">
          <cell r="C543">
            <v>7.9260237780713302E-4</v>
          </cell>
        </row>
        <row r="544">
          <cell r="C544">
            <v>3.1084860000000001</v>
          </cell>
        </row>
        <row r="548">
          <cell r="C548">
            <v>0</v>
          </cell>
        </row>
        <row r="549">
          <cell r="C549">
            <v>1E-3</v>
          </cell>
        </row>
        <row r="551">
          <cell r="C551">
            <v>0.5</v>
          </cell>
        </row>
        <row r="552">
          <cell r="C552">
            <v>5</v>
          </cell>
        </row>
        <row r="553">
          <cell r="C553">
            <v>30</v>
          </cell>
        </row>
        <row r="554">
          <cell r="C554">
            <v>120</v>
          </cell>
        </row>
        <row r="555">
          <cell r="C555">
            <v>50000</v>
          </cell>
        </row>
        <row r="556">
          <cell r="C556">
            <v>20000</v>
          </cell>
        </row>
        <row r="557">
          <cell r="C557">
            <v>4000</v>
          </cell>
        </row>
        <row r="558">
          <cell r="C558">
            <v>9.1440000000000001</v>
          </cell>
        </row>
        <row r="561">
          <cell r="C561">
            <v>250</v>
          </cell>
        </row>
        <row r="562">
          <cell r="C562">
            <v>83</v>
          </cell>
        </row>
        <row r="563">
          <cell r="C563">
            <v>2</v>
          </cell>
        </row>
        <row r="566">
          <cell r="C566">
            <v>4.07E-2</v>
          </cell>
        </row>
        <row r="567">
          <cell r="C567">
            <v>100</v>
          </cell>
        </row>
        <row r="568">
          <cell r="C568">
            <v>50</v>
          </cell>
        </row>
        <row r="569">
          <cell r="C569">
            <v>30</v>
          </cell>
        </row>
        <row r="570">
          <cell r="C570">
            <v>0.5</v>
          </cell>
        </row>
        <row r="571">
          <cell r="C571">
            <v>7.9260237780713302E-4</v>
          </cell>
        </row>
        <row r="572">
          <cell r="C572">
            <v>3.1084860000000001</v>
          </cell>
        </row>
        <row r="575">
          <cell r="C575">
            <v>70000</v>
          </cell>
        </row>
        <row r="576">
          <cell r="C576">
            <v>20000000</v>
          </cell>
        </row>
        <row r="577">
          <cell r="C577">
            <v>0.8</v>
          </cell>
        </row>
        <row r="578">
          <cell r="C578">
            <v>0.9</v>
          </cell>
        </row>
        <row r="579">
          <cell r="C579">
            <v>1</v>
          </cell>
        </row>
        <row r="582">
          <cell r="C582">
            <v>1E-3</v>
          </cell>
        </row>
        <row r="583">
          <cell r="C583">
            <v>1E-3</v>
          </cell>
        </row>
        <row r="585">
          <cell r="C585">
            <v>10</v>
          </cell>
        </row>
        <row r="586">
          <cell r="C586">
            <v>10000</v>
          </cell>
        </row>
      </sheetData>
      <sheetData sheetId="2"/>
      <sheetData sheetId="3"/>
      <sheetData sheetId="4"/>
      <sheetData sheetId="5"/>
      <sheetData sheetId="6">
        <row r="10">
          <cell r="A10">
            <v>1</v>
          </cell>
          <cell r="B10" t="str">
            <v>A380</v>
          </cell>
          <cell r="C10" t="str">
            <v>Aluminum</v>
          </cell>
          <cell r="D10">
            <v>2</v>
          </cell>
          <cell r="E10">
            <v>0.13</v>
          </cell>
          <cell r="F10">
            <v>2.6989999999999998</v>
          </cell>
          <cell r="G10">
            <v>130.84800000000001</v>
          </cell>
          <cell r="H10">
            <v>963</v>
          </cell>
          <cell r="I10">
            <v>0.11055555555555556</v>
          </cell>
          <cell r="J10">
            <v>55000</v>
          </cell>
          <cell r="K10">
            <v>1005</v>
          </cell>
          <cell r="L10">
            <v>473</v>
          </cell>
          <cell r="M10">
            <v>623</v>
          </cell>
          <cell r="O10">
            <v>1</v>
          </cell>
          <cell r="P10">
            <v>2</v>
          </cell>
          <cell r="Q10">
            <v>1</v>
          </cell>
          <cell r="R10">
            <v>1</v>
          </cell>
        </row>
        <row r="11">
          <cell r="A11">
            <v>2</v>
          </cell>
          <cell r="B11" t="str">
            <v>EZCAST</v>
          </cell>
          <cell r="C11" t="str">
            <v>Aluminum</v>
          </cell>
          <cell r="D11">
            <v>2</v>
          </cell>
          <cell r="E11">
            <v>0.13</v>
          </cell>
          <cell r="F11">
            <v>2.6989999999999998</v>
          </cell>
          <cell r="G11">
            <v>130.84800000000001</v>
          </cell>
          <cell r="H11">
            <v>963</v>
          </cell>
          <cell r="I11">
            <v>0.11055555555555556</v>
          </cell>
          <cell r="J11">
            <v>55000</v>
          </cell>
          <cell r="K11">
            <v>1005</v>
          </cell>
          <cell r="L11">
            <v>473</v>
          </cell>
          <cell r="M11">
            <v>623</v>
          </cell>
          <cell r="O11">
            <v>1</v>
          </cell>
          <cell r="P11">
            <v>2</v>
          </cell>
          <cell r="Q11">
            <v>1</v>
          </cell>
          <cell r="R11">
            <v>1</v>
          </cell>
        </row>
        <row r="12">
          <cell r="A12">
            <v>3</v>
          </cell>
          <cell r="B12" t="str">
            <v>LIFT380</v>
          </cell>
          <cell r="C12" t="str">
            <v>Aluminum</v>
          </cell>
          <cell r="D12">
            <v>2</v>
          </cell>
          <cell r="E12">
            <v>0.13</v>
          </cell>
          <cell r="F12">
            <v>2.6989999999999998</v>
          </cell>
          <cell r="G12">
            <v>130.84800000000001</v>
          </cell>
          <cell r="H12">
            <v>963</v>
          </cell>
          <cell r="I12">
            <v>0.11055555555555556</v>
          </cell>
          <cell r="J12">
            <v>55000</v>
          </cell>
          <cell r="K12">
            <v>1005</v>
          </cell>
          <cell r="L12">
            <v>473</v>
          </cell>
          <cell r="M12">
            <v>623</v>
          </cell>
          <cell r="O12">
            <v>1</v>
          </cell>
          <cell r="P12">
            <v>2</v>
          </cell>
          <cell r="Q12">
            <v>1</v>
          </cell>
          <cell r="R12">
            <v>1</v>
          </cell>
        </row>
        <row r="13">
          <cell r="A13">
            <v>4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10</v>
          </cell>
        </row>
        <row r="20">
          <cell r="A20">
            <v>11</v>
          </cell>
        </row>
        <row r="21">
          <cell r="A21">
            <v>12</v>
          </cell>
        </row>
        <row r="22">
          <cell r="A22">
            <v>13</v>
          </cell>
        </row>
        <row r="23">
          <cell r="A23">
            <v>14</v>
          </cell>
        </row>
        <row r="24">
          <cell r="A24">
            <v>15</v>
          </cell>
        </row>
        <row r="25">
          <cell r="A25">
            <v>16</v>
          </cell>
        </row>
        <row r="26">
          <cell r="A26">
            <v>17</v>
          </cell>
        </row>
        <row r="27">
          <cell r="A27">
            <v>18</v>
          </cell>
        </row>
        <row r="28">
          <cell r="A28">
            <v>19</v>
          </cell>
        </row>
        <row r="29">
          <cell r="A29">
            <v>20</v>
          </cell>
        </row>
        <row r="38">
          <cell r="A38">
            <v>1</v>
          </cell>
          <cell r="B38" t="str">
            <v>Nitrogen</v>
          </cell>
          <cell r="C38">
            <v>0.17599999999999999</v>
          </cell>
          <cell r="D38" t="str">
            <v>SCM</v>
          </cell>
        </row>
        <row r="39">
          <cell r="A39">
            <v>2</v>
          </cell>
          <cell r="B39" t="str">
            <v>Argon</v>
          </cell>
          <cell r="C39">
            <v>0.24726245143058992</v>
          </cell>
          <cell r="D39" t="str">
            <v>SCM</v>
          </cell>
        </row>
        <row r="40">
          <cell r="A40">
            <v>3</v>
          </cell>
          <cell r="B40" t="str">
            <v>SF6</v>
          </cell>
          <cell r="C40">
            <v>0.15</v>
          </cell>
          <cell r="D40" t="str">
            <v>SCM</v>
          </cell>
        </row>
        <row r="41">
          <cell r="A41">
            <v>4</v>
          </cell>
          <cell r="B41" t="str">
            <v>SO2</v>
          </cell>
          <cell r="C41">
            <v>0.15</v>
          </cell>
          <cell r="D41" t="str">
            <v>SCM</v>
          </cell>
        </row>
        <row r="42">
          <cell r="A42">
            <v>5</v>
          </cell>
          <cell r="B42" t="str">
            <v>HFC-134a</v>
          </cell>
          <cell r="C42">
            <v>0.15</v>
          </cell>
          <cell r="D42" t="str">
            <v>SCM</v>
          </cell>
        </row>
        <row r="43">
          <cell r="A43">
            <v>6</v>
          </cell>
        </row>
        <row r="44">
          <cell r="A44">
            <v>7</v>
          </cell>
        </row>
        <row r="45">
          <cell r="A45">
            <v>8</v>
          </cell>
        </row>
        <row r="46">
          <cell r="A46">
            <v>9</v>
          </cell>
        </row>
        <row r="47">
          <cell r="A47">
            <v>10</v>
          </cell>
        </row>
      </sheetData>
      <sheetData sheetId="7">
        <row r="8">
          <cell r="A8" t="str">
            <v>Line Shutdown</v>
          </cell>
          <cell r="B8">
            <v>8</v>
          </cell>
          <cell r="C8">
            <v>8</v>
          </cell>
          <cell r="D8">
            <v>8</v>
          </cell>
          <cell r="E8">
            <v>8</v>
          </cell>
          <cell r="F8">
            <v>8</v>
          </cell>
          <cell r="G8">
            <v>8</v>
          </cell>
          <cell r="H8">
            <v>8</v>
          </cell>
          <cell r="I8">
            <v>8</v>
          </cell>
          <cell r="J8">
            <v>8</v>
          </cell>
          <cell r="K8">
            <v>8</v>
          </cell>
          <cell r="L8">
            <v>8</v>
          </cell>
          <cell r="M8">
            <v>8</v>
          </cell>
          <cell r="N8">
            <v>8</v>
          </cell>
          <cell r="O8">
            <v>8</v>
          </cell>
          <cell r="P8">
            <v>8</v>
          </cell>
          <cell r="Q8">
            <v>8</v>
          </cell>
          <cell r="R8">
            <v>8</v>
          </cell>
          <cell r="S8">
            <v>8</v>
          </cell>
        </row>
        <row r="9">
          <cell r="A9" t="str">
            <v>Worker Unpaid Breaks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</row>
        <row r="10">
          <cell r="A10" t="str">
            <v>Worker Paid Breaks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</row>
        <row r="11">
          <cell r="A11" t="str">
            <v>Planned Maintenance</v>
          </cell>
          <cell r="B11">
            <v>0.4</v>
          </cell>
          <cell r="C11">
            <v>0.4</v>
          </cell>
          <cell r="D11">
            <v>0.4</v>
          </cell>
          <cell r="E11">
            <v>0.4</v>
          </cell>
          <cell r="F11">
            <v>0.4</v>
          </cell>
          <cell r="G11">
            <v>0.4</v>
          </cell>
          <cell r="H11">
            <v>0.4</v>
          </cell>
          <cell r="I11">
            <v>0.4</v>
          </cell>
          <cell r="J11">
            <v>0.4</v>
          </cell>
          <cell r="K11">
            <v>0.4</v>
          </cell>
          <cell r="L11">
            <v>0.4</v>
          </cell>
          <cell r="M11">
            <v>0.4</v>
          </cell>
          <cell r="N11">
            <v>0.4</v>
          </cell>
          <cell r="O11">
            <v>0.4</v>
          </cell>
          <cell r="P11">
            <v>0.4</v>
          </cell>
          <cell r="Q11">
            <v>0.4</v>
          </cell>
          <cell r="R11">
            <v>0.4</v>
          </cell>
          <cell r="S11">
            <v>0.4</v>
          </cell>
        </row>
        <row r="12">
          <cell r="A12" t="str">
            <v>Idle</v>
          </cell>
        </row>
        <row r="13">
          <cell r="A13" t="str">
            <v>Unplanned Downtime</v>
          </cell>
        </row>
      </sheetData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PUT "/>
      <sheetName val="Sheet1"/>
      <sheetName val="Model"/>
      <sheetName val="Downtime"/>
    </sheetNames>
    <sheetDataSet>
      <sheetData sheetId="0"/>
      <sheetData sheetId="1">
        <row r="116">
          <cell r="D116" t="str">
            <v xml:space="preserve">Gas Fired </v>
          </cell>
        </row>
      </sheetData>
      <sheetData sheetId="2">
        <row r="206">
          <cell r="F206" t="str">
            <v>T4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9"/>
  <sheetViews>
    <sheetView tabSelected="1" workbookViewId="0">
      <selection activeCell="D16" sqref="D16"/>
    </sheetView>
  </sheetViews>
  <sheetFormatPr baseColWidth="10" defaultRowHeight="15" x14ac:dyDescent="0"/>
  <cols>
    <col min="2" max="2" width="15.5" customWidth="1"/>
    <col min="3" max="3" width="14.5" customWidth="1"/>
  </cols>
  <sheetData>
    <row r="2" spans="2:3" ht="16" thickBot="1"/>
    <row r="3" spans="2:3">
      <c r="B3" s="72" t="s">
        <v>37</v>
      </c>
      <c r="C3" s="73"/>
    </row>
    <row r="4" spans="2:3" ht="16" thickBot="1">
      <c r="B4" s="74"/>
      <c r="C4" s="75"/>
    </row>
    <row r="5" spans="2:3">
      <c r="B5" s="39" t="s">
        <v>38</v>
      </c>
      <c r="C5" s="40" t="s">
        <v>39</v>
      </c>
    </row>
    <row r="6" spans="2:3">
      <c r="B6" s="41" t="s">
        <v>36</v>
      </c>
      <c r="C6" s="42" t="s">
        <v>29</v>
      </c>
    </row>
    <row r="7" spans="2:3" ht="16" thickBot="1">
      <c r="B7" s="43" t="s">
        <v>40</v>
      </c>
      <c r="C7" s="44" t="s">
        <v>18</v>
      </c>
    </row>
    <row r="8" spans="2:3">
      <c r="B8" s="76">
        <v>1700</v>
      </c>
      <c r="C8" s="77">
        <f>268*6.45</f>
        <v>1728.6000000000001</v>
      </c>
    </row>
    <row r="9" spans="2:3">
      <c r="B9" s="17">
        <v>1782</v>
      </c>
      <c r="C9" s="78">
        <v>2300</v>
      </c>
    </row>
    <row r="10" spans="2:3">
      <c r="B10" s="17">
        <v>1705</v>
      </c>
      <c r="C10" s="78">
        <v>2200</v>
      </c>
    </row>
    <row r="11" spans="2:3">
      <c r="B11" s="79">
        <v>600</v>
      </c>
      <c r="C11" s="80">
        <f>82*6.45</f>
        <v>528.9</v>
      </c>
    </row>
    <row r="12" spans="2:3">
      <c r="B12" s="17">
        <v>500</v>
      </c>
      <c r="C12" s="78">
        <v>550</v>
      </c>
    </row>
    <row r="13" spans="2:3">
      <c r="B13" s="17">
        <v>4262</v>
      </c>
      <c r="C13" s="78">
        <v>5500</v>
      </c>
    </row>
    <row r="14" spans="2:3">
      <c r="B14" s="17">
        <v>1200</v>
      </c>
      <c r="C14" s="78">
        <v>1161</v>
      </c>
    </row>
    <row r="15" spans="2:3">
      <c r="B15" s="17">
        <v>139</v>
      </c>
      <c r="C15" s="78">
        <v>180</v>
      </c>
    </row>
    <row r="16" spans="2:3">
      <c r="B16" s="79">
        <v>1600</v>
      </c>
      <c r="C16" s="80">
        <v>1900</v>
      </c>
    </row>
    <row r="17" spans="2:3">
      <c r="B17" s="17">
        <v>1500</v>
      </c>
      <c r="C17" s="78">
        <v>1500</v>
      </c>
    </row>
    <row r="18" spans="2:3">
      <c r="B18" s="17">
        <v>1000</v>
      </c>
      <c r="C18" s="78">
        <v>900</v>
      </c>
    </row>
    <row r="19" spans="2:3">
      <c r="B19" s="8">
        <v>2480</v>
      </c>
      <c r="C19" s="11">
        <v>3200</v>
      </c>
    </row>
    <row r="20" spans="2:3">
      <c r="B20" s="8">
        <v>265</v>
      </c>
      <c r="C20" s="11">
        <v>343</v>
      </c>
    </row>
    <row r="21" spans="2:3">
      <c r="B21" s="8">
        <v>3354</v>
      </c>
      <c r="C21" s="11">
        <v>4329</v>
      </c>
    </row>
    <row r="22" spans="2:3">
      <c r="B22" s="8">
        <v>900</v>
      </c>
      <c r="C22" s="11">
        <v>819</v>
      </c>
    </row>
    <row r="23" spans="2:3">
      <c r="B23" s="81">
        <v>150</v>
      </c>
      <c r="C23" s="82">
        <v>250</v>
      </c>
    </row>
    <row r="24" spans="2:3">
      <c r="B24" s="81">
        <v>2100</v>
      </c>
      <c r="C24" s="82">
        <v>3000</v>
      </c>
    </row>
    <row r="25" spans="2:3">
      <c r="B25" s="81">
        <v>1700</v>
      </c>
      <c r="C25" s="82">
        <v>3100</v>
      </c>
    </row>
    <row r="26" spans="2:3">
      <c r="B26" s="81">
        <v>1900</v>
      </c>
      <c r="C26" s="82">
        <v>3200</v>
      </c>
    </row>
    <row r="27" spans="2:3">
      <c r="B27" s="81">
        <v>2100</v>
      </c>
      <c r="C27" s="82">
        <v>3300</v>
      </c>
    </row>
    <row r="28" spans="2:3">
      <c r="B28" s="81">
        <v>2400</v>
      </c>
      <c r="C28" s="82">
        <v>3400</v>
      </c>
    </row>
    <row r="29" spans="2:3">
      <c r="B29" s="81">
        <v>2700</v>
      </c>
      <c r="C29" s="82">
        <v>3500</v>
      </c>
    </row>
    <row r="30" spans="2:3">
      <c r="B30" s="81">
        <v>2800</v>
      </c>
      <c r="C30" s="82">
        <v>3600</v>
      </c>
    </row>
    <row r="31" spans="2:3">
      <c r="B31" s="81">
        <v>2450</v>
      </c>
      <c r="C31" s="82">
        <v>3700</v>
      </c>
    </row>
    <row r="32" spans="2:3">
      <c r="B32" s="81">
        <v>3000</v>
      </c>
      <c r="C32" s="82">
        <v>3800</v>
      </c>
    </row>
    <row r="33" spans="2:3">
      <c r="B33" s="81">
        <v>2600</v>
      </c>
      <c r="C33" s="82">
        <v>3900</v>
      </c>
    </row>
    <row r="34" spans="2:3">
      <c r="B34" s="81">
        <v>2000</v>
      </c>
      <c r="C34" s="82">
        <v>4000</v>
      </c>
    </row>
    <row r="35" spans="2:3">
      <c r="B35" s="81">
        <v>3300</v>
      </c>
      <c r="C35" s="82">
        <v>4100</v>
      </c>
    </row>
    <row r="36" spans="2:3">
      <c r="B36" s="81">
        <v>2600</v>
      </c>
      <c r="C36" s="82">
        <v>4200</v>
      </c>
    </row>
    <row r="37" spans="2:3">
      <c r="B37" s="81">
        <v>2500</v>
      </c>
      <c r="C37" s="82">
        <v>4300</v>
      </c>
    </row>
    <row r="38" spans="2:3">
      <c r="B38" s="81">
        <v>2200</v>
      </c>
      <c r="C38" s="82">
        <v>4400</v>
      </c>
    </row>
    <row r="39" spans="2:3">
      <c r="B39" s="81">
        <v>2800</v>
      </c>
      <c r="C39" s="82">
        <v>4500</v>
      </c>
    </row>
    <row r="40" spans="2:3">
      <c r="B40" s="81">
        <v>2400</v>
      </c>
      <c r="C40" s="82">
        <v>4600</v>
      </c>
    </row>
    <row r="41" spans="2:3">
      <c r="B41" s="81">
        <v>2600</v>
      </c>
      <c r="C41" s="82">
        <v>4700</v>
      </c>
    </row>
    <row r="42" spans="2:3">
      <c r="B42" s="81">
        <v>2800</v>
      </c>
      <c r="C42" s="82">
        <v>4800</v>
      </c>
    </row>
    <row r="43" spans="2:3">
      <c r="B43" s="81">
        <v>3200</v>
      </c>
      <c r="C43" s="82">
        <v>4900</v>
      </c>
    </row>
    <row r="44" spans="2:3">
      <c r="B44" s="81">
        <v>3400</v>
      </c>
      <c r="C44" s="82">
        <v>4950</v>
      </c>
    </row>
    <row r="45" spans="2:3">
      <c r="B45" s="81">
        <v>2800</v>
      </c>
      <c r="C45" s="82">
        <v>5000</v>
      </c>
    </row>
    <row r="46" spans="2:3">
      <c r="B46" s="81">
        <v>3000</v>
      </c>
      <c r="C46" s="82">
        <v>5200</v>
      </c>
    </row>
    <row r="47" spans="2:3">
      <c r="B47" s="81">
        <v>3200</v>
      </c>
      <c r="C47" s="82">
        <v>5400</v>
      </c>
    </row>
    <row r="48" spans="2:3">
      <c r="B48" s="81">
        <v>3300</v>
      </c>
      <c r="C48" s="82">
        <v>5600</v>
      </c>
    </row>
    <row r="49" spans="2:3">
      <c r="B49" s="81">
        <v>3200</v>
      </c>
      <c r="C49" s="82">
        <v>5800</v>
      </c>
    </row>
    <row r="50" spans="2:3">
      <c r="B50" s="83">
        <v>3300</v>
      </c>
      <c r="C50" s="82">
        <v>6000</v>
      </c>
    </row>
    <row r="51" spans="2:3">
      <c r="B51" s="83">
        <v>3400</v>
      </c>
      <c r="C51" s="82">
        <v>6200</v>
      </c>
    </row>
    <row r="52" spans="2:3">
      <c r="B52" s="83">
        <v>3420</v>
      </c>
      <c r="C52" s="82">
        <v>6400</v>
      </c>
    </row>
    <row r="53" spans="2:3">
      <c r="B53" s="83">
        <v>3450</v>
      </c>
      <c r="C53" s="82">
        <v>6600</v>
      </c>
    </row>
    <row r="54" spans="2:3">
      <c r="B54" s="83">
        <v>3500</v>
      </c>
      <c r="C54" s="82">
        <v>6800</v>
      </c>
    </row>
    <row r="55" spans="2:3">
      <c r="B55" s="83">
        <v>1900</v>
      </c>
      <c r="C55" s="82">
        <v>2500</v>
      </c>
    </row>
    <row r="56" spans="2:3">
      <c r="B56" s="83">
        <v>2100</v>
      </c>
      <c r="C56" s="82">
        <v>2550</v>
      </c>
    </row>
    <row r="57" spans="2:3">
      <c r="B57" s="83">
        <v>2600</v>
      </c>
      <c r="C57" s="82">
        <v>2600</v>
      </c>
    </row>
    <row r="58" spans="2:3">
      <c r="B58" s="83">
        <v>2150</v>
      </c>
      <c r="C58" s="82">
        <v>2650</v>
      </c>
    </row>
    <row r="59" spans="2:3">
      <c r="B59" s="83">
        <v>2200</v>
      </c>
      <c r="C59" s="82">
        <v>2700</v>
      </c>
    </row>
    <row r="60" spans="2:3">
      <c r="B60" s="83">
        <v>1800</v>
      </c>
      <c r="C60" s="82">
        <v>2750</v>
      </c>
    </row>
    <row r="61" spans="2:3">
      <c r="B61" s="83">
        <v>2700</v>
      </c>
      <c r="C61" s="82">
        <v>2800</v>
      </c>
    </row>
    <row r="62" spans="2:3">
      <c r="B62" s="83">
        <v>2500</v>
      </c>
      <c r="C62" s="82">
        <v>2850</v>
      </c>
    </row>
    <row r="63" spans="2:3">
      <c r="B63" s="83">
        <v>2800</v>
      </c>
      <c r="C63" s="82">
        <v>2900</v>
      </c>
    </row>
    <row r="64" spans="2:3">
      <c r="B64" s="83">
        <v>2400</v>
      </c>
      <c r="C64" s="82">
        <v>2950</v>
      </c>
    </row>
    <row r="65" spans="2:3">
      <c r="B65" s="83">
        <v>2200</v>
      </c>
      <c r="C65" s="82">
        <v>3000</v>
      </c>
    </row>
    <row r="66" spans="2:3">
      <c r="B66" s="83">
        <v>220</v>
      </c>
      <c r="C66" s="82">
        <v>200</v>
      </c>
    </row>
    <row r="67" spans="2:3">
      <c r="B67" s="83">
        <v>240</v>
      </c>
      <c r="C67" s="82">
        <v>250</v>
      </c>
    </row>
    <row r="68" spans="2:3">
      <c r="B68" s="83">
        <v>230</v>
      </c>
      <c r="C68" s="82">
        <v>300</v>
      </c>
    </row>
    <row r="69" spans="2:3">
      <c r="B69" s="83">
        <v>250</v>
      </c>
      <c r="C69" s="82">
        <v>350</v>
      </c>
    </row>
    <row r="70" spans="2:3">
      <c r="B70" s="83">
        <v>270</v>
      </c>
      <c r="C70" s="82">
        <v>400</v>
      </c>
    </row>
    <row r="71" spans="2:3">
      <c r="B71" s="83">
        <v>1700</v>
      </c>
      <c r="C71" s="82">
        <v>1500</v>
      </c>
    </row>
    <row r="72" spans="2:3">
      <c r="B72" s="83">
        <v>1450</v>
      </c>
      <c r="C72" s="82">
        <v>1200</v>
      </c>
    </row>
    <row r="73" spans="2:3">
      <c r="B73" s="83">
        <v>420</v>
      </c>
      <c r="C73" s="82">
        <v>550</v>
      </c>
    </row>
    <row r="74" spans="2:3">
      <c r="B74" s="83">
        <v>450</v>
      </c>
      <c r="C74" s="82">
        <v>600</v>
      </c>
    </row>
    <row r="75" spans="2:3">
      <c r="B75" s="83">
        <v>1600</v>
      </c>
      <c r="C75" s="82">
        <v>1300</v>
      </c>
    </row>
    <row r="76" spans="2:3">
      <c r="B76" s="83">
        <v>750</v>
      </c>
      <c r="C76" s="82">
        <v>700</v>
      </c>
    </row>
    <row r="77" spans="2:3">
      <c r="B77" s="83">
        <v>1200</v>
      </c>
      <c r="C77" s="82">
        <v>900</v>
      </c>
    </row>
    <row r="78" spans="2:3" ht="16" thickBot="1">
      <c r="B78" s="84">
        <v>1900</v>
      </c>
      <c r="C78" s="85">
        <v>1500</v>
      </c>
    </row>
    <row r="79" spans="2:3">
      <c r="B79" s="86">
        <v>500</v>
      </c>
      <c r="C79" s="82">
        <v>1100</v>
      </c>
    </row>
    <row r="80" spans="2:3">
      <c r="B80" s="86">
        <v>700</v>
      </c>
      <c r="C80" s="82">
        <v>1300</v>
      </c>
    </row>
    <row r="81" spans="2:3">
      <c r="B81" s="86">
        <v>750</v>
      </c>
      <c r="C81" s="82">
        <v>1500</v>
      </c>
    </row>
    <row r="82" spans="2:3">
      <c r="B82" s="86">
        <v>2500</v>
      </c>
      <c r="C82" s="82">
        <v>1700</v>
      </c>
    </row>
    <row r="83" spans="2:3">
      <c r="B83" s="86">
        <v>900</v>
      </c>
      <c r="C83" s="82">
        <v>1900</v>
      </c>
    </row>
    <row r="84" spans="2:3">
      <c r="B84" s="86">
        <v>1200</v>
      </c>
      <c r="C84" s="82">
        <v>2100</v>
      </c>
    </row>
    <row r="85" spans="2:3">
      <c r="B85" s="86">
        <v>1150</v>
      </c>
      <c r="C85" s="82">
        <v>2300</v>
      </c>
    </row>
    <row r="86" spans="2:3">
      <c r="B86" s="86">
        <v>1200</v>
      </c>
      <c r="C86" s="82">
        <v>2500</v>
      </c>
    </row>
    <row r="87" spans="2:3">
      <c r="B87" s="86">
        <v>1300</v>
      </c>
      <c r="C87" s="82">
        <v>2700</v>
      </c>
    </row>
    <row r="88" spans="2:3">
      <c r="B88" s="86">
        <v>1150</v>
      </c>
      <c r="C88" s="82">
        <v>2900</v>
      </c>
    </row>
    <row r="89" spans="2:3">
      <c r="B89" s="86">
        <v>1400</v>
      </c>
      <c r="C89" s="82">
        <v>3100</v>
      </c>
    </row>
    <row r="90" spans="2:3">
      <c r="B90" s="86">
        <v>1500</v>
      </c>
      <c r="C90" s="82">
        <v>3300</v>
      </c>
    </row>
    <row r="91" spans="2:3">
      <c r="B91" s="86">
        <v>4000</v>
      </c>
      <c r="C91" s="82">
        <v>3500</v>
      </c>
    </row>
    <row r="92" spans="2:3">
      <c r="B92" s="86">
        <v>3000</v>
      </c>
      <c r="C92" s="82">
        <v>3700</v>
      </c>
    </row>
    <row r="93" spans="2:3">
      <c r="B93" s="86">
        <v>1200</v>
      </c>
      <c r="C93" s="82">
        <v>3900</v>
      </c>
    </row>
    <row r="94" spans="2:3">
      <c r="B94" s="86">
        <v>1800</v>
      </c>
      <c r="C94" s="82">
        <v>4100</v>
      </c>
    </row>
    <row r="95" spans="2:3">
      <c r="B95" s="86">
        <v>1400</v>
      </c>
      <c r="C95" s="82">
        <v>4300</v>
      </c>
    </row>
    <row r="96" spans="2:3">
      <c r="B96" s="86">
        <v>2000</v>
      </c>
      <c r="C96" s="82">
        <v>4500</v>
      </c>
    </row>
    <row r="97" spans="2:3">
      <c r="B97" s="86">
        <v>2200</v>
      </c>
      <c r="C97" s="82">
        <v>4700</v>
      </c>
    </row>
    <row r="98" spans="2:3">
      <c r="B98" s="86">
        <v>2000</v>
      </c>
      <c r="C98" s="82">
        <v>4900</v>
      </c>
    </row>
    <row r="99" spans="2:3">
      <c r="B99" s="86">
        <v>1800</v>
      </c>
      <c r="C99" s="82">
        <v>5100</v>
      </c>
    </row>
    <row r="100" spans="2:3">
      <c r="B100" s="86">
        <v>2200</v>
      </c>
      <c r="C100" s="82">
        <v>5300</v>
      </c>
    </row>
    <row r="101" spans="2:3">
      <c r="B101" s="86">
        <v>2600</v>
      </c>
      <c r="C101" s="82">
        <v>5500</v>
      </c>
    </row>
    <row r="102" spans="2:3">
      <c r="B102" s="86">
        <v>2100</v>
      </c>
      <c r="C102" s="82">
        <v>5700</v>
      </c>
    </row>
    <row r="103" spans="2:3">
      <c r="B103" s="86">
        <v>2900</v>
      </c>
      <c r="C103" s="82">
        <v>5900</v>
      </c>
    </row>
    <row r="104" spans="2:3">
      <c r="B104" s="86">
        <v>2400</v>
      </c>
      <c r="C104" s="82">
        <v>6100</v>
      </c>
    </row>
    <row r="105" spans="2:3">
      <c r="B105" s="86">
        <v>2300</v>
      </c>
      <c r="C105" s="82">
        <v>6300</v>
      </c>
    </row>
    <row r="106" spans="2:3">
      <c r="B106" s="86">
        <v>2000</v>
      </c>
      <c r="C106" s="82">
        <v>6500</v>
      </c>
    </row>
    <row r="107" spans="2:3">
      <c r="B107" s="86">
        <v>3000</v>
      </c>
      <c r="C107" s="82">
        <v>6700</v>
      </c>
    </row>
    <row r="108" spans="2:3">
      <c r="B108" s="86">
        <v>3200</v>
      </c>
      <c r="C108" s="82">
        <v>6900</v>
      </c>
    </row>
    <row r="109" spans="2:3">
      <c r="B109" s="86">
        <v>3500</v>
      </c>
      <c r="C109" s="82">
        <v>3000</v>
      </c>
    </row>
    <row r="110" spans="2:3">
      <c r="B110" s="86">
        <v>3200</v>
      </c>
      <c r="C110" s="82">
        <v>3300</v>
      </c>
    </row>
    <row r="111" spans="2:3">
      <c r="B111" s="86">
        <v>4200</v>
      </c>
      <c r="C111" s="82">
        <v>3600</v>
      </c>
    </row>
    <row r="112" spans="2:3">
      <c r="B112" s="86">
        <v>3800</v>
      </c>
      <c r="C112" s="82">
        <v>3900</v>
      </c>
    </row>
    <row r="113" spans="2:3">
      <c r="B113" s="86">
        <v>3200</v>
      </c>
      <c r="C113" s="82">
        <v>4200</v>
      </c>
    </row>
    <row r="114" spans="2:3">
      <c r="B114" s="86">
        <v>4200</v>
      </c>
      <c r="C114" s="82">
        <v>4500</v>
      </c>
    </row>
    <row r="115" spans="2:3">
      <c r="B115" s="86">
        <v>4000</v>
      </c>
      <c r="C115" s="82">
        <v>4800</v>
      </c>
    </row>
    <row r="116" spans="2:3">
      <c r="B116" s="86">
        <v>3200</v>
      </c>
      <c r="C116" s="82">
        <v>5100</v>
      </c>
    </row>
    <row r="117" spans="2:3">
      <c r="B117" s="86">
        <v>3800</v>
      </c>
      <c r="C117" s="82">
        <v>5400</v>
      </c>
    </row>
    <row r="118" spans="2:3">
      <c r="B118" s="86">
        <v>3550</v>
      </c>
      <c r="C118" s="82">
        <v>5700</v>
      </c>
    </row>
    <row r="119" spans="2:3">
      <c r="B119" s="86">
        <v>4400</v>
      </c>
      <c r="C119" s="82">
        <v>6000</v>
      </c>
    </row>
  </sheetData>
  <mergeCells count="1">
    <mergeCell ref="B3:C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2"/>
  <sheetViews>
    <sheetView workbookViewId="0">
      <selection activeCell="C9" sqref="C9"/>
    </sheetView>
  </sheetViews>
  <sheetFormatPr baseColWidth="10" defaultRowHeight="15" x14ac:dyDescent="0"/>
  <cols>
    <col min="2" max="2" width="12.83203125" bestFit="1" customWidth="1"/>
    <col min="5" max="5" width="16" bestFit="1" customWidth="1"/>
    <col min="6" max="6" width="15.6640625" bestFit="1" customWidth="1"/>
  </cols>
  <sheetData>
    <row r="1" spans="2:7" ht="16" thickBot="1"/>
    <row r="2" spans="2:7">
      <c r="B2" s="48" t="s">
        <v>46</v>
      </c>
      <c r="C2" s="49"/>
      <c r="D2" s="49"/>
      <c r="E2" s="49"/>
      <c r="F2" s="49"/>
      <c r="G2" s="50"/>
    </row>
    <row r="3" spans="2:7" ht="15" customHeight="1">
      <c r="B3" s="51"/>
      <c r="C3" s="52"/>
      <c r="D3" s="52"/>
      <c r="E3" s="52"/>
      <c r="F3" s="52"/>
      <c r="G3" s="53"/>
    </row>
    <row r="4" spans="2:7" ht="15" customHeight="1" thickBot="1">
      <c r="B4" s="54"/>
      <c r="C4" s="55"/>
      <c r="D4" s="55"/>
      <c r="E4" s="55"/>
      <c r="F4" s="55"/>
      <c r="G4" s="56"/>
    </row>
    <row r="5" spans="2:7">
      <c r="B5" s="39" t="s">
        <v>38</v>
      </c>
      <c r="C5" s="45" t="s">
        <v>47</v>
      </c>
      <c r="D5" s="45"/>
      <c r="E5" s="45" t="s">
        <v>48</v>
      </c>
      <c r="F5" s="45"/>
      <c r="G5" s="46" t="s">
        <v>49</v>
      </c>
    </row>
    <row r="6" spans="2:7">
      <c r="B6" s="47" t="s">
        <v>51</v>
      </c>
      <c r="C6" s="27" t="s">
        <v>41</v>
      </c>
      <c r="D6" s="27" t="s">
        <v>42</v>
      </c>
      <c r="E6" s="27" t="s">
        <v>43</v>
      </c>
      <c r="F6" s="27" t="s">
        <v>44</v>
      </c>
      <c r="G6" s="42" t="s">
        <v>50</v>
      </c>
    </row>
    <row r="7" spans="2:7" ht="16" thickBot="1">
      <c r="B7" s="3"/>
      <c r="C7" s="36" t="s">
        <v>17</v>
      </c>
      <c r="D7" s="36" t="s">
        <v>17</v>
      </c>
      <c r="E7" s="36" t="s">
        <v>45</v>
      </c>
      <c r="F7" s="36" t="s">
        <v>45</v>
      </c>
      <c r="G7" s="2"/>
    </row>
    <row r="8" spans="2:7">
      <c r="B8" s="57">
        <v>1626139.3646611297</v>
      </c>
      <c r="C8" s="58">
        <v>1346</v>
      </c>
      <c r="D8" s="58">
        <v>1731.56</v>
      </c>
      <c r="E8" s="59">
        <f>C8*((D8-14)+PI()*71.03)/1000^2</f>
        <v>2.6121920610443139</v>
      </c>
      <c r="F8" s="59">
        <f t="shared" ref="F8:F27" si="0">C8*D8/1000^2</f>
        <v>2.3306797599999998</v>
      </c>
      <c r="G8" s="60">
        <v>4</v>
      </c>
    </row>
    <row r="9" spans="2:7">
      <c r="B9" s="61">
        <v>2646781.4785784087</v>
      </c>
      <c r="C9" s="62">
        <v>1346</v>
      </c>
      <c r="D9" s="62">
        <v>1731.56</v>
      </c>
      <c r="E9" s="63">
        <f>C9*((D9-14)+PI()*71.03)/1000^2</f>
        <v>2.6121920610443139</v>
      </c>
      <c r="F9" s="63">
        <f t="shared" si="0"/>
        <v>2.3306797599999998</v>
      </c>
      <c r="G9" s="64">
        <v>5</v>
      </c>
    </row>
    <row r="10" spans="2:7">
      <c r="B10" s="61">
        <v>2220813.9060100978</v>
      </c>
      <c r="C10" s="62">
        <v>1300</v>
      </c>
      <c r="D10" s="62">
        <v>1590</v>
      </c>
      <c r="E10" s="62">
        <f>F10*1.3</f>
        <v>2.6871000000000005</v>
      </c>
      <c r="F10" s="62">
        <f t="shared" si="0"/>
        <v>2.0670000000000002</v>
      </c>
      <c r="G10" s="64">
        <v>5</v>
      </c>
    </row>
    <row r="11" spans="2:7">
      <c r="B11" s="61">
        <v>2664976.6872121175</v>
      </c>
      <c r="C11" s="62">
        <v>1300</v>
      </c>
      <c r="D11" s="62">
        <v>1590</v>
      </c>
      <c r="E11" s="62">
        <f>F11*1.3</f>
        <v>2.6871000000000005</v>
      </c>
      <c r="F11" s="62">
        <f t="shared" si="0"/>
        <v>2.0670000000000002</v>
      </c>
      <c r="G11" s="64">
        <v>5</v>
      </c>
    </row>
    <row r="12" spans="2:7">
      <c r="B12" s="61">
        <v>1597283.2141677968</v>
      </c>
      <c r="C12" s="62">
        <v>1303.28</v>
      </c>
      <c r="D12" s="62">
        <v>1591.1</v>
      </c>
      <c r="E12" s="62">
        <f>F12*1.2</f>
        <v>2.4883785695999996</v>
      </c>
      <c r="F12" s="62">
        <f t="shared" si="0"/>
        <v>2.0736488079999997</v>
      </c>
      <c r="G12" s="64">
        <v>4</v>
      </c>
    </row>
    <row r="13" spans="2:7">
      <c r="B13" s="61">
        <v>2599813.840792492</v>
      </c>
      <c r="C13" s="62">
        <v>1303.28</v>
      </c>
      <c r="D13" s="62">
        <v>1591.1</v>
      </c>
      <c r="E13" s="62">
        <f>F13*1.2</f>
        <v>2.4883785695999996</v>
      </c>
      <c r="F13" s="62">
        <f t="shared" si="0"/>
        <v>2.0736488079999997</v>
      </c>
      <c r="G13" s="64">
        <v>5</v>
      </c>
    </row>
    <row r="14" spans="2:7">
      <c r="B14" s="61">
        <v>907741.96377480531</v>
      </c>
      <c r="C14" s="62">
        <v>1346</v>
      </c>
      <c r="D14" s="62">
        <v>910</v>
      </c>
      <c r="E14" s="63">
        <f>C14*((D14-14)+PI()*71.03)/1000^2</f>
        <v>1.5063723010443142</v>
      </c>
      <c r="F14" s="63">
        <f t="shared" si="0"/>
        <v>1.2248600000000001</v>
      </c>
      <c r="G14" s="64">
        <v>3</v>
      </c>
    </row>
    <row r="15" spans="2:7">
      <c r="B15" s="61">
        <v>1613652.3435683441</v>
      </c>
      <c r="C15" s="62">
        <v>1346</v>
      </c>
      <c r="D15" s="62">
        <v>910</v>
      </c>
      <c r="E15" s="63">
        <f>C15*((D15-14)+PI()*71.03)/1000^2</f>
        <v>1.5063723010443142</v>
      </c>
      <c r="F15" s="63">
        <f t="shared" si="0"/>
        <v>1.2248600000000001</v>
      </c>
      <c r="G15" s="64">
        <v>4</v>
      </c>
    </row>
    <row r="16" spans="2:7">
      <c r="B16" s="61">
        <v>1494228.7157121198</v>
      </c>
      <c r="C16" s="65">
        <v>875</v>
      </c>
      <c r="D16" s="65">
        <v>1950</v>
      </c>
      <c r="E16" s="65">
        <f>F16*1.2</f>
        <v>2.0474999999999999</v>
      </c>
      <c r="F16" s="65">
        <f t="shared" si="0"/>
        <v>1.70625</v>
      </c>
      <c r="G16" s="64">
        <v>4</v>
      </c>
    </row>
    <row r="17" spans="2:7">
      <c r="B17" s="61">
        <v>1643311.3714992108</v>
      </c>
      <c r="C17" s="62">
        <v>1578</v>
      </c>
      <c r="D17" s="62">
        <v>543</v>
      </c>
      <c r="E17" s="62">
        <f>F17*1.3</f>
        <v>1.1139102000000001</v>
      </c>
      <c r="F17" s="62">
        <f>C17*D17/1000^2</f>
        <v>0.856854</v>
      </c>
      <c r="G17" s="64">
        <v>5</v>
      </c>
    </row>
    <row r="18" spans="2:7">
      <c r="B18" s="61">
        <v>1971973.6457990529</v>
      </c>
      <c r="C18" s="62">
        <v>1578</v>
      </c>
      <c r="D18" s="62">
        <v>543</v>
      </c>
      <c r="E18" s="62">
        <f>F18*1.3</f>
        <v>1.1139102000000001</v>
      </c>
      <c r="F18" s="62">
        <f>C18*D18/1000^2</f>
        <v>0.856854</v>
      </c>
      <c r="G18" s="64">
        <v>5</v>
      </c>
    </row>
    <row r="19" spans="2:7">
      <c r="B19" s="61">
        <v>1179882.7091351047</v>
      </c>
      <c r="C19" s="62">
        <v>1578</v>
      </c>
      <c r="D19" s="62">
        <v>542</v>
      </c>
      <c r="E19" s="62">
        <f>F19*1.2</f>
        <v>1.0263312</v>
      </c>
      <c r="F19" s="62">
        <f>C19*D19/1000^2</f>
        <v>0.85527600000000004</v>
      </c>
      <c r="G19" s="64">
        <v>4</v>
      </c>
    </row>
    <row r="20" spans="2:7">
      <c r="B20" s="61">
        <v>1921644.0531268171</v>
      </c>
      <c r="C20" s="62">
        <v>1578</v>
      </c>
      <c r="D20" s="62">
        <v>543</v>
      </c>
      <c r="E20" s="62">
        <f>F20*1.2</f>
        <v>1.0282248</v>
      </c>
      <c r="F20" s="62">
        <f>C20*D20/1000^2</f>
        <v>0.856854</v>
      </c>
      <c r="G20" s="64">
        <v>5</v>
      </c>
    </row>
    <row r="21" spans="2:7">
      <c r="B21" s="61">
        <v>1638130.5344500362</v>
      </c>
      <c r="C21" s="62">
        <v>1150</v>
      </c>
      <c r="D21" s="62">
        <v>1800</v>
      </c>
      <c r="E21" s="62">
        <f>F21*1.3</f>
        <v>2.6909999999999998</v>
      </c>
      <c r="F21" s="62">
        <f t="shared" si="0"/>
        <v>2.0699999999999998</v>
      </c>
      <c r="G21" s="64">
        <v>4</v>
      </c>
    </row>
    <row r="22" spans="2:7">
      <c r="B22" s="61">
        <v>2666298.8746844796</v>
      </c>
      <c r="C22" s="62">
        <v>1150</v>
      </c>
      <c r="D22" s="62">
        <v>1800</v>
      </c>
      <c r="E22" s="62">
        <f>F22*1.3</f>
        <v>2.6909999999999998</v>
      </c>
      <c r="F22" s="62">
        <f t="shared" si="0"/>
        <v>2.0699999999999998</v>
      </c>
      <c r="G22" s="64">
        <v>5</v>
      </c>
    </row>
    <row r="23" spans="2:7">
      <c r="B23" s="61">
        <v>1682021.4307858113</v>
      </c>
      <c r="C23" s="62">
        <v>1340</v>
      </c>
      <c r="D23" s="62">
        <v>1800</v>
      </c>
      <c r="E23" s="62">
        <f>F23*1.2</f>
        <v>2.8943999999999996</v>
      </c>
      <c r="F23" s="62">
        <f t="shared" si="0"/>
        <v>2.4119999999999999</v>
      </c>
      <c r="G23" s="64">
        <v>4</v>
      </c>
    </row>
    <row r="24" spans="2:7">
      <c r="B24" s="61">
        <v>2737737.7771699033</v>
      </c>
      <c r="C24" s="62">
        <v>1340</v>
      </c>
      <c r="D24" s="62">
        <v>1800</v>
      </c>
      <c r="E24" s="62">
        <f>F24*1.2</f>
        <v>2.8943999999999996</v>
      </c>
      <c r="F24" s="62">
        <f t="shared" si="0"/>
        <v>2.4119999999999999</v>
      </c>
      <c r="G24" s="64">
        <v>5</v>
      </c>
    </row>
    <row r="25" spans="2:7">
      <c r="B25" s="61">
        <v>2031531.3120661182</v>
      </c>
      <c r="C25" s="65">
        <v>1350</v>
      </c>
      <c r="D25" s="65">
        <v>1180</v>
      </c>
      <c r="E25" s="65">
        <f>F25*1.3</f>
        <v>2.0709</v>
      </c>
      <c r="F25" s="65">
        <f t="shared" si="0"/>
        <v>1.593</v>
      </c>
      <c r="G25" s="64">
        <v>5</v>
      </c>
    </row>
    <row r="26" spans="2:7">
      <c r="B26" s="61">
        <v>1882835.3084291108</v>
      </c>
      <c r="C26" s="62">
        <v>1358</v>
      </c>
      <c r="D26" s="62">
        <f>1188.29*2</f>
        <v>2376.58</v>
      </c>
      <c r="E26" s="62">
        <f>F26*1.25</f>
        <v>4.0342445500000004</v>
      </c>
      <c r="F26" s="62">
        <f t="shared" si="0"/>
        <v>3.2273956400000001</v>
      </c>
      <c r="G26" s="64">
        <v>4</v>
      </c>
    </row>
    <row r="27" spans="2:7">
      <c r="B27" s="61">
        <v>3064591.9592519887</v>
      </c>
      <c r="C27" s="62">
        <v>1358</v>
      </c>
      <c r="D27" s="62">
        <f>1188.29*2</f>
        <v>2376.58</v>
      </c>
      <c r="E27" s="62">
        <f>F27*1.25</f>
        <v>4.0342445500000004</v>
      </c>
      <c r="F27" s="62">
        <f t="shared" si="0"/>
        <v>3.2273956400000001</v>
      </c>
      <c r="G27" s="64">
        <v>5</v>
      </c>
    </row>
    <row r="28" spans="2:7">
      <c r="B28" s="61">
        <v>1383030.4081086405</v>
      </c>
      <c r="C28" s="62">
        <v>1348</v>
      </c>
      <c r="D28" s="62">
        <v>1010.66</v>
      </c>
      <c r="E28" s="62">
        <f>C28*2*SQRT(D28^2/4+333.98^2)/1000^2</f>
        <v>1.6330307581760084</v>
      </c>
      <c r="F28" s="62">
        <f t="shared" ref="F28:F44" si="1">C28*D28/1000^2</f>
        <v>1.36236968</v>
      </c>
      <c r="G28" s="64">
        <v>4</v>
      </c>
    </row>
    <row r="29" spans="2:7">
      <c r="B29" s="61">
        <v>2251085.8220663718</v>
      </c>
      <c r="C29" s="62">
        <v>1348</v>
      </c>
      <c r="D29" s="62">
        <v>1010.66</v>
      </c>
      <c r="E29" s="62">
        <f>C29*2*SQRT(D29^2/4+333.98^2)/1000^2</f>
        <v>1.6330307581760084</v>
      </c>
      <c r="F29" s="62">
        <f>C29*D29/1000^2</f>
        <v>1.36236968</v>
      </c>
      <c r="G29" s="64">
        <v>5</v>
      </c>
    </row>
    <row r="30" spans="2:7">
      <c r="B30" s="61">
        <v>1912275.6844841512</v>
      </c>
      <c r="C30" s="65">
        <v>1350</v>
      </c>
      <c r="D30" s="65">
        <v>1026</v>
      </c>
      <c r="E30" s="65">
        <f>F30*1.25</f>
        <v>1.7313749999999999</v>
      </c>
      <c r="F30" s="65">
        <f t="shared" si="1"/>
        <v>1.3851</v>
      </c>
      <c r="G30" s="64">
        <v>5</v>
      </c>
    </row>
    <row r="31" spans="2:7">
      <c r="B31" s="61">
        <v>2233785.3519017096</v>
      </c>
      <c r="C31" s="62">
        <v>1450</v>
      </c>
      <c r="D31" s="62">
        <v>1450</v>
      </c>
      <c r="E31" s="62">
        <f>F31*1.3</f>
        <v>2.73325</v>
      </c>
      <c r="F31" s="62">
        <f t="shared" si="1"/>
        <v>2.1025</v>
      </c>
      <c r="G31" s="64">
        <v>5</v>
      </c>
    </row>
    <row r="32" spans="2:7">
      <c r="B32" s="61">
        <v>2680542.4222820513</v>
      </c>
      <c r="C32" s="62">
        <v>1450</v>
      </c>
      <c r="D32" s="62">
        <v>1450</v>
      </c>
      <c r="E32" s="62">
        <f>F32*1.3</f>
        <v>2.73325</v>
      </c>
      <c r="F32" s="62">
        <f t="shared" si="1"/>
        <v>2.1025</v>
      </c>
      <c r="G32" s="64">
        <v>5</v>
      </c>
    </row>
    <row r="33" spans="2:7">
      <c r="B33" s="61">
        <v>1445199.6418668258</v>
      </c>
      <c r="C33" s="62">
        <v>1437.08</v>
      </c>
      <c r="D33" s="62">
        <v>1076.95</v>
      </c>
      <c r="E33" s="62">
        <f t="shared" ref="E33:E44" si="2">F33*1.2</f>
        <v>1.8571959672</v>
      </c>
      <c r="F33" s="62">
        <f t="shared" si="1"/>
        <v>1.547663306</v>
      </c>
      <c r="G33" s="64">
        <v>4</v>
      </c>
    </row>
    <row r="34" spans="2:7">
      <c r="B34" s="61">
        <v>2352275.412592561</v>
      </c>
      <c r="C34" s="62">
        <v>1437.08</v>
      </c>
      <c r="D34" s="62">
        <v>1076.95</v>
      </c>
      <c r="E34" s="62">
        <f t="shared" si="2"/>
        <v>1.8571959672</v>
      </c>
      <c r="F34" s="62">
        <f t="shared" si="1"/>
        <v>1.547663306</v>
      </c>
      <c r="G34" s="64">
        <v>5</v>
      </c>
    </row>
    <row r="35" spans="2:7">
      <c r="B35" s="61">
        <v>1602234.4918076058</v>
      </c>
      <c r="C35" s="62">
        <v>1395</v>
      </c>
      <c r="D35" s="62">
        <v>1500</v>
      </c>
      <c r="E35" s="62">
        <f t="shared" si="2"/>
        <v>2.5109999999999997</v>
      </c>
      <c r="F35" s="62">
        <f t="shared" si="1"/>
        <v>2.0924999999999998</v>
      </c>
      <c r="G35" s="64">
        <v>4</v>
      </c>
    </row>
    <row r="36" spans="2:7">
      <c r="B36" s="61">
        <v>2607872.7748771962</v>
      </c>
      <c r="C36" s="62">
        <v>1395</v>
      </c>
      <c r="D36" s="62">
        <v>1500</v>
      </c>
      <c r="E36" s="62">
        <f t="shared" si="2"/>
        <v>2.5109999999999997</v>
      </c>
      <c r="F36" s="62">
        <f>C36*D36/1000^2</f>
        <v>2.0924999999999998</v>
      </c>
      <c r="G36" s="64">
        <v>5</v>
      </c>
    </row>
    <row r="37" spans="2:7">
      <c r="B37" s="61">
        <v>1490969.2700022932</v>
      </c>
      <c r="C37" s="62">
        <v>1490</v>
      </c>
      <c r="D37" s="62">
        <v>1055</v>
      </c>
      <c r="E37" s="62">
        <f>F37*1.3</f>
        <v>2.0435349999999999</v>
      </c>
      <c r="F37" s="62">
        <f>C37*D37/1000^2</f>
        <v>1.57195</v>
      </c>
      <c r="G37" s="64">
        <v>4</v>
      </c>
    </row>
    <row r="38" spans="2:7">
      <c r="B38" s="61">
        <v>2426772.2279719859</v>
      </c>
      <c r="C38" s="62">
        <v>1490</v>
      </c>
      <c r="D38" s="62">
        <v>1055</v>
      </c>
      <c r="E38" s="62">
        <v>2.0435349999999999</v>
      </c>
      <c r="F38" s="66">
        <v>1.57195</v>
      </c>
      <c r="G38" s="64">
        <v>5</v>
      </c>
    </row>
    <row r="39" spans="2:7">
      <c r="B39" s="61">
        <v>1457187.1853320014</v>
      </c>
      <c r="C39" s="62">
        <v>1510</v>
      </c>
      <c r="D39" s="62">
        <v>1050</v>
      </c>
      <c r="E39" s="62">
        <f>F39*1.2</f>
        <v>1.9025999999999998</v>
      </c>
      <c r="F39" s="62">
        <f>C39*D39/1000^2</f>
        <v>1.5854999999999999</v>
      </c>
      <c r="G39" s="64">
        <v>4</v>
      </c>
    </row>
    <row r="40" spans="2:7">
      <c r="B40" s="61">
        <v>2371786.9063223084</v>
      </c>
      <c r="C40" s="62">
        <v>1510</v>
      </c>
      <c r="D40" s="62">
        <v>1050</v>
      </c>
      <c r="E40" s="62">
        <f>F40*1.2</f>
        <v>1.9025999999999998</v>
      </c>
      <c r="F40" s="62">
        <f>C40*D40/1000^2</f>
        <v>1.5854999999999999</v>
      </c>
      <c r="G40" s="64">
        <v>5</v>
      </c>
    </row>
    <row r="41" spans="2:7">
      <c r="B41" s="61">
        <v>1569176.0191429777</v>
      </c>
      <c r="C41" s="62">
        <v>1250</v>
      </c>
      <c r="D41" s="62">
        <v>1575</v>
      </c>
      <c r="E41" s="62">
        <f t="shared" si="2"/>
        <v>2.3624999999999998</v>
      </c>
      <c r="F41" s="62">
        <f t="shared" si="1"/>
        <v>1.96875</v>
      </c>
      <c r="G41" s="64">
        <v>4</v>
      </c>
    </row>
    <row r="42" spans="2:7">
      <c r="B42" s="61">
        <v>2554065.2384136389</v>
      </c>
      <c r="C42" s="62">
        <v>1250</v>
      </c>
      <c r="D42" s="62">
        <v>1575</v>
      </c>
      <c r="E42" s="62">
        <f t="shared" si="2"/>
        <v>2.3624999999999998</v>
      </c>
      <c r="F42" s="62">
        <f t="shared" si="1"/>
        <v>1.96875</v>
      </c>
      <c r="G42" s="64">
        <v>5</v>
      </c>
    </row>
    <row r="43" spans="2:7">
      <c r="B43" s="61">
        <v>2554065.2384136389</v>
      </c>
      <c r="C43" s="62">
        <v>1250</v>
      </c>
      <c r="D43" s="62">
        <v>1575</v>
      </c>
      <c r="E43" s="62">
        <f>F43*1.2</f>
        <v>2.3624999999999998</v>
      </c>
      <c r="F43" s="62">
        <f>C43*D43/1000^2</f>
        <v>1.96875</v>
      </c>
      <c r="G43" s="64">
        <v>5</v>
      </c>
    </row>
    <row r="44" spans="2:7">
      <c r="B44" s="61">
        <v>1914015.0437927146</v>
      </c>
      <c r="C44" s="65">
        <v>1298</v>
      </c>
      <c r="D44" s="65">
        <v>1112</v>
      </c>
      <c r="E44" s="65">
        <f t="shared" si="2"/>
        <v>1.7320511999999999</v>
      </c>
      <c r="F44" s="65">
        <f t="shared" si="1"/>
        <v>1.443376</v>
      </c>
      <c r="G44" s="64">
        <v>5</v>
      </c>
    </row>
    <row r="45" spans="2:7">
      <c r="B45" s="61">
        <v>1437233.146802573</v>
      </c>
      <c r="C45" s="62">
        <v>1330</v>
      </c>
      <c r="D45" s="62">
        <v>1145</v>
      </c>
      <c r="E45" s="62">
        <f>F45*1.2</f>
        <v>1.82742</v>
      </c>
      <c r="F45" s="62">
        <f>C45*D45/1000^2</f>
        <v>1.52285</v>
      </c>
      <c r="G45" s="64">
        <v>4</v>
      </c>
    </row>
    <row r="46" spans="2:7">
      <c r="B46" s="61">
        <v>2339308.7677628021</v>
      </c>
      <c r="C46" s="62">
        <v>1330</v>
      </c>
      <c r="D46" s="62">
        <v>1145</v>
      </c>
      <c r="E46" s="62">
        <f>F46*1.2</f>
        <v>1.82742</v>
      </c>
      <c r="F46" s="62">
        <f>C46*D46/1000^2</f>
        <v>1.52285</v>
      </c>
      <c r="G46" s="64">
        <v>5</v>
      </c>
    </row>
    <row r="47" spans="2:7">
      <c r="B47" s="61">
        <v>1108527.640460856</v>
      </c>
      <c r="C47" s="62">
        <v>1477.9</v>
      </c>
      <c r="D47" s="62">
        <v>1651.8</v>
      </c>
      <c r="E47" s="62">
        <f>F47*1.1</f>
        <v>2.6853147420000001</v>
      </c>
      <c r="F47" s="62">
        <f t="shared" ref="F47:F67" si="3">C47*D47/1000^2</f>
        <v>2.44119522</v>
      </c>
      <c r="G47" s="64">
        <v>3</v>
      </c>
    </row>
    <row r="48" spans="2:7">
      <c r="B48" s="61">
        <v>1970580.0726688793</v>
      </c>
      <c r="C48" s="62">
        <v>1477.9</v>
      </c>
      <c r="D48" s="62">
        <v>1651.8</v>
      </c>
      <c r="E48" s="62">
        <f>F48*1.1</f>
        <v>2.6853147420000001</v>
      </c>
      <c r="F48" s="62">
        <f t="shared" si="3"/>
        <v>2.44119522</v>
      </c>
      <c r="G48" s="64">
        <v>4</v>
      </c>
    </row>
    <row r="49" spans="2:7">
      <c r="B49" s="61">
        <v>1485244.4898857726</v>
      </c>
      <c r="C49" s="62">
        <v>750</v>
      </c>
      <c r="D49" s="62">
        <v>850</v>
      </c>
      <c r="E49" s="62">
        <f>F49*1.3</f>
        <v>0.82874999999999999</v>
      </c>
      <c r="F49" s="62">
        <f t="shared" si="3"/>
        <v>0.63749999999999996</v>
      </c>
      <c r="G49" s="64">
        <v>5</v>
      </c>
    </row>
    <row r="50" spans="2:7">
      <c r="B50" s="61">
        <v>1782293.387862927</v>
      </c>
      <c r="C50" s="62">
        <v>750</v>
      </c>
      <c r="D50" s="62">
        <v>850</v>
      </c>
      <c r="E50" s="62">
        <f>F50*1.3</f>
        <v>0.82874999999999999</v>
      </c>
      <c r="F50" s="62">
        <f t="shared" si="3"/>
        <v>0.63749999999999996</v>
      </c>
      <c r="G50" s="64">
        <v>5</v>
      </c>
    </row>
    <row r="51" spans="2:7">
      <c r="B51" s="61">
        <v>1580734.9482659346</v>
      </c>
      <c r="C51" s="62">
        <v>1292</v>
      </c>
      <c r="D51" s="62">
        <v>592.03</v>
      </c>
      <c r="E51" s="62">
        <f>F51*1.3</f>
        <v>0.99437358800000009</v>
      </c>
      <c r="F51" s="62">
        <f t="shared" si="3"/>
        <v>0.76490276000000001</v>
      </c>
      <c r="G51" s="64">
        <v>5</v>
      </c>
    </row>
    <row r="52" spans="2:7">
      <c r="B52" s="61">
        <v>1896881.9379191215</v>
      </c>
      <c r="C52" s="62">
        <v>1292</v>
      </c>
      <c r="D52" s="62">
        <v>592.03</v>
      </c>
      <c r="E52" s="62">
        <f>F52*1.3</f>
        <v>0.99437358800000009</v>
      </c>
      <c r="F52" s="62">
        <f t="shared" si="3"/>
        <v>0.76490276000000001</v>
      </c>
      <c r="G52" s="64">
        <v>5</v>
      </c>
    </row>
    <row r="53" spans="2:7">
      <c r="B53" s="61">
        <v>1614833.8236309306</v>
      </c>
      <c r="C53" s="62">
        <v>1489.3</v>
      </c>
      <c r="D53" s="62">
        <v>567.29999999999995</v>
      </c>
      <c r="E53" s="62">
        <f>F53*1.25</f>
        <v>1.0560998624999998</v>
      </c>
      <c r="F53" s="62">
        <f t="shared" si="3"/>
        <v>0.84487988999999986</v>
      </c>
      <c r="G53" s="64">
        <v>5</v>
      </c>
    </row>
    <row r="54" spans="2:7">
      <c r="B54" s="61">
        <v>1937800.5883571166</v>
      </c>
      <c r="C54" s="62">
        <v>1489.3</v>
      </c>
      <c r="D54" s="62">
        <v>567.29999999999995</v>
      </c>
      <c r="E54" s="62">
        <f>F54*1.25</f>
        <v>1.0560998624999998</v>
      </c>
      <c r="F54" s="62">
        <f t="shared" si="3"/>
        <v>0.84487988999999986</v>
      </c>
      <c r="G54" s="64">
        <v>5</v>
      </c>
    </row>
    <row r="55" spans="2:7">
      <c r="B55" s="61">
        <v>2074885.8142080931</v>
      </c>
      <c r="C55" s="62">
        <v>1120</v>
      </c>
      <c r="D55" s="62">
        <v>1570</v>
      </c>
      <c r="E55" s="62">
        <f>F55*1.25</f>
        <v>2.198</v>
      </c>
      <c r="F55" s="62">
        <f t="shared" si="3"/>
        <v>1.7584</v>
      </c>
      <c r="G55" s="64">
        <v>5</v>
      </c>
    </row>
    <row r="56" spans="2:7">
      <c r="B56" s="61">
        <v>2489862.9770497116</v>
      </c>
      <c r="C56" s="62">
        <v>1120</v>
      </c>
      <c r="D56" s="62">
        <v>1570</v>
      </c>
      <c r="E56" s="62">
        <f>F56*1.25</f>
        <v>2.198</v>
      </c>
      <c r="F56" s="62">
        <f t="shared" si="3"/>
        <v>1.7584</v>
      </c>
      <c r="G56" s="64">
        <v>5</v>
      </c>
    </row>
    <row r="57" spans="2:7">
      <c r="B57" s="61">
        <v>1115575.0981188342</v>
      </c>
      <c r="C57" s="62">
        <v>550</v>
      </c>
      <c r="D57" s="62">
        <v>1320</v>
      </c>
      <c r="E57" s="62">
        <f>F57*1.2</f>
        <v>0.87119999999999997</v>
      </c>
      <c r="F57" s="62">
        <f t="shared" si="3"/>
        <v>0.72599999999999998</v>
      </c>
      <c r="G57" s="64">
        <v>4</v>
      </c>
    </row>
    <row r="58" spans="2:7">
      <c r="B58" s="61">
        <v>1815762.8871370009</v>
      </c>
      <c r="C58" s="62">
        <v>550</v>
      </c>
      <c r="D58" s="62">
        <v>1320</v>
      </c>
      <c r="E58" s="62">
        <f>F58*1.2</f>
        <v>0.87119999999999997</v>
      </c>
      <c r="F58" s="62">
        <f t="shared" si="3"/>
        <v>0.72599999999999998</v>
      </c>
      <c r="G58" s="64">
        <v>5</v>
      </c>
    </row>
    <row r="59" spans="2:7">
      <c r="B59" s="61">
        <v>1525705.2250780987</v>
      </c>
      <c r="C59" s="65">
        <v>1278</v>
      </c>
      <c r="D59" s="65">
        <v>539.61</v>
      </c>
      <c r="E59" s="65">
        <f>F59*1.3</f>
        <v>0.89650805400000011</v>
      </c>
      <c r="F59" s="65">
        <f t="shared" si="3"/>
        <v>0.68962158000000007</v>
      </c>
      <c r="G59" s="64">
        <v>5</v>
      </c>
    </row>
    <row r="60" spans="2:7">
      <c r="B60" s="61">
        <v>946960.0782481198</v>
      </c>
      <c r="C60" s="62">
        <v>1534</v>
      </c>
      <c r="D60" s="62">
        <v>1004</v>
      </c>
      <c r="E60" s="62">
        <f>F60*1.1</f>
        <v>1.6941496</v>
      </c>
      <c r="F60" s="62">
        <f t="shared" si="3"/>
        <v>1.5401359999999999</v>
      </c>
      <c r="G60" s="64">
        <v>3</v>
      </c>
    </row>
    <row r="61" spans="2:7">
      <c r="B61" s="61">
        <v>1683368.633941249</v>
      </c>
      <c r="C61" s="62">
        <v>1534</v>
      </c>
      <c r="D61" s="62">
        <v>1004</v>
      </c>
      <c r="E61" s="62">
        <f>F61*1.1</f>
        <v>1.6941496</v>
      </c>
      <c r="F61" s="62">
        <f t="shared" si="3"/>
        <v>1.5401359999999999</v>
      </c>
      <c r="G61" s="64">
        <v>4</v>
      </c>
    </row>
    <row r="62" spans="2:7">
      <c r="B62" s="61">
        <v>1380167.3978985315</v>
      </c>
      <c r="C62" s="62">
        <v>1514</v>
      </c>
      <c r="D62" s="62">
        <v>970</v>
      </c>
      <c r="E62" s="62">
        <f>F62*1.1</f>
        <v>1.6154380000000002</v>
      </c>
      <c r="F62" s="62">
        <f t="shared" si="3"/>
        <v>1.46858</v>
      </c>
      <c r="G62" s="64">
        <v>4</v>
      </c>
    </row>
    <row r="63" spans="2:7">
      <c r="B63" s="61">
        <v>2246425.8509951495</v>
      </c>
      <c r="C63" s="62">
        <v>1514</v>
      </c>
      <c r="D63" s="62">
        <v>970</v>
      </c>
      <c r="E63" s="62">
        <f>F63*1.1</f>
        <v>1.6154380000000002</v>
      </c>
      <c r="F63" s="62">
        <f t="shared" si="3"/>
        <v>1.46858</v>
      </c>
      <c r="G63" s="64">
        <v>5</v>
      </c>
    </row>
    <row r="64" spans="2:7">
      <c r="B64" s="61">
        <v>1186790.5280530776</v>
      </c>
      <c r="C64" s="62">
        <v>1160</v>
      </c>
      <c r="D64" s="62">
        <v>750</v>
      </c>
      <c r="E64" s="62">
        <f>F64*1.2</f>
        <v>1.044</v>
      </c>
      <c r="F64" s="62">
        <f t="shared" si="3"/>
        <v>0.87</v>
      </c>
      <c r="G64" s="64">
        <v>4</v>
      </c>
    </row>
    <row r="65" spans="2:7">
      <c r="B65" s="61">
        <v>1931676.4951802043</v>
      </c>
      <c r="C65" s="62">
        <v>1160</v>
      </c>
      <c r="D65" s="62">
        <v>750</v>
      </c>
      <c r="E65" s="62">
        <f>F65*1.2</f>
        <v>1.044</v>
      </c>
      <c r="F65" s="62">
        <f t="shared" si="3"/>
        <v>0.87</v>
      </c>
      <c r="G65" s="64">
        <v>5</v>
      </c>
    </row>
    <row r="66" spans="2:7">
      <c r="B66" s="61">
        <v>1643546.1502496451</v>
      </c>
      <c r="C66" s="63">
        <v>867</v>
      </c>
      <c r="D66" s="63">
        <f>1300*2</f>
        <v>2600</v>
      </c>
      <c r="E66" s="62">
        <f>F66*1.2</f>
        <v>2.7050399999999999</v>
      </c>
      <c r="F66" s="62">
        <f t="shared" si="3"/>
        <v>2.2542</v>
      </c>
      <c r="G66" s="64">
        <v>4</v>
      </c>
    </row>
    <row r="67" spans="2:7">
      <c r="B67" s="61">
        <v>2675113.5875590369</v>
      </c>
      <c r="C67" s="63">
        <v>867</v>
      </c>
      <c r="D67" s="63">
        <f>1300*2</f>
        <v>2600</v>
      </c>
      <c r="E67" s="62">
        <f>F67*1.2</f>
        <v>2.7050399999999999</v>
      </c>
      <c r="F67" s="62">
        <f t="shared" si="3"/>
        <v>2.2542</v>
      </c>
      <c r="G67" s="64">
        <v>5</v>
      </c>
    </row>
    <row r="68" spans="2:7">
      <c r="B68" s="61">
        <v>1886307.7325711939</v>
      </c>
      <c r="C68" s="65">
        <v>988</v>
      </c>
      <c r="D68" s="65">
        <v>1298</v>
      </c>
      <c r="E68" s="63">
        <f>F68*1.3</f>
        <v>1.6671512000000002</v>
      </c>
      <c r="F68" s="63">
        <f t="shared" ref="F68:F87" si="4">C68*D68/1000^2</f>
        <v>1.282424</v>
      </c>
      <c r="G68" s="64">
        <v>5</v>
      </c>
    </row>
    <row r="69" spans="2:7">
      <c r="B69" s="61">
        <v>1699871.5195248011</v>
      </c>
      <c r="C69" s="62">
        <v>684</v>
      </c>
      <c r="D69" s="62">
        <v>1383</v>
      </c>
      <c r="E69" s="63">
        <f>F69*1.3</f>
        <v>1.2297636000000001</v>
      </c>
      <c r="F69" s="63">
        <f t="shared" si="4"/>
        <v>0.94597200000000004</v>
      </c>
      <c r="G69" s="64">
        <v>5</v>
      </c>
    </row>
    <row r="70" spans="2:7">
      <c r="B70" s="61">
        <v>2039845.8234297612</v>
      </c>
      <c r="C70" s="62">
        <v>684</v>
      </c>
      <c r="D70" s="62">
        <v>1383</v>
      </c>
      <c r="E70" s="63">
        <f>F70*1.3</f>
        <v>1.2297636000000001</v>
      </c>
      <c r="F70" s="63">
        <f t="shared" si="4"/>
        <v>0.94597200000000004</v>
      </c>
      <c r="G70" s="64">
        <v>5</v>
      </c>
    </row>
    <row r="71" spans="2:7">
      <c r="B71" s="61">
        <v>1891113.1078375983</v>
      </c>
      <c r="C71" s="62">
        <v>1000</v>
      </c>
      <c r="D71" s="62">
        <v>1292</v>
      </c>
      <c r="E71" s="65">
        <f>F71*1.3</f>
        <v>1.6796000000000002</v>
      </c>
      <c r="F71" s="65">
        <f t="shared" si="4"/>
        <v>1.292</v>
      </c>
      <c r="G71" s="64">
        <v>5</v>
      </c>
    </row>
    <row r="72" spans="2:7">
      <c r="B72" s="61">
        <v>1343388.763914651</v>
      </c>
      <c r="C72" s="62">
        <v>1000</v>
      </c>
      <c r="D72" s="62">
        <v>1250</v>
      </c>
      <c r="E72" s="63">
        <f>F72*1.2</f>
        <v>1.5</v>
      </c>
      <c r="F72" s="63">
        <f t="shared" si="4"/>
        <v>1.25</v>
      </c>
      <c r="G72" s="64">
        <v>4</v>
      </c>
    </row>
    <row r="73" spans="2:7">
      <c r="B73" s="61">
        <v>2186563.2037021639</v>
      </c>
      <c r="C73" s="62">
        <v>1000</v>
      </c>
      <c r="D73" s="62">
        <v>1250</v>
      </c>
      <c r="E73" s="63">
        <f>F73*1.2</f>
        <v>1.5</v>
      </c>
      <c r="F73" s="63">
        <f t="shared" si="4"/>
        <v>1.25</v>
      </c>
      <c r="G73" s="64">
        <v>5</v>
      </c>
    </row>
    <row r="74" spans="2:7">
      <c r="B74" s="61">
        <v>1290557.3536494491</v>
      </c>
      <c r="C74" s="62">
        <v>800.6</v>
      </c>
      <c r="D74" s="62">
        <v>1388.5</v>
      </c>
      <c r="E74" s="62">
        <f>F74*1.2</f>
        <v>1.3339597200000002</v>
      </c>
      <c r="F74" s="62">
        <f t="shared" si="4"/>
        <v>1.1116331000000002</v>
      </c>
      <c r="G74" s="64">
        <v>4</v>
      </c>
    </row>
    <row r="75" spans="2:7">
      <c r="B75" s="61">
        <v>2100572.2971317093</v>
      </c>
      <c r="C75" s="62">
        <v>800.6</v>
      </c>
      <c r="D75" s="62">
        <v>1388.5</v>
      </c>
      <c r="E75" s="62">
        <f>F75*1.2</f>
        <v>1.3339597200000002</v>
      </c>
      <c r="F75" s="62">
        <f t="shared" si="4"/>
        <v>1.1116331000000002</v>
      </c>
      <c r="G75" s="64">
        <v>5</v>
      </c>
    </row>
    <row r="76" spans="2:7">
      <c r="B76" s="61">
        <v>2705391.7051604507</v>
      </c>
      <c r="C76" s="62">
        <v>1600</v>
      </c>
      <c r="D76" s="62">
        <v>1350</v>
      </c>
      <c r="E76" s="62">
        <f>F76*1.3</f>
        <v>2.8080000000000003</v>
      </c>
      <c r="F76" s="62">
        <f t="shared" si="4"/>
        <v>2.16</v>
      </c>
      <c r="G76" s="64">
        <v>5</v>
      </c>
    </row>
    <row r="77" spans="2:7">
      <c r="B77" s="61">
        <v>1662148.5317903927</v>
      </c>
      <c r="C77" s="62">
        <v>1600</v>
      </c>
      <c r="D77" s="62">
        <v>1350</v>
      </c>
      <c r="E77" s="62">
        <f>F77*1.3</f>
        <v>2.8080000000000003</v>
      </c>
      <c r="F77" s="62">
        <f t="shared" si="4"/>
        <v>2.16</v>
      </c>
      <c r="G77" s="64">
        <v>4</v>
      </c>
    </row>
    <row r="78" spans="2:7">
      <c r="B78" s="61">
        <v>2255347.4931862429</v>
      </c>
      <c r="C78" s="62">
        <v>1690</v>
      </c>
      <c r="D78" s="62">
        <v>1380</v>
      </c>
      <c r="E78" s="62">
        <f t="shared" ref="E78:E83" si="5">F78*1.2</f>
        <v>2.7986399999999998</v>
      </c>
      <c r="F78" s="62">
        <f t="shared" si="4"/>
        <v>2.3321999999999998</v>
      </c>
      <c r="G78" s="64">
        <v>5</v>
      </c>
    </row>
    <row r="79" spans="2:7">
      <c r="B79" s="61">
        <v>1995334.1414293386</v>
      </c>
      <c r="C79" s="62">
        <v>1690</v>
      </c>
      <c r="D79" s="62">
        <v>1380</v>
      </c>
      <c r="E79" s="62">
        <f t="shared" si="5"/>
        <v>2.7986399999999998</v>
      </c>
      <c r="F79" s="62">
        <f t="shared" si="4"/>
        <v>2.3321999999999998</v>
      </c>
      <c r="G79" s="64">
        <v>4</v>
      </c>
    </row>
    <row r="80" spans="2:7">
      <c r="B80" s="61">
        <v>1405968.3167389431</v>
      </c>
      <c r="C80" s="62">
        <v>1200</v>
      </c>
      <c r="D80" s="62">
        <v>1190</v>
      </c>
      <c r="E80" s="62">
        <f t="shared" si="5"/>
        <v>1.7135999999999998</v>
      </c>
      <c r="F80" s="62">
        <f t="shared" si="4"/>
        <v>1.4279999999999999</v>
      </c>
      <c r="G80" s="64">
        <v>4</v>
      </c>
    </row>
    <row r="81" spans="2:7">
      <c r="B81" s="61">
        <v>2288420.6489818138</v>
      </c>
      <c r="C81" s="62">
        <v>1200</v>
      </c>
      <c r="D81" s="62">
        <v>1190</v>
      </c>
      <c r="E81" s="62">
        <f t="shared" si="5"/>
        <v>1.7135999999999998</v>
      </c>
      <c r="F81" s="62">
        <f t="shared" si="4"/>
        <v>1.4279999999999999</v>
      </c>
      <c r="G81" s="64">
        <v>5</v>
      </c>
    </row>
    <row r="82" spans="2:7">
      <c r="B82" s="61">
        <v>1359691.5872027841</v>
      </c>
      <c r="C82" s="62">
        <v>1151</v>
      </c>
      <c r="D82" s="62">
        <v>1125</v>
      </c>
      <c r="E82" s="62">
        <f t="shared" si="5"/>
        <v>1.55385</v>
      </c>
      <c r="F82" s="67">
        <f t="shared" si="4"/>
        <v>1.294875</v>
      </c>
      <c r="G82" s="64">
        <v>4</v>
      </c>
    </row>
    <row r="83" spans="2:7">
      <c r="B83" s="61">
        <v>2213098.4513354804</v>
      </c>
      <c r="C83" s="62">
        <v>1151</v>
      </c>
      <c r="D83" s="62">
        <v>1125</v>
      </c>
      <c r="E83" s="62">
        <f t="shared" si="5"/>
        <v>1.55385</v>
      </c>
      <c r="F83" s="67">
        <f t="shared" si="4"/>
        <v>1.294875</v>
      </c>
      <c r="G83" s="64">
        <v>5</v>
      </c>
    </row>
    <row r="84" spans="2:7">
      <c r="B84" s="61">
        <v>2705391.7051604507</v>
      </c>
      <c r="C84" s="62">
        <v>1600</v>
      </c>
      <c r="D84" s="62">
        <v>1350</v>
      </c>
      <c r="E84" s="67">
        <f>F84*1.3</f>
        <v>2.8080000000000003</v>
      </c>
      <c r="F84" s="67">
        <f t="shared" si="4"/>
        <v>2.16</v>
      </c>
      <c r="G84" s="64">
        <v>5</v>
      </c>
    </row>
    <row r="85" spans="2:7">
      <c r="B85" s="61">
        <v>1662148.5317903927</v>
      </c>
      <c r="C85" s="62">
        <v>1600</v>
      </c>
      <c r="D85" s="62">
        <v>1350</v>
      </c>
      <c r="E85" s="67">
        <f>F85*1.3</f>
        <v>2.8080000000000003</v>
      </c>
      <c r="F85" s="67">
        <f t="shared" si="4"/>
        <v>2.16</v>
      </c>
      <c r="G85" s="64">
        <v>4</v>
      </c>
    </row>
    <row r="86" spans="2:7">
      <c r="B86" s="61">
        <v>2641676.0956118084</v>
      </c>
      <c r="C86" s="62">
        <v>1552</v>
      </c>
      <c r="D86" s="62">
        <v>1400</v>
      </c>
      <c r="E86" s="67">
        <f>F86*1.2</f>
        <v>2.6073599999999999</v>
      </c>
      <c r="F86" s="67">
        <f t="shared" si="4"/>
        <v>2.1728000000000001</v>
      </c>
      <c r="G86" s="64">
        <v>5</v>
      </c>
    </row>
    <row r="87" spans="2:7">
      <c r="B87" s="61">
        <v>1623002.700648308</v>
      </c>
      <c r="C87" s="62">
        <v>1552</v>
      </c>
      <c r="D87" s="62">
        <v>1400</v>
      </c>
      <c r="E87" s="67">
        <f>F87*1.2</f>
        <v>2.6073599999999999</v>
      </c>
      <c r="F87" s="67">
        <f t="shared" si="4"/>
        <v>2.1728000000000001</v>
      </c>
      <c r="G87" s="64">
        <v>4</v>
      </c>
    </row>
    <row r="88" spans="2:7">
      <c r="B88" s="61">
        <v>1607831.2368856615</v>
      </c>
      <c r="C88" s="62">
        <v>1350</v>
      </c>
      <c r="D88" s="62">
        <v>1700</v>
      </c>
      <c r="E88" s="67">
        <f>F88*1.1</f>
        <v>2.5245000000000002</v>
      </c>
      <c r="F88" s="63">
        <f t="shared" ref="F88:F102" si="6">C88*D88/1000^2</f>
        <v>2.2949999999999999</v>
      </c>
      <c r="G88" s="64">
        <v>4</v>
      </c>
    </row>
    <row r="89" spans="2:7">
      <c r="B89" s="61">
        <v>2616982.3023474989</v>
      </c>
      <c r="C89" s="62">
        <v>1350</v>
      </c>
      <c r="D89" s="62">
        <v>1700</v>
      </c>
      <c r="E89" s="67">
        <f>F89*1.1</f>
        <v>2.5245000000000002</v>
      </c>
      <c r="F89" s="63">
        <f t="shared" si="6"/>
        <v>2.2949999999999999</v>
      </c>
      <c r="G89" s="64">
        <v>5</v>
      </c>
    </row>
    <row r="90" spans="2:7">
      <c r="B90" s="61">
        <v>976083.53558569704</v>
      </c>
      <c r="C90" s="62">
        <v>638</v>
      </c>
      <c r="D90" s="62">
        <v>770</v>
      </c>
      <c r="E90" s="63">
        <f>F90*1.2</f>
        <v>0.58951199999999992</v>
      </c>
      <c r="F90" s="63">
        <f>C90*D90/1000^2</f>
        <v>0.49125999999999997</v>
      </c>
      <c r="G90" s="64">
        <v>4</v>
      </c>
    </row>
    <row r="91" spans="2:7">
      <c r="B91" s="61">
        <v>1588719.8106614447</v>
      </c>
      <c r="C91" s="62">
        <v>638</v>
      </c>
      <c r="D91" s="62">
        <v>770</v>
      </c>
      <c r="E91" s="63">
        <f>F91*1.2</f>
        <v>0.58951199999999992</v>
      </c>
      <c r="F91" s="63">
        <f>C91*D91/1000^2</f>
        <v>0.49125999999999997</v>
      </c>
      <c r="G91" s="64">
        <v>5</v>
      </c>
    </row>
    <row r="92" spans="2:7">
      <c r="B92" s="61">
        <v>1533001.2546770175</v>
      </c>
      <c r="C92" s="65">
        <v>1145</v>
      </c>
      <c r="D92" s="65">
        <v>610.75</v>
      </c>
      <c r="E92" s="63">
        <f>F92*1.3</f>
        <v>0.9091013750000001</v>
      </c>
      <c r="F92" s="63">
        <f>C92*D92/1000^2</f>
        <v>0.69930875000000003</v>
      </c>
      <c r="G92" s="64">
        <v>5</v>
      </c>
    </row>
    <row r="93" spans="2:7">
      <c r="B93" s="61">
        <v>1303422.5102334458</v>
      </c>
      <c r="C93" s="62">
        <v>1227.8399999999999</v>
      </c>
      <c r="D93" s="62">
        <v>932</v>
      </c>
      <c r="E93" s="63">
        <f>F93*1.2</f>
        <v>1.3732162559999999</v>
      </c>
      <c r="F93" s="63">
        <f>C93*D93/1000^2</f>
        <v>1.1443468799999998</v>
      </c>
      <c r="G93" s="64">
        <v>4</v>
      </c>
    </row>
    <row r="94" spans="2:7">
      <c r="B94" s="61">
        <v>2121512.2355561317</v>
      </c>
      <c r="C94" s="62">
        <v>1227.8399999999999</v>
      </c>
      <c r="D94" s="62">
        <v>932</v>
      </c>
      <c r="E94" s="63">
        <f>F94*1.2</f>
        <v>1.3732162559999999</v>
      </c>
      <c r="F94" s="63">
        <f>C94*D94/1000^2</f>
        <v>1.1443468799999998</v>
      </c>
      <c r="G94" s="64">
        <v>5</v>
      </c>
    </row>
    <row r="95" spans="2:7">
      <c r="B95" s="61">
        <v>1866127.8298269378</v>
      </c>
      <c r="C95" s="62">
        <v>1440</v>
      </c>
      <c r="D95" s="62">
        <v>863</v>
      </c>
      <c r="E95" s="63">
        <f>F95*1.3</f>
        <v>1.6155360000000001</v>
      </c>
      <c r="F95" s="63">
        <f t="shared" si="6"/>
        <v>1.24272</v>
      </c>
      <c r="G95" s="64">
        <v>5</v>
      </c>
    </row>
    <row r="96" spans="2:7">
      <c r="B96" s="61">
        <v>2239353.395792325</v>
      </c>
      <c r="C96" s="62">
        <v>1440</v>
      </c>
      <c r="D96" s="62">
        <v>863</v>
      </c>
      <c r="E96" s="63">
        <v>1.6155360000000001</v>
      </c>
      <c r="F96" s="63">
        <v>1.24272</v>
      </c>
      <c r="G96" s="64">
        <v>5</v>
      </c>
    </row>
    <row r="97" spans="2:7">
      <c r="B97" s="61">
        <v>1455295.7033217514</v>
      </c>
      <c r="C97" s="62">
        <v>1559.22</v>
      </c>
      <c r="D97" s="62">
        <v>1013</v>
      </c>
      <c r="E97" s="63">
        <f>F97*1.2</f>
        <v>1.8953878319999999</v>
      </c>
      <c r="F97" s="63">
        <f t="shared" si="6"/>
        <v>1.57948986</v>
      </c>
      <c r="G97" s="64">
        <v>4</v>
      </c>
    </row>
    <row r="98" spans="2:7">
      <c r="B98" s="61">
        <v>2368708.2405814803</v>
      </c>
      <c r="C98" s="62">
        <v>1559.22</v>
      </c>
      <c r="D98" s="62">
        <v>1013</v>
      </c>
      <c r="E98" s="63">
        <f>F98*1.2</f>
        <v>1.8953878319999999</v>
      </c>
      <c r="F98" s="63">
        <f t="shared" si="6"/>
        <v>1.57948986</v>
      </c>
      <c r="G98" s="64">
        <v>5</v>
      </c>
    </row>
    <row r="99" spans="2:7">
      <c r="B99" s="61">
        <v>1649039.1847456722</v>
      </c>
      <c r="C99" s="63">
        <v>1105</v>
      </c>
      <c r="D99" s="63">
        <f>1030*2</f>
        <v>2060</v>
      </c>
      <c r="E99" s="63">
        <f>F99*1.2</f>
        <v>2.73156</v>
      </c>
      <c r="F99" s="63">
        <f>C99*D99/1000^2</f>
        <v>2.2763</v>
      </c>
      <c r="G99" s="64">
        <v>4</v>
      </c>
    </row>
    <row r="100" spans="2:7">
      <c r="B100" s="61">
        <v>2684054.3107720842</v>
      </c>
      <c r="C100" s="63">
        <v>1105</v>
      </c>
      <c r="D100" s="63">
        <f>1030*2</f>
        <v>2060</v>
      </c>
      <c r="E100" s="63">
        <f>F100*1.2</f>
        <v>2.73156</v>
      </c>
      <c r="F100" s="63">
        <f>C100*D100/1000^2</f>
        <v>2.2763</v>
      </c>
      <c r="G100" s="64">
        <v>5</v>
      </c>
    </row>
    <row r="101" spans="2:7">
      <c r="B101" s="61">
        <v>1762295.2503342757</v>
      </c>
      <c r="C101" s="62">
        <v>1165</v>
      </c>
      <c r="D101" s="62">
        <f>1100*2</f>
        <v>2200</v>
      </c>
      <c r="E101" s="63">
        <f>F101*1.3</f>
        <v>3.3319000000000005</v>
      </c>
      <c r="F101" s="63">
        <f t="shared" si="6"/>
        <v>2.5630000000000002</v>
      </c>
      <c r="G101" s="64">
        <v>4</v>
      </c>
    </row>
    <row r="102" spans="2:7" ht="16" thickBot="1">
      <c r="B102" s="68">
        <v>2868395.2493478158</v>
      </c>
      <c r="C102" s="69">
        <v>1165</v>
      </c>
      <c r="D102" s="69">
        <f>1100*2</f>
        <v>2200</v>
      </c>
      <c r="E102" s="70">
        <f>F102*1.3</f>
        <v>3.3319000000000005</v>
      </c>
      <c r="F102" s="70">
        <f t="shared" si="6"/>
        <v>2.5630000000000002</v>
      </c>
      <c r="G102" s="71">
        <v>5</v>
      </c>
    </row>
  </sheetData>
  <mergeCells count="3">
    <mergeCell ref="B2:G4"/>
    <mergeCell ref="C5:D5"/>
    <mergeCell ref="E5:F5"/>
  </mergeCells>
  <pageMargins left="0.75" right="0.75" top="1" bottom="1" header="0.5" footer="0.5"/>
  <ignoredErrors>
    <ignoredError sqref="E9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E22" sqref="E22"/>
    </sheetView>
  </sheetViews>
  <sheetFormatPr baseColWidth="10" defaultColWidth="11" defaultRowHeight="15" x14ac:dyDescent="0"/>
  <cols>
    <col min="2" max="2" width="21.1640625" bestFit="1" customWidth="1"/>
    <col min="3" max="3" width="15.6640625" customWidth="1"/>
    <col min="4" max="4" width="13.5" customWidth="1"/>
    <col min="6" max="6" width="15.6640625" bestFit="1" customWidth="1"/>
    <col min="7" max="7" width="13.5" bestFit="1" customWidth="1"/>
    <col min="9" max="9" width="13.6640625" bestFit="1" customWidth="1"/>
    <col min="10" max="10" width="14" bestFit="1" customWidth="1"/>
    <col min="11" max="11" width="14.1640625" bestFit="1" customWidth="1"/>
    <col min="12" max="12" width="13.33203125" bestFit="1" customWidth="1"/>
    <col min="13" max="13" width="12.6640625" bestFit="1" customWidth="1"/>
    <col min="15" max="15" width="15" bestFit="1" customWidth="1"/>
    <col min="16" max="16" width="13.33203125" customWidth="1"/>
    <col min="17" max="18" width="12.6640625" customWidth="1"/>
  </cols>
  <sheetData>
    <row r="1" spans="1:17" ht="16" thickBot="1"/>
    <row r="2" spans="1:17">
      <c r="A2" s="32"/>
      <c r="B2" s="31"/>
      <c r="C2" s="30" t="s">
        <v>33</v>
      </c>
      <c r="D2" s="30" t="s">
        <v>32</v>
      </c>
      <c r="E2" s="30" t="s">
        <v>34</v>
      </c>
      <c r="F2" s="30" t="s">
        <v>35</v>
      </c>
      <c r="G2" s="30" t="s">
        <v>36</v>
      </c>
      <c r="H2" s="30" t="s">
        <v>29</v>
      </c>
      <c r="I2" s="30" t="s">
        <v>31</v>
      </c>
      <c r="J2" s="30" t="s">
        <v>30</v>
      </c>
      <c r="K2" s="30" t="s">
        <v>28</v>
      </c>
      <c r="L2" s="30" t="s">
        <v>27</v>
      </c>
      <c r="M2" s="30" t="s">
        <v>26</v>
      </c>
      <c r="N2" s="29" t="s">
        <v>25</v>
      </c>
      <c r="O2" s="29" t="s">
        <v>24</v>
      </c>
      <c r="P2" s="29" t="s">
        <v>23</v>
      </c>
      <c r="Q2" s="28" t="s">
        <v>22</v>
      </c>
    </row>
    <row r="3" spans="1:17" ht="16" thickBot="1">
      <c r="A3" s="26" t="s">
        <v>21</v>
      </c>
      <c r="B3" s="25" t="s">
        <v>20</v>
      </c>
      <c r="C3" s="36" t="s">
        <v>19</v>
      </c>
      <c r="D3" s="36" t="s">
        <v>19</v>
      </c>
      <c r="E3" s="36"/>
      <c r="F3" s="36"/>
      <c r="G3" s="36"/>
      <c r="H3" s="36" t="s">
        <v>18</v>
      </c>
      <c r="I3" s="36" t="s">
        <v>17</v>
      </c>
      <c r="J3" s="36" t="s">
        <v>17</v>
      </c>
      <c r="K3" s="36" t="s">
        <v>18</v>
      </c>
      <c r="L3" s="36" t="s">
        <v>17</v>
      </c>
      <c r="M3" s="36" t="s">
        <v>17</v>
      </c>
      <c r="N3" s="34" t="s">
        <v>17</v>
      </c>
      <c r="O3" s="35" t="s">
        <v>17</v>
      </c>
      <c r="P3" s="34" t="s">
        <v>16</v>
      </c>
      <c r="Q3" s="33" t="s">
        <v>15</v>
      </c>
    </row>
    <row r="4" spans="1:17">
      <c r="A4" s="14">
        <v>1</v>
      </c>
      <c r="B4" s="13" t="s">
        <v>14</v>
      </c>
      <c r="C4" s="24">
        <v>3070</v>
      </c>
      <c r="D4" s="24">
        <f>C4*1.12</f>
        <v>3438.4000000000005</v>
      </c>
      <c r="E4" s="24">
        <v>0.44</v>
      </c>
      <c r="F4" s="24">
        <v>1.32</v>
      </c>
      <c r="G4" s="24">
        <v>1700</v>
      </c>
      <c r="H4" s="24">
        <f>268*6.45</f>
        <v>1728.6000000000001</v>
      </c>
      <c r="I4" s="24">
        <v>3</v>
      </c>
      <c r="J4" s="24">
        <v>3</v>
      </c>
      <c r="K4" s="24">
        <f>H4*5</f>
        <v>8643</v>
      </c>
      <c r="L4" s="24">
        <v>1595</v>
      </c>
      <c r="M4" s="24">
        <v>379</v>
      </c>
      <c r="N4" s="23"/>
      <c r="O4" s="23"/>
      <c r="P4" s="23"/>
      <c r="Q4" s="22"/>
    </row>
    <row r="5" spans="1:17">
      <c r="A5" s="14">
        <v>2</v>
      </c>
      <c r="B5" s="13" t="s">
        <v>13</v>
      </c>
      <c r="C5" s="1">
        <v>5390</v>
      </c>
      <c r="D5" s="1">
        <v>6500</v>
      </c>
      <c r="E5" s="1">
        <v>0.59</v>
      </c>
      <c r="F5" s="1">
        <v>1.67</v>
      </c>
      <c r="G5" s="1">
        <v>1782</v>
      </c>
      <c r="H5" s="1">
        <v>2300</v>
      </c>
      <c r="I5" s="1">
        <v>9</v>
      </c>
      <c r="J5" s="1">
        <v>4</v>
      </c>
      <c r="K5" s="1">
        <v>5900</v>
      </c>
      <c r="L5" s="1">
        <v>500</v>
      </c>
      <c r="M5" s="1">
        <v>750</v>
      </c>
      <c r="N5" s="15">
        <v>105</v>
      </c>
      <c r="O5" s="15">
        <v>28</v>
      </c>
      <c r="P5" s="15">
        <v>242</v>
      </c>
      <c r="Q5" s="18"/>
    </row>
    <row r="6" spans="1:17">
      <c r="A6" s="14">
        <v>3</v>
      </c>
      <c r="B6" s="13" t="s">
        <v>12</v>
      </c>
      <c r="C6" s="1">
        <v>1900</v>
      </c>
      <c r="D6" s="1">
        <v>2400</v>
      </c>
      <c r="E6" s="1">
        <v>1.19</v>
      </c>
      <c r="F6" s="1">
        <v>3.07</v>
      </c>
      <c r="G6" s="1">
        <v>1705</v>
      </c>
      <c r="H6" s="1">
        <v>2200</v>
      </c>
      <c r="I6" s="1">
        <v>13</v>
      </c>
      <c r="J6" s="1">
        <v>8</v>
      </c>
      <c r="K6" s="21">
        <v>3200</v>
      </c>
      <c r="L6" s="1">
        <v>400</v>
      </c>
      <c r="M6" s="1">
        <v>600</v>
      </c>
      <c r="N6" s="15">
        <v>120</v>
      </c>
      <c r="O6" s="7">
        <v>38</v>
      </c>
      <c r="P6" s="15">
        <v>429</v>
      </c>
      <c r="Q6" s="20">
        <v>1100</v>
      </c>
    </row>
    <row r="7" spans="1:17">
      <c r="A7" s="14">
        <v>4</v>
      </c>
      <c r="B7" s="13" t="s">
        <v>11</v>
      </c>
      <c r="C7" s="7">
        <v>2660</v>
      </c>
      <c r="D7" s="7">
        <f>C7*1.12</f>
        <v>2979.2000000000003</v>
      </c>
      <c r="E7" s="7">
        <v>0.74</v>
      </c>
      <c r="F7" s="7">
        <v>2.38</v>
      </c>
      <c r="G7" s="7">
        <v>600</v>
      </c>
      <c r="H7" s="7">
        <f>82*6.45</f>
        <v>528.9</v>
      </c>
      <c r="I7" s="7">
        <v>7</v>
      </c>
      <c r="J7" s="7">
        <v>5</v>
      </c>
      <c r="K7" s="7">
        <f>H7*5</f>
        <v>2644.5</v>
      </c>
      <c r="L7" s="7">
        <v>1051</v>
      </c>
      <c r="M7" s="7">
        <v>168</v>
      </c>
      <c r="N7" s="19"/>
      <c r="O7" s="4"/>
      <c r="P7" s="4"/>
      <c r="Q7" s="5"/>
    </row>
    <row r="8" spans="1:17">
      <c r="A8" s="14">
        <v>5</v>
      </c>
      <c r="B8" s="13" t="s">
        <v>10</v>
      </c>
      <c r="C8" s="1">
        <v>400</v>
      </c>
      <c r="D8" s="1">
        <v>520</v>
      </c>
      <c r="E8" s="1">
        <v>0.74</v>
      </c>
      <c r="F8" s="1">
        <v>1.79</v>
      </c>
      <c r="G8" s="1">
        <v>500</v>
      </c>
      <c r="H8" s="1">
        <v>550</v>
      </c>
      <c r="I8" s="1">
        <v>4</v>
      </c>
      <c r="J8" s="1">
        <v>5</v>
      </c>
      <c r="K8" s="21">
        <v>700</v>
      </c>
      <c r="L8" s="1">
        <v>230</v>
      </c>
      <c r="M8" s="1">
        <v>260</v>
      </c>
      <c r="N8" s="15">
        <v>65</v>
      </c>
      <c r="O8" s="7">
        <v>29</v>
      </c>
      <c r="P8" s="15">
        <v>96</v>
      </c>
      <c r="Q8" s="20">
        <v>120</v>
      </c>
    </row>
    <row r="9" spans="1:17">
      <c r="A9" s="14">
        <v>6</v>
      </c>
      <c r="B9" s="13" t="s">
        <v>9</v>
      </c>
      <c r="C9" s="1">
        <v>22000</v>
      </c>
      <c r="D9" s="1">
        <f>C9*1.12</f>
        <v>24640.000000000004</v>
      </c>
      <c r="E9" s="1">
        <v>0.67</v>
      </c>
      <c r="F9" s="1">
        <v>2.6</v>
      </c>
      <c r="G9" s="1">
        <v>4262</v>
      </c>
      <c r="H9" s="1">
        <v>5500</v>
      </c>
      <c r="I9" s="1">
        <v>9</v>
      </c>
      <c r="J9" s="1">
        <v>4.5</v>
      </c>
      <c r="K9" s="1">
        <v>15000</v>
      </c>
      <c r="L9" s="1">
        <v>1244</v>
      </c>
      <c r="M9" s="1">
        <v>1549</v>
      </c>
      <c r="N9" s="15">
        <v>135</v>
      </c>
      <c r="O9" s="15">
        <v>35</v>
      </c>
      <c r="P9" s="15">
        <v>500</v>
      </c>
      <c r="Q9" s="18"/>
    </row>
    <row r="10" spans="1:17">
      <c r="A10" s="14">
        <v>7</v>
      </c>
      <c r="B10" s="13" t="s">
        <v>8</v>
      </c>
      <c r="C10" s="1">
        <v>2954</v>
      </c>
      <c r="D10" s="1">
        <v>3181</v>
      </c>
      <c r="E10" s="1">
        <v>0.52</v>
      </c>
      <c r="F10" s="1">
        <v>3.05</v>
      </c>
      <c r="G10" s="1">
        <v>1200</v>
      </c>
      <c r="H10" s="1">
        <v>1161</v>
      </c>
      <c r="I10" s="1">
        <v>10</v>
      </c>
      <c r="J10" s="1">
        <v>3.5</v>
      </c>
      <c r="K10" s="1">
        <v>2000</v>
      </c>
      <c r="L10" s="1">
        <v>304.8</v>
      </c>
      <c r="M10" s="1">
        <v>381</v>
      </c>
      <c r="N10" s="19"/>
      <c r="O10" s="19"/>
      <c r="P10" s="19"/>
      <c r="Q10" s="18"/>
    </row>
    <row r="11" spans="1:17">
      <c r="A11" s="14">
        <v>8</v>
      </c>
      <c r="B11" s="13" t="s">
        <v>7</v>
      </c>
      <c r="C11" s="1">
        <v>48</v>
      </c>
      <c r="D11" s="1">
        <v>70</v>
      </c>
      <c r="E11" s="1">
        <v>0.3</v>
      </c>
      <c r="F11" s="1">
        <v>1.22</v>
      </c>
      <c r="G11" s="1">
        <v>139</v>
      </c>
      <c r="H11" s="1">
        <v>180</v>
      </c>
      <c r="I11" s="1">
        <v>3</v>
      </c>
      <c r="J11" s="1">
        <v>2</v>
      </c>
      <c r="K11" s="1">
        <v>400</v>
      </c>
      <c r="L11" s="1">
        <v>425</v>
      </c>
      <c r="M11" s="1">
        <v>150</v>
      </c>
      <c r="N11" s="15">
        <v>55</v>
      </c>
      <c r="O11" s="7">
        <v>24</v>
      </c>
      <c r="P11" s="15">
        <v>56</v>
      </c>
      <c r="Q11" s="20">
        <v>10</v>
      </c>
    </row>
    <row r="12" spans="1:17">
      <c r="A12" s="14">
        <v>9</v>
      </c>
      <c r="B12" s="13" t="s">
        <v>6</v>
      </c>
      <c r="C12" s="7">
        <v>2540</v>
      </c>
      <c r="D12" s="7">
        <f>C12*1.12</f>
        <v>2844.8</v>
      </c>
      <c r="E12" s="7">
        <v>0.44</v>
      </c>
      <c r="F12" s="7">
        <v>1.32</v>
      </c>
      <c r="G12" s="7">
        <v>1600</v>
      </c>
      <c r="H12" s="7">
        <v>1900</v>
      </c>
      <c r="I12" s="7">
        <v>3</v>
      </c>
      <c r="J12" s="7">
        <v>3</v>
      </c>
      <c r="K12" s="7">
        <f>H12*5</f>
        <v>9500</v>
      </c>
      <c r="L12" s="7">
        <v>1595</v>
      </c>
      <c r="M12" s="7">
        <v>379</v>
      </c>
      <c r="N12" s="19"/>
      <c r="O12" s="19"/>
      <c r="P12" s="19"/>
      <c r="Q12" s="18"/>
    </row>
    <row r="13" spans="1:17">
      <c r="A13" s="14">
        <v>10</v>
      </c>
      <c r="B13" s="13" t="s">
        <v>5</v>
      </c>
      <c r="C13" s="1">
        <v>3500</v>
      </c>
      <c r="D13" s="1">
        <v>4000</v>
      </c>
      <c r="E13" s="1">
        <v>1.19</v>
      </c>
      <c r="F13" s="1">
        <v>1.91</v>
      </c>
      <c r="G13" s="1">
        <v>1500</v>
      </c>
      <c r="H13" s="1">
        <v>1500</v>
      </c>
      <c r="I13" s="1">
        <v>10</v>
      </c>
      <c r="J13" s="1">
        <v>8</v>
      </c>
      <c r="K13" s="1">
        <v>4500</v>
      </c>
      <c r="L13" s="1">
        <v>350</v>
      </c>
      <c r="M13" s="1">
        <v>450</v>
      </c>
      <c r="N13" s="15">
        <v>170</v>
      </c>
      <c r="O13" s="15">
        <v>30</v>
      </c>
      <c r="P13" s="15">
        <v>680</v>
      </c>
      <c r="Q13" s="18"/>
    </row>
    <row r="14" spans="1:17">
      <c r="A14" s="14">
        <v>11</v>
      </c>
      <c r="B14" s="13" t="s">
        <v>4</v>
      </c>
      <c r="C14" s="1">
        <v>1451</v>
      </c>
      <c r="D14" s="1">
        <v>1625</v>
      </c>
      <c r="E14" s="1">
        <v>1.33</v>
      </c>
      <c r="F14" s="1">
        <v>1.37</v>
      </c>
      <c r="G14" s="1">
        <v>1000</v>
      </c>
      <c r="H14" s="1">
        <v>900</v>
      </c>
      <c r="I14" s="1">
        <v>10</v>
      </c>
      <c r="J14" s="1">
        <v>9</v>
      </c>
      <c r="K14" s="1">
        <v>1600</v>
      </c>
      <c r="L14" s="1">
        <v>280</v>
      </c>
      <c r="M14" s="1">
        <v>485</v>
      </c>
      <c r="N14" s="16">
        <v>89</v>
      </c>
      <c r="O14" s="15">
        <v>25.4</v>
      </c>
      <c r="P14" s="4"/>
      <c r="Q14" s="5"/>
    </row>
    <row r="15" spans="1:17">
      <c r="A15" s="14">
        <v>12</v>
      </c>
      <c r="B15" s="13" t="s">
        <v>3</v>
      </c>
      <c r="C15" s="6">
        <v>542</v>
      </c>
      <c r="D15" s="6">
        <v>616</v>
      </c>
      <c r="E15" s="6">
        <v>0.44</v>
      </c>
      <c r="F15" s="6">
        <v>1.37</v>
      </c>
      <c r="G15" s="6">
        <v>2480</v>
      </c>
      <c r="H15" s="6">
        <v>3200</v>
      </c>
      <c r="I15" s="6">
        <v>3.17</v>
      </c>
      <c r="J15" s="6">
        <v>3</v>
      </c>
      <c r="K15" s="6">
        <v>4314</v>
      </c>
      <c r="L15" s="6">
        <v>74</v>
      </c>
      <c r="M15" s="6">
        <v>742</v>
      </c>
      <c r="N15" s="6"/>
      <c r="O15" s="6">
        <v>25.4</v>
      </c>
      <c r="P15" s="6"/>
      <c r="Q15" s="11"/>
    </row>
    <row r="16" spans="1:17">
      <c r="A16" s="12">
        <v>13</v>
      </c>
      <c r="B16" s="9" t="s">
        <v>2</v>
      </c>
      <c r="C16" s="6">
        <v>6160</v>
      </c>
      <c r="D16" s="6">
        <v>1848</v>
      </c>
      <c r="E16" s="6">
        <v>0.64</v>
      </c>
      <c r="F16" s="6">
        <v>1.97</v>
      </c>
      <c r="G16" s="6">
        <v>265</v>
      </c>
      <c r="H16" s="6">
        <v>343</v>
      </c>
      <c r="I16" s="6">
        <v>6.2229999999999999</v>
      </c>
      <c r="J16" s="6">
        <v>4.3179999999999996</v>
      </c>
      <c r="K16" s="6">
        <v>2519</v>
      </c>
      <c r="L16" s="6">
        <v>177.8</v>
      </c>
      <c r="M16" s="6">
        <v>193</v>
      </c>
      <c r="N16" s="6"/>
      <c r="O16" s="6">
        <v>30.48</v>
      </c>
      <c r="P16" s="6"/>
      <c r="Q16" s="11"/>
    </row>
    <row r="17" spans="1:17">
      <c r="A17" s="10">
        <v>14</v>
      </c>
      <c r="B17" s="9" t="s">
        <v>1</v>
      </c>
      <c r="C17" s="6">
        <v>5280</v>
      </c>
      <c r="D17" s="6">
        <v>9240</v>
      </c>
      <c r="E17" s="6">
        <v>0.44</v>
      </c>
      <c r="F17" s="6">
        <v>1.37</v>
      </c>
      <c r="G17" s="6">
        <v>3354</v>
      </c>
      <c r="H17" s="6">
        <v>4329</v>
      </c>
      <c r="I17" s="6">
        <v>5</v>
      </c>
      <c r="J17" s="6">
        <v>3</v>
      </c>
      <c r="K17" s="6">
        <v>1632</v>
      </c>
      <c r="L17" s="6">
        <v>486</v>
      </c>
      <c r="M17" s="6">
        <v>283</v>
      </c>
      <c r="N17" s="6"/>
      <c r="O17" s="6">
        <v>25.4</v>
      </c>
      <c r="P17" s="6"/>
      <c r="Q17" s="11"/>
    </row>
    <row r="18" spans="1:17">
      <c r="A18" s="10">
        <v>15</v>
      </c>
      <c r="B18" s="9" t="s">
        <v>0</v>
      </c>
      <c r="C18" s="6">
        <v>818</v>
      </c>
      <c r="D18" s="6">
        <v>1450</v>
      </c>
      <c r="E18" s="6">
        <v>0.49</v>
      </c>
      <c r="F18" s="6">
        <v>1.37</v>
      </c>
      <c r="G18" s="6">
        <v>900</v>
      </c>
      <c r="H18" s="6">
        <v>819</v>
      </c>
      <c r="I18" s="6">
        <v>6.35</v>
      </c>
      <c r="J18" s="6">
        <v>3.3</v>
      </c>
      <c r="K18" s="6">
        <v>2019</v>
      </c>
      <c r="L18" s="6">
        <v>264</v>
      </c>
      <c r="M18" s="6">
        <v>310</v>
      </c>
      <c r="N18" s="6"/>
      <c r="O18" s="6">
        <v>25.4</v>
      </c>
      <c r="P18" s="6"/>
      <c r="Q18" s="11"/>
    </row>
    <row r="19" spans="1:17">
      <c r="G19" s="37">
        <v>150</v>
      </c>
      <c r="H19" s="37">
        <v>250</v>
      </c>
    </row>
    <row r="20" spans="1:17">
      <c r="G20" s="37">
        <v>2100</v>
      </c>
      <c r="H20" s="37">
        <v>3000</v>
      </c>
    </row>
    <row r="21" spans="1:17">
      <c r="G21" s="37">
        <v>2300</v>
      </c>
      <c r="H21" s="37">
        <v>3100</v>
      </c>
    </row>
    <row r="22" spans="1:17">
      <c r="G22" s="37">
        <v>2200</v>
      </c>
      <c r="H22" s="37">
        <v>3200</v>
      </c>
    </row>
    <row r="23" spans="1:17">
      <c r="G23" s="37">
        <v>2250</v>
      </c>
      <c r="H23" s="37">
        <v>3300</v>
      </c>
    </row>
    <row r="24" spans="1:17">
      <c r="G24" s="37">
        <v>2400</v>
      </c>
      <c r="H24" s="37">
        <v>3400</v>
      </c>
    </row>
    <row r="25" spans="1:17">
      <c r="G25" s="37">
        <v>2600</v>
      </c>
      <c r="H25" s="37">
        <v>3500</v>
      </c>
    </row>
    <row r="26" spans="1:17">
      <c r="G26" s="37">
        <v>2500</v>
      </c>
      <c r="H26" s="37">
        <v>3600</v>
      </c>
    </row>
    <row r="27" spans="1:17">
      <c r="G27" s="37">
        <v>2450</v>
      </c>
      <c r="H27" s="37">
        <v>3700</v>
      </c>
    </row>
    <row r="28" spans="1:17">
      <c r="G28" s="37">
        <v>2500</v>
      </c>
      <c r="H28" s="37">
        <v>3800</v>
      </c>
    </row>
    <row r="29" spans="1:17">
      <c r="G29" s="37">
        <v>2600</v>
      </c>
      <c r="H29" s="37">
        <v>3900</v>
      </c>
    </row>
    <row r="30" spans="1:17">
      <c r="G30" s="37">
        <v>2400</v>
      </c>
      <c r="H30" s="37">
        <v>4000</v>
      </c>
    </row>
    <row r="31" spans="1:17">
      <c r="G31" s="37">
        <v>2500</v>
      </c>
      <c r="H31" s="37">
        <v>4100</v>
      </c>
    </row>
    <row r="32" spans="1:17">
      <c r="G32" s="37">
        <v>2600</v>
      </c>
      <c r="H32" s="37">
        <v>4200</v>
      </c>
    </row>
    <row r="33" spans="7:8">
      <c r="G33" s="37">
        <v>2500</v>
      </c>
      <c r="H33" s="37">
        <v>4300</v>
      </c>
    </row>
    <row r="34" spans="7:8">
      <c r="G34" s="37">
        <v>2700</v>
      </c>
      <c r="H34" s="37">
        <v>4400</v>
      </c>
    </row>
    <row r="35" spans="7:8">
      <c r="G35" s="37">
        <v>2800</v>
      </c>
      <c r="H35" s="37">
        <v>4500</v>
      </c>
    </row>
    <row r="36" spans="7:8">
      <c r="G36" s="37">
        <v>2400</v>
      </c>
      <c r="H36" s="37">
        <v>4600</v>
      </c>
    </row>
    <row r="37" spans="7:8">
      <c r="G37" s="37">
        <v>2600</v>
      </c>
      <c r="H37" s="37">
        <v>4700</v>
      </c>
    </row>
    <row r="38" spans="7:8">
      <c r="G38" s="37">
        <v>2800</v>
      </c>
      <c r="H38" s="37">
        <v>4800</v>
      </c>
    </row>
    <row r="39" spans="7:8">
      <c r="G39" s="37">
        <v>3200</v>
      </c>
      <c r="H39" s="37">
        <v>4900</v>
      </c>
    </row>
    <row r="40" spans="7:8">
      <c r="G40" s="37">
        <v>3400</v>
      </c>
      <c r="H40" s="37">
        <v>4950</v>
      </c>
    </row>
    <row r="41" spans="7:8">
      <c r="G41" s="37">
        <v>2800</v>
      </c>
      <c r="H41" s="37">
        <v>5000</v>
      </c>
    </row>
    <row r="42" spans="7:8">
      <c r="G42" s="37">
        <v>3000</v>
      </c>
      <c r="H42" s="37">
        <v>5200</v>
      </c>
    </row>
    <row r="43" spans="7:8">
      <c r="G43" s="37">
        <v>3200</v>
      </c>
      <c r="H43" s="37">
        <v>5400</v>
      </c>
    </row>
    <row r="44" spans="7:8">
      <c r="G44" s="37">
        <v>3300</v>
      </c>
      <c r="H44" s="37">
        <v>5600</v>
      </c>
    </row>
    <row r="45" spans="7:8">
      <c r="G45" s="37">
        <v>3200</v>
      </c>
      <c r="H45" s="37">
        <v>5800</v>
      </c>
    </row>
    <row r="46" spans="7:8">
      <c r="G46" s="38">
        <v>3300</v>
      </c>
      <c r="H46" s="37">
        <v>6000</v>
      </c>
    </row>
    <row r="47" spans="7:8">
      <c r="G47" s="38">
        <v>3400</v>
      </c>
      <c r="H47" s="37">
        <v>6200</v>
      </c>
    </row>
    <row r="48" spans="7:8">
      <c r="G48" s="38">
        <v>3420</v>
      </c>
      <c r="H48" s="37">
        <v>6400</v>
      </c>
    </row>
    <row r="49" spans="7:8">
      <c r="G49" s="38">
        <v>3450</v>
      </c>
      <c r="H49" s="37">
        <v>6600</v>
      </c>
    </row>
    <row r="50" spans="7:8">
      <c r="G50" s="38">
        <v>3500</v>
      </c>
      <c r="H50" s="37">
        <v>6800</v>
      </c>
    </row>
    <row r="51" spans="7:8">
      <c r="G51" s="38">
        <v>1900</v>
      </c>
      <c r="H51" s="37">
        <v>2500</v>
      </c>
    </row>
    <row r="52" spans="7:8">
      <c r="G52" s="38">
        <v>2100</v>
      </c>
      <c r="H52" s="37">
        <v>2550</v>
      </c>
    </row>
    <row r="53" spans="7:8">
      <c r="G53" s="38">
        <v>2600</v>
      </c>
      <c r="H53" s="37">
        <v>2600</v>
      </c>
    </row>
    <row r="54" spans="7:8">
      <c r="G54" s="38">
        <v>2150</v>
      </c>
      <c r="H54" s="37">
        <v>2650</v>
      </c>
    </row>
    <row r="55" spans="7:8">
      <c r="G55" s="38">
        <v>2200</v>
      </c>
      <c r="H55" s="37">
        <v>2700</v>
      </c>
    </row>
    <row r="56" spans="7:8">
      <c r="G56" s="38">
        <v>1800</v>
      </c>
      <c r="H56" s="37">
        <v>2750</v>
      </c>
    </row>
    <row r="57" spans="7:8">
      <c r="G57" s="38">
        <v>2700</v>
      </c>
      <c r="H57" s="37">
        <v>2800</v>
      </c>
    </row>
    <row r="58" spans="7:8">
      <c r="G58" s="38">
        <v>2500</v>
      </c>
      <c r="H58" s="37">
        <v>2850</v>
      </c>
    </row>
    <row r="59" spans="7:8">
      <c r="G59" s="38">
        <v>2800</v>
      </c>
      <c r="H59" s="37">
        <v>2900</v>
      </c>
    </row>
    <row r="60" spans="7:8">
      <c r="G60" s="38">
        <v>2400</v>
      </c>
      <c r="H60" s="37">
        <v>2950</v>
      </c>
    </row>
    <row r="61" spans="7:8">
      <c r="G61" s="38">
        <v>2200</v>
      </c>
      <c r="H61" s="37">
        <v>3000</v>
      </c>
    </row>
    <row r="62" spans="7:8">
      <c r="G62" s="38">
        <v>220</v>
      </c>
      <c r="H62" s="37">
        <v>200</v>
      </c>
    </row>
    <row r="63" spans="7:8">
      <c r="G63" s="38">
        <v>240</v>
      </c>
      <c r="H63" s="37">
        <v>250</v>
      </c>
    </row>
    <row r="64" spans="7:8">
      <c r="G64" s="38">
        <v>230</v>
      </c>
      <c r="H64" s="37">
        <v>300</v>
      </c>
    </row>
    <row r="65" spans="7:8">
      <c r="G65" s="38">
        <v>250</v>
      </c>
      <c r="H65" s="37">
        <v>350</v>
      </c>
    </row>
    <row r="66" spans="7:8">
      <c r="G66" s="38">
        <v>270</v>
      </c>
      <c r="H66" s="37">
        <v>400</v>
      </c>
    </row>
    <row r="67" spans="7:8">
      <c r="G67" s="38">
        <v>1700</v>
      </c>
      <c r="H67" s="37">
        <v>1500</v>
      </c>
    </row>
    <row r="68" spans="7:8">
      <c r="G68" s="38">
        <v>1450</v>
      </c>
      <c r="H68" s="37">
        <v>1200</v>
      </c>
    </row>
    <row r="69" spans="7:8">
      <c r="G69" s="38">
        <v>420</v>
      </c>
      <c r="H69" s="37">
        <v>550</v>
      </c>
    </row>
    <row r="70" spans="7:8">
      <c r="G70" s="38">
        <v>450</v>
      </c>
      <c r="H70" s="37">
        <v>600</v>
      </c>
    </row>
    <row r="71" spans="7:8">
      <c r="G71" s="38">
        <v>1600</v>
      </c>
      <c r="H71" s="37">
        <v>1300</v>
      </c>
    </row>
    <row r="72" spans="7:8">
      <c r="G72" s="38">
        <v>750</v>
      </c>
      <c r="H72" s="37">
        <v>700</v>
      </c>
    </row>
    <row r="73" spans="7:8">
      <c r="G73" s="38">
        <v>1200</v>
      </c>
      <c r="H73" s="37">
        <v>900</v>
      </c>
    </row>
    <row r="74" spans="7:8">
      <c r="G74" s="38">
        <v>1900</v>
      </c>
      <c r="H74" s="37">
        <v>1500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Data-Set1</vt:lpstr>
      <vt:lpstr>Data-Set2</vt:lpstr>
      <vt:lpstr>Part_Tool_data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Farooq</dc:creator>
  <cp:lastModifiedBy>Arsalan Farooq</cp:lastModifiedBy>
  <dcterms:created xsi:type="dcterms:W3CDTF">2018-01-23T19:07:20Z</dcterms:created>
  <dcterms:modified xsi:type="dcterms:W3CDTF">2018-01-29T20:10:51Z</dcterms:modified>
</cp:coreProperties>
</file>