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60epochs1" sheetId="1" r:id="rId4"/>
  </sheets>
  <definedNames/>
  <calcPr/>
</workbook>
</file>

<file path=xl/sharedStrings.xml><?xml version="1.0" encoding="utf-8"?>
<sst xmlns="http://schemas.openxmlformats.org/spreadsheetml/2006/main" count="130" uniqueCount="28">
  <si>
    <t>------------------------------------------------------------------</t>
  </si>
  <si>
    <t>LAUNCH</t>
  </si>
  <si>
    <t>VALID</t>
  </si>
  <si>
    <t>TEST</t>
  </si>
  <si>
    <t>precision</t>
  </si>
  <si>
    <t>recall</t>
  </si>
  <si>
    <t>f1-score</t>
  </si>
  <si>
    <t>support</t>
  </si>
  <si>
    <t>Satellite</t>
  </si>
  <si>
    <t>Org</t>
  </si>
  <si>
    <t>Date</t>
  </si>
  <si>
    <t>LaunchVehicle</t>
  </si>
  <si>
    <t>LaunchSite</t>
  </si>
  <si>
    <t>Orbit</t>
  </si>
  <si>
    <t>avg</t>
  </si>
  <si>
    <t>FAILURE</t>
  </si>
  <si>
    <t>FailureType</t>
  </si>
  <si>
    <t>DECOMMISIONING</t>
  </si>
  <si>
    <t>ACROSS SLOTS</t>
  </si>
  <si>
    <t>ORG</t>
  </si>
  <si>
    <t>micro avg</t>
  </si>
  <si>
    <t>DATE</t>
  </si>
  <si>
    <t>OVERALL</t>
  </si>
  <si>
    <t>ERROR RATE CALCULATION</t>
  </si>
  <si>
    <t>Gold error rate (from error analysis)</t>
  </si>
  <si>
    <t>Precision</t>
  </si>
  <si>
    <t>Proportion of errors</t>
  </si>
  <si>
    <t>Total errors (estimate)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</si>
</sst>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</row>
    <row r="5">
      <c r="A5" s="1" t="s">
        <v>2</v>
      </c>
      <c r="I5" s="1" t="s">
        <v>3</v>
      </c>
    </row>
    <row r="6">
      <c r="C6" s="1" t="s">
        <v>4</v>
      </c>
      <c r="D6" s="1" t="s">
        <v>5</v>
      </c>
      <c r="E6" s="1" t="s">
        <v>6</v>
      </c>
      <c r="F6" s="1" t="s">
        <v>7</v>
      </c>
      <c r="K6" s="1" t="s">
        <v>4</v>
      </c>
      <c r="L6" s="1" t="s">
        <v>5</v>
      </c>
      <c r="M6" s="1" t="s">
        <v>6</v>
      </c>
      <c r="N6" s="1" t="s">
        <v>7</v>
      </c>
    </row>
    <row r="8">
      <c r="B8" s="1" t="s">
        <v>8</v>
      </c>
      <c r="C8" s="1">
        <v>0.8296</v>
      </c>
      <c r="D8" s="1">
        <v>0.8926</v>
      </c>
      <c r="E8" s="1">
        <v>0.8599</v>
      </c>
      <c r="F8" s="1">
        <v>540.0</v>
      </c>
      <c r="J8" s="1" t="s">
        <v>8</v>
      </c>
      <c r="K8" s="1">
        <v>0.8484</v>
      </c>
      <c r="L8" s="1">
        <v>0.8902</v>
      </c>
      <c r="M8" s="1">
        <v>0.8688</v>
      </c>
      <c r="N8" s="1">
        <v>528.0</v>
      </c>
    </row>
    <row r="9">
      <c r="B9" s="1" t="s">
        <v>9</v>
      </c>
      <c r="C9" s="1">
        <v>0.6832</v>
      </c>
      <c r="D9" s="1">
        <v>0.8185</v>
      </c>
      <c r="E9" s="1">
        <v>0.7447</v>
      </c>
      <c r="F9" s="1">
        <v>303.0</v>
      </c>
      <c r="J9" s="1" t="s">
        <v>10</v>
      </c>
      <c r="K9" s="1">
        <v>0.8468</v>
      </c>
      <c r="L9" s="1">
        <v>0.8863</v>
      </c>
      <c r="M9" s="1">
        <v>0.8661</v>
      </c>
      <c r="N9" s="1">
        <v>343.0</v>
      </c>
    </row>
    <row r="10">
      <c r="B10" s="1" t="s">
        <v>11</v>
      </c>
      <c r="C10" s="1">
        <v>0.8936</v>
      </c>
      <c r="D10" s="1">
        <v>0.8936</v>
      </c>
      <c r="E10" s="1">
        <v>0.8936</v>
      </c>
      <c r="F10" s="1">
        <v>141.0</v>
      </c>
      <c r="J10" s="1" t="s">
        <v>9</v>
      </c>
      <c r="K10" s="1">
        <v>0.7308</v>
      </c>
      <c r="L10" s="1">
        <v>0.8482</v>
      </c>
      <c r="M10" s="1">
        <v>0.7851</v>
      </c>
      <c r="N10" s="1">
        <v>336.0</v>
      </c>
    </row>
    <row r="11">
      <c r="B11" s="1" t="s">
        <v>10</v>
      </c>
      <c r="C11" s="1">
        <v>0.8504</v>
      </c>
      <c r="D11" s="1">
        <v>0.9167</v>
      </c>
      <c r="E11" s="1">
        <v>0.8823</v>
      </c>
      <c r="F11" s="1">
        <v>372.0</v>
      </c>
      <c r="J11" s="1" t="s">
        <v>12</v>
      </c>
      <c r="K11" s="1">
        <v>0.8889</v>
      </c>
      <c r="L11" s="1">
        <v>0.8759</v>
      </c>
      <c r="M11" s="1">
        <v>0.8824</v>
      </c>
      <c r="N11" s="1">
        <v>137.0</v>
      </c>
    </row>
    <row r="12">
      <c r="B12" s="1" t="s">
        <v>12</v>
      </c>
      <c r="C12" s="1">
        <v>0.8586</v>
      </c>
      <c r="D12" s="1">
        <v>0.9659</v>
      </c>
      <c r="E12" s="1">
        <v>0.9091</v>
      </c>
      <c r="F12" s="1">
        <v>88.0</v>
      </c>
      <c r="J12" s="1" t="s">
        <v>11</v>
      </c>
      <c r="K12" s="1">
        <v>0.8571</v>
      </c>
      <c r="L12" s="1">
        <v>0.9176</v>
      </c>
      <c r="M12" s="1">
        <v>0.8864</v>
      </c>
      <c r="N12" s="1">
        <v>170.0</v>
      </c>
    </row>
    <row r="13">
      <c r="B13" s="1" t="s">
        <v>13</v>
      </c>
      <c r="C13" s="1">
        <v>0.6176</v>
      </c>
      <c r="D13" s="1">
        <v>0.84</v>
      </c>
      <c r="E13" s="1">
        <v>0.7119</v>
      </c>
      <c r="F13" s="1">
        <v>25.0</v>
      </c>
      <c r="J13" s="1" t="s">
        <v>13</v>
      </c>
      <c r="K13" s="1">
        <v>0.6889</v>
      </c>
      <c r="L13" s="1">
        <v>0.8158</v>
      </c>
      <c r="M13" s="1">
        <v>0.747</v>
      </c>
      <c r="N13" s="1">
        <v>38.0</v>
      </c>
    </row>
    <row r="15">
      <c r="B15" s="1" t="s">
        <v>14</v>
      </c>
      <c r="C15" s="1">
        <v>0.8089</v>
      </c>
      <c r="D15" s="1">
        <v>0.887</v>
      </c>
      <c r="E15" s="1">
        <v>0.8455</v>
      </c>
      <c r="F15" s="1">
        <v>1469.0</v>
      </c>
      <c r="J15" s="1" t="s">
        <v>14</v>
      </c>
      <c r="K15" s="1">
        <v>0.8232</v>
      </c>
      <c r="L15" s="1">
        <v>0.8802</v>
      </c>
      <c r="M15" s="1">
        <v>0.8502</v>
      </c>
      <c r="N15" s="1">
        <v>1552.0</v>
      </c>
    </row>
    <row r="17">
      <c r="A17" s="1" t="s">
        <v>0</v>
      </c>
    </row>
    <row r="19">
      <c r="A19" s="1" t="s">
        <v>15</v>
      </c>
    </row>
    <row r="21">
      <c r="A21" s="1" t="s">
        <v>2</v>
      </c>
      <c r="I21" s="1" t="s">
        <v>3</v>
      </c>
    </row>
    <row r="22">
      <c r="C22" s="1" t="s">
        <v>4</v>
      </c>
      <c r="D22" s="1" t="s">
        <v>5</v>
      </c>
      <c r="E22" s="1" t="s">
        <v>6</v>
      </c>
      <c r="F22" s="1" t="s">
        <v>7</v>
      </c>
      <c r="K22" s="1" t="s">
        <v>4</v>
      </c>
      <c r="L22" s="1" t="s">
        <v>5</v>
      </c>
      <c r="M22" s="1" t="s">
        <v>6</v>
      </c>
      <c r="N22" s="1" t="s">
        <v>7</v>
      </c>
    </row>
    <row r="24">
      <c r="B24" s="1" t="s">
        <v>16</v>
      </c>
      <c r="C24" s="1">
        <v>0.4138</v>
      </c>
      <c r="D24" s="1">
        <v>0.5538</v>
      </c>
      <c r="E24" s="1">
        <v>0.4737</v>
      </c>
      <c r="F24" s="1">
        <v>65.0</v>
      </c>
      <c r="J24" s="1" t="s">
        <v>16</v>
      </c>
      <c r="K24" s="1">
        <v>0.4853</v>
      </c>
      <c r="L24" s="1">
        <v>0.66</v>
      </c>
      <c r="M24" s="1">
        <v>0.5593</v>
      </c>
      <c r="N24" s="1">
        <v>50.0</v>
      </c>
    </row>
    <row r="25">
      <c r="B25" s="1" t="s">
        <v>8</v>
      </c>
      <c r="C25" s="1">
        <v>0.7625</v>
      </c>
      <c r="D25" s="1">
        <v>0.8714</v>
      </c>
      <c r="E25" s="1">
        <v>0.8133</v>
      </c>
      <c r="F25" s="1">
        <v>70.0</v>
      </c>
      <c r="J25" s="1" t="s">
        <v>8</v>
      </c>
      <c r="K25" s="1">
        <v>0.6866</v>
      </c>
      <c r="L25" s="1">
        <v>0.8679</v>
      </c>
      <c r="M25" s="1">
        <v>0.7667</v>
      </c>
      <c r="N25" s="1">
        <v>53.0</v>
      </c>
    </row>
    <row r="26">
      <c r="B26" s="1" t="s">
        <v>10</v>
      </c>
      <c r="C26" s="1">
        <v>0.7966</v>
      </c>
      <c r="D26" s="1">
        <v>0.94</v>
      </c>
      <c r="E26" s="1">
        <v>0.8624</v>
      </c>
      <c r="F26" s="1">
        <v>50.0</v>
      </c>
      <c r="J26" s="1" t="s">
        <v>10</v>
      </c>
      <c r="K26" s="1">
        <v>0.8049</v>
      </c>
      <c r="L26" s="1">
        <v>0.8684</v>
      </c>
      <c r="M26" s="1">
        <v>0.8354</v>
      </c>
      <c r="N26" s="1">
        <v>38.0</v>
      </c>
    </row>
    <row r="27">
      <c r="B27" s="1" t="s">
        <v>11</v>
      </c>
      <c r="C27" s="1">
        <v>0.8</v>
      </c>
      <c r="D27" s="1">
        <v>0.8421</v>
      </c>
      <c r="E27" s="1">
        <v>0.8205</v>
      </c>
      <c r="F27" s="1">
        <v>38.0</v>
      </c>
      <c r="J27" s="1" t="s">
        <v>9</v>
      </c>
      <c r="K27" s="1">
        <v>0.5385</v>
      </c>
      <c r="L27" s="1">
        <v>0.6176</v>
      </c>
      <c r="M27" s="1">
        <v>0.5753</v>
      </c>
      <c r="N27" s="1">
        <v>34.0</v>
      </c>
    </row>
    <row r="28">
      <c r="B28" s="1" t="s">
        <v>9</v>
      </c>
      <c r="C28" s="1">
        <v>0.5192</v>
      </c>
      <c r="D28" s="1">
        <v>0.6923</v>
      </c>
      <c r="E28" s="1">
        <v>0.5934</v>
      </c>
      <c r="F28" s="1">
        <v>39.0</v>
      </c>
      <c r="J28" s="1" t="s">
        <v>11</v>
      </c>
      <c r="K28" s="1">
        <v>0.8788</v>
      </c>
      <c r="L28" s="1">
        <v>0.9355</v>
      </c>
      <c r="M28" s="1">
        <v>0.9062</v>
      </c>
      <c r="N28" s="1">
        <v>31.0</v>
      </c>
    </row>
    <row r="30">
      <c r="B30" s="1" t="s">
        <v>14</v>
      </c>
      <c r="C30" s="1">
        <v>0.6517</v>
      </c>
      <c r="D30" s="1">
        <v>0.7748</v>
      </c>
      <c r="E30" s="1">
        <v>0.7067</v>
      </c>
      <c r="F30" s="1">
        <v>262.0</v>
      </c>
      <c r="J30" s="1" t="s">
        <v>14</v>
      </c>
      <c r="K30" s="1">
        <v>0.664</v>
      </c>
      <c r="L30" s="1">
        <v>0.7864</v>
      </c>
      <c r="M30" s="1">
        <v>0.7185</v>
      </c>
      <c r="N30" s="1">
        <v>206.0</v>
      </c>
    </row>
    <row r="33">
      <c r="A33" s="1" t="s">
        <v>0</v>
      </c>
    </row>
    <row r="36">
      <c r="A36" s="1" t="s">
        <v>17</v>
      </c>
    </row>
    <row r="38">
      <c r="A38" s="1" t="s">
        <v>2</v>
      </c>
      <c r="I38" s="1" t="s">
        <v>3</v>
      </c>
    </row>
    <row r="39">
      <c r="C39" s="1" t="s">
        <v>4</v>
      </c>
      <c r="D39" s="1" t="s">
        <v>5</v>
      </c>
      <c r="E39" s="1" t="s">
        <v>6</v>
      </c>
      <c r="F39" s="1" t="s">
        <v>7</v>
      </c>
      <c r="K39" s="1" t="s">
        <v>4</v>
      </c>
      <c r="L39" s="1" t="s">
        <v>5</v>
      </c>
      <c r="M39" s="1" t="s">
        <v>6</v>
      </c>
      <c r="N39" s="1" t="s">
        <v>7</v>
      </c>
    </row>
    <row r="41">
      <c r="B41" s="1" t="s">
        <v>10</v>
      </c>
      <c r="C41" s="1">
        <v>0.5</v>
      </c>
      <c r="D41" s="1">
        <v>0.5833</v>
      </c>
      <c r="E41" s="1">
        <v>0.5385</v>
      </c>
      <c r="F41" s="1">
        <v>12.0</v>
      </c>
      <c r="J41" s="1" t="s">
        <v>8</v>
      </c>
      <c r="K41" s="1">
        <v>0.4444</v>
      </c>
      <c r="L41" s="1">
        <v>0.6667</v>
      </c>
      <c r="M41" s="1">
        <v>0.5333</v>
      </c>
      <c r="N41" s="1">
        <v>18.0</v>
      </c>
    </row>
    <row r="42">
      <c r="B42" s="1" t="s">
        <v>8</v>
      </c>
      <c r="C42" s="1">
        <v>0.6071</v>
      </c>
      <c r="D42" s="1">
        <v>0.85</v>
      </c>
      <c r="E42" s="1">
        <v>0.7083</v>
      </c>
      <c r="F42" s="1">
        <v>20.0</v>
      </c>
      <c r="J42" s="1" t="s">
        <v>10</v>
      </c>
      <c r="K42" s="1">
        <v>0.5833</v>
      </c>
      <c r="L42" s="1">
        <v>0.7778</v>
      </c>
      <c r="M42" s="1">
        <v>0.6667</v>
      </c>
      <c r="N42" s="1">
        <v>9.0</v>
      </c>
    </row>
    <row r="43">
      <c r="B43" s="1" t="s">
        <v>9</v>
      </c>
      <c r="C43" s="1">
        <v>0.6667</v>
      </c>
      <c r="D43" s="1">
        <v>0.8571</v>
      </c>
      <c r="E43" s="1">
        <v>0.75</v>
      </c>
      <c r="F43" s="1">
        <v>7.0</v>
      </c>
      <c r="J43" s="1" t="s">
        <v>9</v>
      </c>
      <c r="K43" s="1">
        <v>0.2222</v>
      </c>
      <c r="L43" s="1">
        <v>0.4</v>
      </c>
      <c r="M43" s="1">
        <v>0.2857</v>
      </c>
      <c r="N43" s="1">
        <v>5.0</v>
      </c>
    </row>
    <row r="45">
      <c r="B45" s="1" t="s">
        <v>14</v>
      </c>
      <c r="C45" s="1">
        <v>0.5849</v>
      </c>
      <c r="D45" s="1">
        <v>0.7692</v>
      </c>
      <c r="E45" s="1">
        <v>0.6635</v>
      </c>
      <c r="F45" s="1">
        <v>39.0</v>
      </c>
      <c r="J45" s="1" t="s">
        <v>14</v>
      </c>
      <c r="K45" s="1">
        <v>0.4488</v>
      </c>
      <c r="L45" s="1">
        <v>0.6562</v>
      </c>
      <c r="M45" s="1">
        <v>0.5321</v>
      </c>
      <c r="N45" s="1">
        <v>32.0</v>
      </c>
    </row>
    <row r="51">
      <c r="A51" s="1" t="s">
        <v>18</v>
      </c>
    </row>
    <row r="53">
      <c r="A53" s="1" t="s">
        <v>19</v>
      </c>
      <c r="C53" s="1" t="s">
        <v>4</v>
      </c>
      <c r="D53" s="1" t="s">
        <v>5</v>
      </c>
      <c r="E53" s="1" t="s">
        <v>6</v>
      </c>
      <c r="F53" s="1" t="s">
        <v>7</v>
      </c>
      <c r="I53" s="1" t="s">
        <v>19</v>
      </c>
      <c r="K53" s="1" t="s">
        <v>4</v>
      </c>
      <c r="L53" s="1" t="s">
        <v>5</v>
      </c>
      <c r="M53" s="1" t="s">
        <v>6</v>
      </c>
      <c r="N53" s="1" t="s">
        <v>7</v>
      </c>
    </row>
    <row r="54">
      <c r="B54" s="1" t="s">
        <v>9</v>
      </c>
      <c r="C54" s="1">
        <v>0.6832</v>
      </c>
      <c r="D54" s="1">
        <v>0.8185</v>
      </c>
      <c r="E54" s="1">
        <v>0.7447</v>
      </c>
      <c r="F54" s="1">
        <v>303.0</v>
      </c>
      <c r="J54" s="1" t="s">
        <v>9</v>
      </c>
      <c r="K54" s="1">
        <v>0.7308</v>
      </c>
      <c r="L54" s="1">
        <v>0.8482</v>
      </c>
      <c r="M54" s="1">
        <v>0.7851</v>
      </c>
      <c r="N54" s="1">
        <v>336.0</v>
      </c>
    </row>
    <row r="55">
      <c r="B55" s="1" t="s">
        <v>9</v>
      </c>
      <c r="C55" s="1">
        <v>0.5192</v>
      </c>
      <c r="D55" s="1">
        <v>0.6923</v>
      </c>
      <c r="E55" s="1">
        <v>0.5934</v>
      </c>
      <c r="F55" s="1">
        <v>39.0</v>
      </c>
      <c r="J55" s="1" t="s">
        <v>9</v>
      </c>
      <c r="K55" s="1">
        <v>0.5385</v>
      </c>
      <c r="L55" s="1">
        <v>0.6176</v>
      </c>
      <c r="M55" s="1">
        <v>0.5753</v>
      </c>
      <c r="N55" s="1">
        <v>34.0</v>
      </c>
    </row>
    <row r="56">
      <c r="B56" s="1" t="s">
        <v>9</v>
      </c>
      <c r="C56" s="1">
        <v>0.6667</v>
      </c>
      <c r="D56" s="1">
        <v>0.8571</v>
      </c>
      <c r="E56" s="1">
        <v>0.75</v>
      </c>
      <c r="F56" s="1">
        <v>7.0</v>
      </c>
      <c r="J56" s="1" t="s">
        <v>9</v>
      </c>
      <c r="K56" s="1">
        <v>0.2222</v>
      </c>
      <c r="L56" s="1">
        <v>0.4</v>
      </c>
      <c r="M56" s="1">
        <v>0.2857</v>
      </c>
      <c r="N56" s="1">
        <v>5.0</v>
      </c>
    </row>
    <row r="58">
      <c r="A58" s="1" t="s">
        <v>20</v>
      </c>
      <c r="C58" s="2">
        <f>((C54*F54)+(C55*F55)+(C56*F56)) / SUM(F54:F56)</f>
        <v>0.6645424069</v>
      </c>
      <c r="D58" s="2">
        <f>((D54*F54)+(D55*F55)+(D56*F56)) / SUM(F54:F56)</f>
        <v>0.8051716332</v>
      </c>
      <c r="E58" s="2">
        <f>(2*C58*D58)/(C58+D58)</f>
        <v>0.7281289836</v>
      </c>
      <c r="F58" s="3">
        <f>SUM(F54:F56)</f>
        <v>349</v>
      </c>
      <c r="I58" s="1" t="s">
        <v>20</v>
      </c>
      <c r="K58" s="2">
        <f>((K54*N54)+(K55*N55)+(K56*N56)) / SUM(N54:N56)</f>
        <v>0.7065834667</v>
      </c>
      <c r="L58" s="2">
        <f>((L54*N54)+(L55*N55)+(L56*N56)) / SUM(N54:N56)</f>
        <v>0.8213162667</v>
      </c>
      <c r="M58" s="2">
        <f>(2*K58*L58)/(K58+L58)</f>
        <v>0.7596421182</v>
      </c>
      <c r="N58" s="3">
        <f>SUM(N54:N56)</f>
        <v>375</v>
      </c>
    </row>
    <row r="61">
      <c r="A61" s="1" t="s">
        <v>21</v>
      </c>
      <c r="C61" s="1" t="s">
        <v>4</v>
      </c>
      <c r="D61" s="1" t="s">
        <v>5</v>
      </c>
      <c r="E61" s="1" t="s">
        <v>6</v>
      </c>
      <c r="F61" s="1" t="s">
        <v>7</v>
      </c>
      <c r="I61" s="1" t="s">
        <v>21</v>
      </c>
      <c r="K61" s="1" t="s">
        <v>4</v>
      </c>
      <c r="L61" s="1" t="s">
        <v>5</v>
      </c>
      <c r="M61" s="1" t="s">
        <v>6</v>
      </c>
      <c r="N61" s="1" t="s">
        <v>7</v>
      </c>
    </row>
    <row r="62">
      <c r="B62" s="1" t="s">
        <v>10</v>
      </c>
      <c r="C62" s="1">
        <v>0.8504</v>
      </c>
      <c r="D62" s="1">
        <v>0.9167</v>
      </c>
      <c r="E62" s="1">
        <v>0.8823</v>
      </c>
      <c r="F62" s="1">
        <v>372.0</v>
      </c>
      <c r="J62" s="1" t="s">
        <v>10</v>
      </c>
      <c r="K62" s="1">
        <v>0.8468</v>
      </c>
      <c r="L62" s="1">
        <v>0.8863</v>
      </c>
      <c r="M62" s="1">
        <v>0.8661</v>
      </c>
      <c r="N62" s="1">
        <v>343.0</v>
      </c>
    </row>
    <row r="63">
      <c r="B63" s="1" t="s">
        <v>10</v>
      </c>
      <c r="C63" s="1">
        <v>0.7966</v>
      </c>
      <c r="D63" s="1">
        <v>0.94</v>
      </c>
      <c r="E63" s="1">
        <v>0.8624</v>
      </c>
      <c r="F63" s="1">
        <v>50.0</v>
      </c>
      <c r="J63" s="1" t="s">
        <v>10</v>
      </c>
      <c r="K63" s="1">
        <v>0.8049</v>
      </c>
      <c r="L63" s="1">
        <v>0.8684</v>
      </c>
      <c r="M63" s="1">
        <v>0.8354</v>
      </c>
      <c r="N63" s="1">
        <v>38.0</v>
      </c>
    </row>
    <row r="64">
      <c r="B64" s="1" t="s">
        <v>10</v>
      </c>
      <c r="C64" s="1">
        <v>0.5</v>
      </c>
      <c r="D64" s="1">
        <v>0.5833</v>
      </c>
      <c r="E64" s="1">
        <v>0.5385</v>
      </c>
      <c r="F64" s="1">
        <v>12.0</v>
      </c>
      <c r="J64" s="1" t="s">
        <v>10</v>
      </c>
      <c r="K64" s="1">
        <v>0.5833</v>
      </c>
      <c r="L64" s="1">
        <v>0.7778</v>
      </c>
      <c r="M64" s="1">
        <v>0.6667</v>
      </c>
      <c r="N64" s="1">
        <v>9.0</v>
      </c>
    </row>
    <row r="66">
      <c r="A66" s="1" t="s">
        <v>20</v>
      </c>
      <c r="C66" s="2">
        <f>((C62*F62)+(C63*F63)+(C64*F64)) / SUM(F62:F64)</f>
        <v>0.8345133641</v>
      </c>
      <c r="D66" s="2">
        <f>((D62*F62)+(D63*F63)+(D64*F64)) / SUM(F62:F64)</f>
        <v>0.9101658986</v>
      </c>
      <c r="E66" s="2">
        <f>(2*C66*D66)/(C66+D66)</f>
        <v>0.8706994141</v>
      </c>
      <c r="F66" s="3">
        <f>SUM(F62:F64)</f>
        <v>434</v>
      </c>
      <c r="I66" s="1" t="s">
        <v>20</v>
      </c>
      <c r="K66" s="2">
        <f>((K62*N62)+(K63*N63)+(K64*N64)) / SUM(N62:N64)</f>
        <v>0.8366366667</v>
      </c>
      <c r="L66" s="2">
        <f>((L62*N62)+(L63*N63)+(L64*N64)) / SUM(N62:N64)</f>
        <v>0.8820520513</v>
      </c>
      <c r="M66" s="2">
        <f>(2*K66*L66)/(K66+L66)</f>
        <v>0.858744321</v>
      </c>
      <c r="N66" s="3">
        <f>SUM(N62:N64)</f>
        <v>390</v>
      </c>
    </row>
    <row r="69">
      <c r="A69" s="1" t="s">
        <v>22</v>
      </c>
      <c r="C69" s="1" t="s">
        <v>4</v>
      </c>
      <c r="D69" s="1" t="s">
        <v>5</v>
      </c>
      <c r="E69" s="1" t="s">
        <v>6</v>
      </c>
      <c r="F69" s="1" t="s">
        <v>7</v>
      </c>
      <c r="I69" s="1" t="s">
        <v>22</v>
      </c>
      <c r="K69" s="1" t="s">
        <v>4</v>
      </c>
      <c r="L69" s="1" t="s">
        <v>5</v>
      </c>
      <c r="M69" s="1" t="s">
        <v>6</v>
      </c>
      <c r="N69" s="1" t="s">
        <v>7</v>
      </c>
    </row>
    <row r="70">
      <c r="B70" s="4" t="s">
        <v>14</v>
      </c>
      <c r="C70" s="5">
        <v>0.6517</v>
      </c>
      <c r="D70" s="5">
        <v>0.7748</v>
      </c>
      <c r="E70" s="5">
        <v>0.7067</v>
      </c>
      <c r="F70" s="5">
        <v>262.0</v>
      </c>
      <c r="J70" s="1" t="s">
        <v>14</v>
      </c>
      <c r="K70" s="1">
        <v>0.8232</v>
      </c>
      <c r="L70" s="1">
        <v>0.8802</v>
      </c>
      <c r="M70" s="1">
        <v>0.8502</v>
      </c>
      <c r="N70" s="1">
        <v>1552.0</v>
      </c>
    </row>
    <row r="71">
      <c r="B71" s="1" t="s">
        <v>14</v>
      </c>
      <c r="C71" s="1">
        <v>0.6517</v>
      </c>
      <c r="D71" s="1">
        <v>0.7748</v>
      </c>
      <c r="E71" s="1">
        <v>0.7067</v>
      </c>
      <c r="F71" s="1">
        <v>262.0</v>
      </c>
      <c r="J71" s="1" t="s">
        <v>14</v>
      </c>
      <c r="K71" s="1">
        <v>0.664</v>
      </c>
      <c r="L71" s="1">
        <v>0.7864</v>
      </c>
      <c r="M71" s="1">
        <v>0.7185</v>
      </c>
      <c r="N71" s="1">
        <v>206.0</v>
      </c>
    </row>
    <row r="72">
      <c r="B72" s="1" t="s">
        <v>14</v>
      </c>
      <c r="C72" s="1">
        <v>0.5849</v>
      </c>
      <c r="D72" s="1">
        <v>0.7692</v>
      </c>
      <c r="E72" s="1">
        <v>0.6635</v>
      </c>
      <c r="F72" s="1">
        <v>39.0</v>
      </c>
      <c r="J72" s="1" t="s">
        <v>14</v>
      </c>
      <c r="K72" s="1">
        <v>0.4488</v>
      </c>
      <c r="L72" s="1">
        <v>0.6562</v>
      </c>
      <c r="M72" s="1">
        <v>0.5321</v>
      </c>
      <c r="N72" s="1">
        <v>32.0</v>
      </c>
    </row>
    <row r="74">
      <c r="A74" s="1" t="s">
        <v>20</v>
      </c>
      <c r="C74" s="2">
        <f>((C70*F70)+(C71*F71)+(C72*F72)) / SUM(F70:F72)</f>
        <v>0.6470726465</v>
      </c>
      <c r="D74" s="2">
        <f>((D70*F70)+(D71*F71)+(D72*F72)) / SUM(F70:F72)</f>
        <v>0.7744120782</v>
      </c>
      <c r="E74" s="2">
        <f>(2*C74*D74)/(C74+D74)</f>
        <v>0.7050387024</v>
      </c>
      <c r="F74" s="3">
        <f>SUM(F70:F72)</f>
        <v>563</v>
      </c>
      <c r="I74" s="1" t="s">
        <v>20</v>
      </c>
      <c r="K74" s="2">
        <f>((K70*N70)+(K71*N71)+(K72*N72)) / SUM(N70:N72)</f>
        <v>0.7981854749</v>
      </c>
      <c r="L74" s="2">
        <f>((L70*N70)+(L71*N71)+(L72*N72)) / SUM(N70:N72)</f>
        <v>0.8654006704</v>
      </c>
      <c r="M74" s="2">
        <f>(2*K74*L74)/(K74+L74)</f>
        <v>0.8304351981</v>
      </c>
      <c r="N74" s="3">
        <f>SUM(N70:N72)</f>
        <v>1790</v>
      </c>
    </row>
    <row r="77">
      <c r="I77" s="1" t="s">
        <v>23</v>
      </c>
    </row>
    <row r="78">
      <c r="I78" s="1" t="s">
        <v>24</v>
      </c>
      <c r="K78" s="1">
        <v>0.07</v>
      </c>
    </row>
    <row r="79">
      <c r="I79" s="1" t="s">
        <v>25</v>
      </c>
      <c r="K79" s="2">
        <f>K74</f>
        <v>0.7981854749</v>
      </c>
    </row>
    <row r="80">
      <c r="I80" s="1" t="s">
        <v>26</v>
      </c>
      <c r="K80" s="2">
        <f>1-K79</f>
        <v>0.2018145251</v>
      </c>
    </row>
    <row r="81">
      <c r="I81" s="1" t="s">
        <v>27</v>
      </c>
      <c r="K81" s="3">
        <f>K80*K78</f>
        <v>0.01412701676</v>
      </c>
    </row>
  </sheetData>
  <drawing r:id="rId1"/>
</worksheet>
</file>