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comparative-study\3_annotation_time_study\experiments\mlsum_fr_train_subset_v1.0.0.schild\"/>
    </mc:Choice>
  </mc:AlternateContent>
  <bookViews>
    <workbookView xWindow="0" yWindow="0" windowWidth="28800" windowHeight="12300"/>
  </bookViews>
  <sheets>
    <sheet name="time" sheetId="2" r:id="rId1"/>
    <sheet name="serie.exp1" sheetId="4" r:id="rId2"/>
    <sheet name="serie.exp2" sheetId="7" r:id="rId3"/>
    <sheet name="stats.annotators" sheetId="3" r:id="rId4"/>
    <sheet name="stats.global" sheetId="5" r:id="rId5"/>
  </sheets>
  <definedNames>
    <definedName name="_xlnm._FilterDatabase" localSheetId="0" hidden="1">time!$A$1:$J$77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" l="1"/>
  <c r="D35" i="3"/>
  <c r="E35" i="3" s="1"/>
  <c r="C35" i="3"/>
  <c r="G35" i="3" s="1"/>
  <c r="H54" i="3"/>
  <c r="D54" i="3"/>
  <c r="F54" i="3" s="1"/>
  <c r="C54" i="3"/>
  <c r="G54" i="3" s="1"/>
  <c r="N12" i="7"/>
  <c r="O16" i="7"/>
  <c r="O15" i="7"/>
  <c r="O14" i="7"/>
  <c r="O13" i="7"/>
  <c r="O12" i="7"/>
  <c r="O7" i="7"/>
  <c r="O6" i="7"/>
  <c r="O5" i="7"/>
  <c r="O4" i="7"/>
  <c r="O3" i="7"/>
  <c r="O24" i="4"/>
  <c r="O23" i="4"/>
  <c r="O22" i="4"/>
  <c r="O21" i="4"/>
  <c r="O20" i="4"/>
  <c r="O19" i="4"/>
  <c r="O18" i="4"/>
  <c r="O17" i="4"/>
  <c r="O16" i="4"/>
  <c r="O11" i="4"/>
  <c r="O10" i="4"/>
  <c r="O9" i="4"/>
  <c r="O8" i="4"/>
  <c r="O7" i="4"/>
  <c r="O6" i="4"/>
  <c r="O5" i="4"/>
  <c r="O4" i="4"/>
  <c r="O3" i="4"/>
  <c r="H63" i="2"/>
  <c r="K63" i="2" s="1"/>
  <c r="H62" i="2"/>
  <c r="K62" i="2" s="1"/>
  <c r="H61" i="2"/>
  <c r="H60" i="2"/>
  <c r="K60" i="2" s="1"/>
  <c r="F35" i="3" l="1"/>
  <c r="E54" i="3"/>
  <c r="K61" i="2"/>
  <c r="I62" i="2"/>
  <c r="J62" i="2" s="1"/>
  <c r="I63" i="2"/>
  <c r="I60" i="2"/>
  <c r="J60" i="2"/>
  <c r="J63" i="2"/>
  <c r="I61" i="2"/>
  <c r="J61" i="2" s="1"/>
  <c r="H7" i="3"/>
  <c r="H8" i="3"/>
  <c r="H9" i="3"/>
  <c r="H10" i="3"/>
  <c r="H11" i="3"/>
  <c r="H12" i="3"/>
  <c r="H13" i="3"/>
  <c r="H14" i="3"/>
  <c r="H15" i="3"/>
  <c r="H16" i="3"/>
  <c r="H17" i="3"/>
  <c r="H18" i="3"/>
  <c r="H6" i="3"/>
  <c r="C7" i="3"/>
  <c r="C8" i="3"/>
  <c r="C9" i="3"/>
  <c r="C10" i="3"/>
  <c r="C11" i="3"/>
  <c r="C12" i="3"/>
  <c r="C13" i="3"/>
  <c r="C14" i="3"/>
  <c r="C15" i="3"/>
  <c r="C16" i="3"/>
  <c r="C17" i="3"/>
  <c r="C18" i="3"/>
  <c r="C6" i="3"/>
  <c r="C26" i="3" l="1"/>
  <c r="H26" i="3"/>
  <c r="C27" i="3"/>
  <c r="H27" i="3"/>
  <c r="C28" i="3"/>
  <c r="H28" i="3"/>
  <c r="C29" i="3"/>
  <c r="H29" i="3"/>
  <c r="C30" i="3"/>
  <c r="H30" i="3"/>
  <c r="C31" i="3"/>
  <c r="H31" i="3"/>
  <c r="C32" i="3"/>
  <c r="H32" i="3"/>
  <c r="C33" i="3"/>
  <c r="H33" i="3"/>
  <c r="C34" i="3"/>
  <c r="H34" i="3"/>
  <c r="C36" i="3"/>
  <c r="H36" i="3"/>
  <c r="C37" i="3"/>
  <c r="H37" i="3"/>
  <c r="C38" i="3"/>
  <c r="H38" i="3"/>
  <c r="C46" i="3"/>
  <c r="G46" i="3" s="1"/>
  <c r="D46" i="3"/>
  <c r="E46" i="3" s="1"/>
  <c r="H46" i="3"/>
  <c r="C47" i="3"/>
  <c r="G47" i="3" s="1"/>
  <c r="D47" i="3"/>
  <c r="E47" i="3" s="1"/>
  <c r="H47" i="3"/>
  <c r="C48" i="3"/>
  <c r="G48" i="3" s="1"/>
  <c r="D48" i="3"/>
  <c r="F48" i="3" s="1"/>
  <c r="H48" i="3"/>
  <c r="C49" i="3"/>
  <c r="G49" i="3" s="1"/>
  <c r="D49" i="3"/>
  <c r="E49" i="3" s="1"/>
  <c r="H49" i="3"/>
  <c r="C50" i="3"/>
  <c r="G50" i="3" s="1"/>
  <c r="D50" i="3"/>
  <c r="E50" i="3" s="1"/>
  <c r="H50" i="3"/>
  <c r="C51" i="3"/>
  <c r="H51" i="3"/>
  <c r="C52" i="3"/>
  <c r="G52" i="3" s="1"/>
  <c r="D52" i="3"/>
  <c r="E52" i="3" s="1"/>
  <c r="H52" i="3"/>
  <c r="C53" i="3"/>
  <c r="H53" i="3"/>
  <c r="C55" i="3"/>
  <c r="G55" i="3" s="1"/>
  <c r="D55" i="3"/>
  <c r="E55" i="3" s="1"/>
  <c r="H55" i="3"/>
  <c r="C56" i="3"/>
  <c r="H56" i="3"/>
  <c r="C57" i="3"/>
  <c r="H57" i="3"/>
  <c r="C58" i="3"/>
  <c r="G58" i="3" s="1"/>
  <c r="D58" i="3"/>
  <c r="E58" i="3" s="1"/>
  <c r="H58" i="3"/>
  <c r="N13" i="7"/>
  <c r="N14" i="7"/>
  <c r="N15" i="7"/>
  <c r="N16" i="7"/>
  <c r="N3" i="7"/>
  <c r="N4" i="7"/>
  <c r="N5" i="7"/>
  <c r="N6" i="7"/>
  <c r="N7" i="7"/>
  <c r="N3" i="4"/>
  <c r="N4" i="4"/>
  <c r="N5" i="4"/>
  <c r="N6" i="4"/>
  <c r="N7" i="4"/>
  <c r="N8" i="4"/>
  <c r="N9" i="4"/>
  <c r="N10" i="4"/>
  <c r="N11" i="4"/>
  <c r="N22" i="4"/>
  <c r="N23" i="4"/>
  <c r="N24" i="4"/>
  <c r="H41" i="2"/>
  <c r="K41" i="2" s="1"/>
  <c r="H42" i="2"/>
  <c r="H19" i="2"/>
  <c r="K19" i="2" s="1"/>
  <c r="H18" i="2"/>
  <c r="K18" i="2" s="1"/>
  <c r="H17" i="2"/>
  <c r="K17" i="2" s="1"/>
  <c r="H16" i="2"/>
  <c r="K16" i="2" s="1"/>
  <c r="H15" i="2"/>
  <c r="K15" i="2" s="1"/>
  <c r="H14" i="2"/>
  <c r="K14" i="2" s="1"/>
  <c r="I42" i="2" l="1"/>
  <c r="J42" i="2" s="1"/>
  <c r="K42" i="2"/>
  <c r="D30" i="3"/>
  <c r="E30" i="3" s="1"/>
  <c r="F30" i="3" s="1"/>
  <c r="F50" i="3"/>
  <c r="D7" i="3"/>
  <c r="D26" i="3"/>
  <c r="E26" i="3" s="1"/>
  <c r="F58" i="3"/>
  <c r="I41" i="2"/>
  <c r="J41" i="2" s="1"/>
  <c r="D11" i="3"/>
  <c r="F52" i="3"/>
  <c r="F49" i="3"/>
  <c r="E48" i="3"/>
  <c r="F47" i="3"/>
  <c r="F46" i="3"/>
  <c r="F55" i="3"/>
  <c r="I19" i="2"/>
  <c r="I15" i="2"/>
  <c r="I16" i="2"/>
  <c r="I17" i="2"/>
  <c r="J17" i="2" s="1"/>
  <c r="I14" i="2"/>
  <c r="J14" i="2" s="1"/>
  <c r="I18" i="2"/>
  <c r="H22" i="4"/>
  <c r="I22" i="4"/>
  <c r="J22" i="4"/>
  <c r="K22" i="4"/>
  <c r="L22" i="4"/>
  <c r="M22" i="4"/>
  <c r="P22" i="4"/>
  <c r="D23" i="4"/>
  <c r="E23" i="4"/>
  <c r="H23" i="4"/>
  <c r="I23" i="4"/>
  <c r="J23" i="4"/>
  <c r="K23" i="4"/>
  <c r="L23" i="4"/>
  <c r="M23" i="4"/>
  <c r="P23" i="4"/>
  <c r="C24" i="4"/>
  <c r="D24" i="4"/>
  <c r="E24" i="4"/>
  <c r="F24" i="4"/>
  <c r="H24" i="4"/>
  <c r="I24" i="4"/>
  <c r="J24" i="4"/>
  <c r="K24" i="4"/>
  <c r="L24" i="4"/>
  <c r="M24" i="4"/>
  <c r="P24" i="4"/>
  <c r="D9" i="4"/>
  <c r="E9" i="4"/>
  <c r="F9" i="4"/>
  <c r="G9" i="4"/>
  <c r="H9" i="4"/>
  <c r="I9" i="4"/>
  <c r="J9" i="4"/>
  <c r="K9" i="4"/>
  <c r="L9" i="4"/>
  <c r="M9" i="4"/>
  <c r="P9" i="4"/>
  <c r="D10" i="4"/>
  <c r="E10" i="4"/>
  <c r="F10" i="4"/>
  <c r="G10" i="4"/>
  <c r="H10" i="4"/>
  <c r="I10" i="4"/>
  <c r="J10" i="4"/>
  <c r="K10" i="4"/>
  <c r="L10" i="4"/>
  <c r="M10" i="4"/>
  <c r="P10" i="4"/>
  <c r="D11" i="4"/>
  <c r="E11" i="4"/>
  <c r="F11" i="4"/>
  <c r="G11" i="4"/>
  <c r="H11" i="4"/>
  <c r="I11" i="4"/>
  <c r="J11" i="4"/>
  <c r="K11" i="4"/>
  <c r="L11" i="4"/>
  <c r="M11" i="4"/>
  <c r="P11" i="4"/>
  <c r="C10" i="4"/>
  <c r="C11" i="4"/>
  <c r="H40" i="2"/>
  <c r="K40" i="2" s="1"/>
  <c r="H39" i="2"/>
  <c r="H38" i="2"/>
  <c r="H37" i="2"/>
  <c r="K37" i="2" s="1"/>
  <c r="H36" i="2"/>
  <c r="G20" i="4" s="1"/>
  <c r="H35" i="2"/>
  <c r="H34" i="2"/>
  <c r="H33" i="2"/>
  <c r="H32" i="2"/>
  <c r="D12" i="7"/>
  <c r="E12" i="7"/>
  <c r="F12" i="7"/>
  <c r="G12" i="7"/>
  <c r="P12" i="7"/>
  <c r="D13" i="7"/>
  <c r="E13" i="7"/>
  <c r="F13" i="7"/>
  <c r="G13" i="7"/>
  <c r="P13" i="7"/>
  <c r="D14" i="7"/>
  <c r="E14" i="7"/>
  <c r="F14" i="7"/>
  <c r="G14" i="7"/>
  <c r="H14" i="7"/>
  <c r="I14" i="7"/>
  <c r="J14" i="7"/>
  <c r="K14" i="7"/>
  <c r="L14" i="7"/>
  <c r="M14" i="7"/>
  <c r="P14" i="7"/>
  <c r="D15" i="7"/>
  <c r="E15" i="7"/>
  <c r="F15" i="7"/>
  <c r="G15" i="7"/>
  <c r="H15" i="7"/>
  <c r="I15" i="7"/>
  <c r="J15" i="7"/>
  <c r="K15" i="7"/>
  <c r="L15" i="7"/>
  <c r="M15" i="7"/>
  <c r="P15" i="7"/>
  <c r="D16" i="7"/>
  <c r="E16" i="7"/>
  <c r="F16" i="7"/>
  <c r="G16" i="7"/>
  <c r="H16" i="7"/>
  <c r="I16" i="7"/>
  <c r="J16" i="7"/>
  <c r="K16" i="7"/>
  <c r="L16" i="7"/>
  <c r="M16" i="7"/>
  <c r="P16" i="7"/>
  <c r="C16" i="7"/>
  <c r="D3" i="7"/>
  <c r="E3" i="7"/>
  <c r="F3" i="7"/>
  <c r="G3" i="7"/>
  <c r="H3" i="7"/>
  <c r="I3" i="7"/>
  <c r="J3" i="7"/>
  <c r="K3" i="7"/>
  <c r="L3" i="7"/>
  <c r="M3" i="7"/>
  <c r="P3" i="7"/>
  <c r="D4" i="7"/>
  <c r="E4" i="7"/>
  <c r="F4" i="7"/>
  <c r="G4" i="7"/>
  <c r="H4" i="7"/>
  <c r="I4" i="7"/>
  <c r="J4" i="7"/>
  <c r="K4" i="7"/>
  <c r="L4" i="7"/>
  <c r="M4" i="7"/>
  <c r="P4" i="7"/>
  <c r="D5" i="7"/>
  <c r="E5" i="7"/>
  <c r="F5" i="7"/>
  <c r="G5" i="7"/>
  <c r="H5" i="7"/>
  <c r="I5" i="7"/>
  <c r="J5" i="7"/>
  <c r="K5" i="7"/>
  <c r="L5" i="7"/>
  <c r="M5" i="7"/>
  <c r="P5" i="7"/>
  <c r="D6" i="7"/>
  <c r="E6" i="7"/>
  <c r="F6" i="7"/>
  <c r="G6" i="7"/>
  <c r="H6" i="7"/>
  <c r="I6" i="7"/>
  <c r="J6" i="7"/>
  <c r="K6" i="7"/>
  <c r="L6" i="7"/>
  <c r="M6" i="7"/>
  <c r="P6" i="7"/>
  <c r="D7" i="7"/>
  <c r="E7" i="7"/>
  <c r="F7" i="7"/>
  <c r="G7" i="7"/>
  <c r="H7" i="7"/>
  <c r="I7" i="7"/>
  <c r="J7" i="7"/>
  <c r="K7" i="7"/>
  <c r="L7" i="7"/>
  <c r="M7" i="7"/>
  <c r="P7" i="7"/>
  <c r="C4" i="7"/>
  <c r="C5" i="7"/>
  <c r="C6" i="7"/>
  <c r="C7" i="7"/>
  <c r="C3" i="7"/>
  <c r="P18" i="4"/>
  <c r="P19" i="4"/>
  <c r="P20" i="4"/>
  <c r="F21" i="4"/>
  <c r="H21" i="4"/>
  <c r="I21" i="4"/>
  <c r="P21" i="4"/>
  <c r="M3" i="4"/>
  <c r="P3" i="4"/>
  <c r="M4" i="4"/>
  <c r="P4" i="4"/>
  <c r="M5" i="4"/>
  <c r="P5" i="4"/>
  <c r="M6" i="4"/>
  <c r="P6" i="4"/>
  <c r="M7" i="4"/>
  <c r="P7" i="4"/>
  <c r="M8" i="4"/>
  <c r="P8" i="4"/>
  <c r="L4" i="4"/>
  <c r="L5" i="4"/>
  <c r="L6" i="4"/>
  <c r="L7" i="4"/>
  <c r="L8" i="4"/>
  <c r="D3" i="4"/>
  <c r="E3" i="4"/>
  <c r="F3" i="4"/>
  <c r="G3" i="4"/>
  <c r="H3" i="4"/>
  <c r="I3" i="4"/>
  <c r="J3" i="4"/>
  <c r="K3" i="4"/>
  <c r="L3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C4" i="4"/>
  <c r="C5" i="4"/>
  <c r="C6" i="4"/>
  <c r="C7" i="4"/>
  <c r="C8" i="4"/>
  <c r="C9" i="4"/>
  <c r="C3" i="4"/>
  <c r="H48" i="2"/>
  <c r="H47" i="2"/>
  <c r="G16" i="4" l="1"/>
  <c r="K32" i="2"/>
  <c r="I33" i="2"/>
  <c r="J33" i="2" s="1"/>
  <c r="K33" i="2"/>
  <c r="G18" i="4"/>
  <c r="K34" i="2"/>
  <c r="I35" i="2"/>
  <c r="J35" i="2" s="1"/>
  <c r="K35" i="2"/>
  <c r="I36" i="2"/>
  <c r="J36" i="2" s="1"/>
  <c r="K36" i="2"/>
  <c r="I47" i="2"/>
  <c r="J47" i="2" s="1"/>
  <c r="K47" i="2"/>
  <c r="I12" i="7"/>
  <c r="K48" i="2"/>
  <c r="F22" i="4"/>
  <c r="K38" i="2"/>
  <c r="G23" i="4"/>
  <c r="K39" i="2"/>
  <c r="G30" i="3"/>
  <c r="G17" i="4"/>
  <c r="G26" i="3"/>
  <c r="G24" i="4"/>
  <c r="G19" i="4"/>
  <c r="G11" i="3"/>
  <c r="E11" i="3"/>
  <c r="F11" i="3" s="1"/>
  <c r="I38" i="2"/>
  <c r="J38" i="2" s="1"/>
  <c r="G21" i="4"/>
  <c r="G22" i="4"/>
  <c r="H12" i="7"/>
  <c r="F26" i="3"/>
  <c r="E7" i="3"/>
  <c r="F7" i="3" s="1"/>
  <c r="G7" i="3"/>
  <c r="D10" i="3"/>
  <c r="D29" i="3"/>
  <c r="I20" i="4"/>
  <c r="J18" i="2"/>
  <c r="J16" i="2"/>
  <c r="J15" i="2"/>
  <c r="I37" i="2"/>
  <c r="J19" i="2"/>
  <c r="I34" i="2"/>
  <c r="F23" i="4"/>
  <c r="I39" i="2"/>
  <c r="I32" i="2"/>
  <c r="I40" i="2"/>
  <c r="H20" i="4"/>
  <c r="I48" i="2"/>
  <c r="J48" i="2" s="1"/>
  <c r="J37" i="2" l="1"/>
  <c r="J40" i="2"/>
  <c r="E10" i="3"/>
  <c r="F10" i="3" s="1"/>
  <c r="G10" i="3"/>
  <c r="E29" i="3"/>
  <c r="F29" i="3" s="1"/>
  <c r="G29" i="3"/>
  <c r="J34" i="2"/>
  <c r="J32" i="2"/>
  <c r="J39" i="2"/>
  <c r="H59" i="2"/>
  <c r="H58" i="2"/>
  <c r="K58" i="2" s="1"/>
  <c r="K13" i="7" l="1"/>
  <c r="K59" i="2"/>
  <c r="D53" i="3"/>
  <c r="K12" i="7"/>
  <c r="J12" i="7"/>
  <c r="J13" i="7"/>
  <c r="I59" i="2"/>
  <c r="I58" i="2"/>
  <c r="J58" i="2" s="1"/>
  <c r="J59" i="2" l="1"/>
  <c r="E53" i="3"/>
  <c r="F53" i="3" s="1"/>
  <c r="G53" i="3"/>
  <c r="H77" i="2"/>
  <c r="H76" i="2"/>
  <c r="K76" i="2" s="1"/>
  <c r="P17" i="4" l="1"/>
  <c r="K77" i="2"/>
  <c r="P16" i="4"/>
  <c r="D18" i="3"/>
  <c r="I76" i="2"/>
  <c r="J76" i="2" s="1"/>
  <c r="I77" i="2"/>
  <c r="H45" i="3"/>
  <c r="C45" i="3"/>
  <c r="H75" i="2"/>
  <c r="K75" i="2" s="1"/>
  <c r="H74" i="2"/>
  <c r="K74" i="2" s="1"/>
  <c r="H73" i="2"/>
  <c r="H72" i="2"/>
  <c r="H71" i="2"/>
  <c r="H70" i="2"/>
  <c r="H69" i="2"/>
  <c r="H68" i="2"/>
  <c r="H67" i="2"/>
  <c r="K67" i="2" s="1"/>
  <c r="H66" i="2"/>
  <c r="H65" i="2"/>
  <c r="H64" i="2"/>
  <c r="K64" i="2" s="1"/>
  <c r="H57" i="2"/>
  <c r="K57" i="2" s="1"/>
  <c r="H56" i="2"/>
  <c r="K56" i="2" s="1"/>
  <c r="H55" i="2"/>
  <c r="K55" i="2" s="1"/>
  <c r="H54" i="2"/>
  <c r="H53" i="2"/>
  <c r="K53" i="2" s="1"/>
  <c r="H52" i="2"/>
  <c r="K52" i="2" s="1"/>
  <c r="H51" i="2"/>
  <c r="K51" i="2" s="1"/>
  <c r="H50" i="2"/>
  <c r="K50" i="2" s="1"/>
  <c r="H49" i="2"/>
  <c r="K49" i="2" s="1"/>
  <c r="H46" i="2"/>
  <c r="K46" i="2" s="1"/>
  <c r="H45" i="2"/>
  <c r="K45" i="2" s="1"/>
  <c r="H44" i="2"/>
  <c r="H43" i="2"/>
  <c r="K43" i="2" s="1"/>
  <c r="H31" i="2"/>
  <c r="K31" i="2" s="1"/>
  <c r="H30" i="2"/>
  <c r="K30" i="2" s="1"/>
  <c r="H29" i="2"/>
  <c r="K29" i="2" s="1"/>
  <c r="H28" i="2"/>
  <c r="K28" i="2" s="1"/>
  <c r="H27" i="2"/>
  <c r="K27" i="2" s="1"/>
  <c r="H26" i="2"/>
  <c r="K26" i="2" s="1"/>
  <c r="H25" i="2"/>
  <c r="K25" i="2" s="1"/>
  <c r="H24" i="2"/>
  <c r="H23" i="2"/>
  <c r="H22" i="2"/>
  <c r="H21" i="2"/>
  <c r="H20" i="2"/>
  <c r="K20" i="2" s="1"/>
  <c r="H13" i="2"/>
  <c r="H12" i="2"/>
  <c r="H11" i="2"/>
  <c r="H10" i="2"/>
  <c r="H9" i="2"/>
  <c r="H8" i="2"/>
  <c r="H7" i="2"/>
  <c r="H6" i="2"/>
  <c r="H5" i="2"/>
  <c r="H4" i="2"/>
  <c r="H3" i="2"/>
  <c r="H2" i="2"/>
  <c r="K2" i="2" s="1"/>
  <c r="H25" i="3"/>
  <c r="C25" i="3"/>
  <c r="D38" i="3" l="1"/>
  <c r="E38" i="3" s="1"/>
  <c r="F38" i="3" s="1"/>
  <c r="K70" i="2"/>
  <c r="N19" i="4"/>
  <c r="K71" i="2"/>
  <c r="N20" i="4"/>
  <c r="K72" i="2"/>
  <c r="N21" i="4"/>
  <c r="K73" i="2"/>
  <c r="D57" i="3"/>
  <c r="K69" i="2"/>
  <c r="N18" i="4"/>
  <c r="K68" i="2"/>
  <c r="N17" i="4"/>
  <c r="C13" i="7"/>
  <c r="K11" i="2"/>
  <c r="D17" i="4"/>
  <c r="K21" i="2"/>
  <c r="D18" i="4"/>
  <c r="K22" i="2"/>
  <c r="D19" i="4"/>
  <c r="K23" i="2"/>
  <c r="C23" i="4"/>
  <c r="K9" i="2"/>
  <c r="D20" i="4"/>
  <c r="K24" i="2"/>
  <c r="H17" i="4"/>
  <c r="K44" i="2"/>
  <c r="J18" i="4"/>
  <c r="K54" i="2"/>
  <c r="C14" i="7"/>
  <c r="K12" i="2"/>
  <c r="C15" i="7"/>
  <c r="K13" i="2"/>
  <c r="C17" i="4"/>
  <c r="K3" i="2"/>
  <c r="C18" i="4"/>
  <c r="K4" i="2"/>
  <c r="C19" i="4"/>
  <c r="K5" i="2"/>
  <c r="C20" i="4"/>
  <c r="K6" i="2"/>
  <c r="C21" i="4"/>
  <c r="K7" i="2"/>
  <c r="C22" i="4"/>
  <c r="K8" i="2"/>
  <c r="K17" i="4"/>
  <c r="K65" i="2"/>
  <c r="K18" i="4"/>
  <c r="K66" i="2"/>
  <c r="C12" i="7"/>
  <c r="K10" i="2"/>
  <c r="I17" i="4"/>
  <c r="L18" i="4"/>
  <c r="M18" i="4"/>
  <c r="H19" i="4"/>
  <c r="I19" i="4"/>
  <c r="L19" i="4"/>
  <c r="M19" i="4"/>
  <c r="D16" i="4"/>
  <c r="D8" i="3"/>
  <c r="D27" i="3"/>
  <c r="H13" i="7"/>
  <c r="I13" i="7"/>
  <c r="D51" i="3"/>
  <c r="L20" i="4"/>
  <c r="M20" i="4"/>
  <c r="I16" i="4"/>
  <c r="D13" i="3"/>
  <c r="D32" i="3"/>
  <c r="L21" i="4"/>
  <c r="M21" i="4"/>
  <c r="D56" i="3"/>
  <c r="M12" i="7"/>
  <c r="J16" i="4"/>
  <c r="D14" i="3"/>
  <c r="D33" i="3"/>
  <c r="L13" i="7"/>
  <c r="M13" i="7"/>
  <c r="J17" i="4"/>
  <c r="M16" i="4"/>
  <c r="D17" i="3"/>
  <c r="D37" i="3"/>
  <c r="N16" i="4"/>
  <c r="D21" i="4"/>
  <c r="E21" i="4"/>
  <c r="E20" i="4"/>
  <c r="F20" i="4"/>
  <c r="H18" i="4"/>
  <c r="I18" i="4"/>
  <c r="E16" i="4"/>
  <c r="D9" i="3"/>
  <c r="D28" i="3"/>
  <c r="F16" i="4"/>
  <c r="J20" i="4"/>
  <c r="K20" i="4"/>
  <c r="J19" i="4"/>
  <c r="K19" i="4"/>
  <c r="E17" i="4"/>
  <c r="F17" i="4"/>
  <c r="J21" i="4"/>
  <c r="K21" i="4"/>
  <c r="C2" i="3"/>
  <c r="C3" i="3" s="1"/>
  <c r="C1" i="3"/>
  <c r="C16" i="4"/>
  <c r="D6" i="3"/>
  <c r="G6" i="3" s="1"/>
  <c r="D22" i="4"/>
  <c r="E22" i="4"/>
  <c r="E18" i="4"/>
  <c r="F18" i="4"/>
  <c r="K16" i="4"/>
  <c r="D15" i="3"/>
  <c r="D34" i="3"/>
  <c r="E19" i="4"/>
  <c r="F19" i="4"/>
  <c r="H16" i="4"/>
  <c r="D12" i="3"/>
  <c r="D31" i="3"/>
  <c r="L16" i="4"/>
  <c r="D16" i="3"/>
  <c r="D36" i="3"/>
  <c r="E18" i="3"/>
  <c r="F18" i="3" s="1"/>
  <c r="G18" i="3"/>
  <c r="L17" i="4"/>
  <c r="M17" i="4"/>
  <c r="L12" i="7"/>
  <c r="I52" i="2"/>
  <c r="J52" i="2" s="1"/>
  <c r="J77" i="2"/>
  <c r="I8" i="2"/>
  <c r="I30" i="2"/>
  <c r="I65" i="2"/>
  <c r="I5" i="2"/>
  <c r="I56" i="2"/>
  <c r="I28" i="2"/>
  <c r="I57" i="2"/>
  <c r="I9" i="2"/>
  <c r="D45" i="3"/>
  <c r="E45" i="3" s="1"/>
  <c r="F45" i="3" s="1"/>
  <c r="I10" i="2"/>
  <c r="J10" i="2" s="1"/>
  <c r="I11" i="2"/>
  <c r="I44" i="2"/>
  <c r="I68" i="2"/>
  <c r="I7" i="2"/>
  <c r="I12" i="2"/>
  <c r="I45" i="2"/>
  <c r="I69" i="2"/>
  <c r="I46" i="2"/>
  <c r="I70" i="2"/>
  <c r="I20" i="2"/>
  <c r="J20" i="2" s="1"/>
  <c r="I27" i="2"/>
  <c r="J27" i="2" s="1"/>
  <c r="I6" i="2"/>
  <c r="I29" i="2"/>
  <c r="I64" i="2"/>
  <c r="J64" i="2" s="1"/>
  <c r="I31" i="2"/>
  <c r="I43" i="2"/>
  <c r="I13" i="2"/>
  <c r="I21" i="2"/>
  <c r="I50" i="2"/>
  <c r="J50" i="2" s="1"/>
  <c r="I72" i="2"/>
  <c r="I71" i="2"/>
  <c r="I22" i="2"/>
  <c r="I73" i="2"/>
  <c r="J73" i="2" s="1"/>
  <c r="I23" i="2"/>
  <c r="I74" i="2"/>
  <c r="I53" i="2"/>
  <c r="I66" i="2"/>
  <c r="I67" i="2"/>
  <c r="J67" i="2" s="1"/>
  <c r="I49" i="2"/>
  <c r="I51" i="2"/>
  <c r="I2" i="2"/>
  <c r="J2" i="2" s="1"/>
  <c r="I24" i="2"/>
  <c r="I75" i="2"/>
  <c r="J75" i="2" s="1"/>
  <c r="D25" i="3"/>
  <c r="I3" i="2"/>
  <c r="I25" i="2"/>
  <c r="I54" i="2"/>
  <c r="I4" i="2"/>
  <c r="I26" i="2"/>
  <c r="I55" i="2"/>
  <c r="C41" i="3"/>
  <c r="C42" i="3" s="1"/>
  <c r="C21" i="3"/>
  <c r="C22" i="3" s="1"/>
  <c r="C40" i="3"/>
  <c r="C20" i="3"/>
  <c r="G38" i="3" l="1"/>
  <c r="E57" i="3"/>
  <c r="F57" i="3" s="1"/>
  <c r="G57" i="3"/>
  <c r="G45" i="3"/>
  <c r="J69" i="2"/>
  <c r="J22" i="2"/>
  <c r="J25" i="2"/>
  <c r="J7" i="2"/>
  <c r="J71" i="2"/>
  <c r="J51" i="2"/>
  <c r="J28" i="2"/>
  <c r="J66" i="2"/>
  <c r="J68" i="2"/>
  <c r="E37" i="3"/>
  <c r="F37" i="3" s="1"/>
  <c r="G37" i="3"/>
  <c r="E17" i="3"/>
  <c r="F17" i="3" s="1"/>
  <c r="G17" i="3"/>
  <c r="E51" i="3"/>
  <c r="F51" i="3" s="1"/>
  <c r="G51" i="3"/>
  <c r="E31" i="3"/>
  <c r="F31" i="3" s="1"/>
  <c r="G31" i="3"/>
  <c r="E13" i="3"/>
  <c r="F13" i="3" s="1"/>
  <c r="G13" i="3"/>
  <c r="E34" i="3"/>
  <c r="F34" i="3" s="1"/>
  <c r="G34" i="3"/>
  <c r="E15" i="3"/>
  <c r="F15" i="3" s="1"/>
  <c r="G15" i="3"/>
  <c r="E27" i="3"/>
  <c r="F27" i="3" s="1"/>
  <c r="G27" i="3"/>
  <c r="E28" i="3"/>
  <c r="F28" i="3" s="1"/>
  <c r="G28" i="3"/>
  <c r="G33" i="3"/>
  <c r="E33" i="3"/>
  <c r="F33" i="3" s="1"/>
  <c r="E8" i="3"/>
  <c r="F8" i="3" s="1"/>
  <c r="G8" i="3"/>
  <c r="E9" i="3"/>
  <c r="F9" i="3" s="1"/>
  <c r="G9" i="3"/>
  <c r="E14" i="3"/>
  <c r="F14" i="3" s="1"/>
  <c r="G14" i="3"/>
  <c r="E36" i="3"/>
  <c r="F36" i="3" s="1"/>
  <c r="G36" i="3"/>
  <c r="E16" i="3"/>
  <c r="F16" i="3" s="1"/>
  <c r="G16" i="3"/>
  <c r="E6" i="3"/>
  <c r="F6" i="3" s="1"/>
  <c r="G25" i="3"/>
  <c r="D2" i="3"/>
  <c r="D3" i="3" s="1"/>
  <c r="D1" i="3"/>
  <c r="E56" i="3"/>
  <c r="F56" i="3" s="1"/>
  <c r="G56" i="3"/>
  <c r="E12" i="3"/>
  <c r="F12" i="3" s="1"/>
  <c r="G12" i="3"/>
  <c r="E32" i="3"/>
  <c r="F32" i="3" s="1"/>
  <c r="G32" i="3"/>
  <c r="J43" i="2"/>
  <c r="J44" i="2"/>
  <c r="J26" i="2"/>
  <c r="J5" i="2"/>
  <c r="J46" i="2"/>
  <c r="J24" i="2"/>
  <c r="J65" i="2"/>
  <c r="J29" i="2"/>
  <c r="J4" i="2"/>
  <c r="J72" i="2"/>
  <c r="J30" i="2"/>
  <c r="J54" i="2"/>
  <c r="J45" i="2"/>
  <c r="J6" i="2"/>
  <c r="J9" i="2"/>
  <c r="J8" i="2"/>
  <c r="J56" i="2"/>
  <c r="J55" i="2"/>
  <c r="J74" i="2"/>
  <c r="J11" i="2"/>
  <c r="J23" i="2"/>
  <c r="J70" i="2"/>
  <c r="J21" i="2"/>
  <c r="J12" i="2"/>
  <c r="J57" i="2"/>
  <c r="J49" i="2"/>
  <c r="J3" i="2"/>
  <c r="J13" i="2"/>
  <c r="J31" i="2"/>
  <c r="J53" i="2"/>
  <c r="D41" i="3"/>
  <c r="D42" i="3" s="1"/>
  <c r="D21" i="3"/>
  <c r="D22" i="3" s="1"/>
  <c r="D20" i="3"/>
  <c r="E25" i="3"/>
  <c r="D40" i="3"/>
  <c r="F25" i="3" l="1"/>
  <c r="F20" i="3" s="1"/>
  <c r="E1" i="3"/>
  <c r="E2" i="3"/>
  <c r="E3" i="3" s="1"/>
  <c r="G2" i="3"/>
  <c r="G3" i="3" s="1"/>
  <c r="G1" i="3"/>
  <c r="G41" i="3"/>
  <c r="G42" i="3" s="1"/>
  <c r="F41" i="3"/>
  <c r="F42" i="3" s="1"/>
  <c r="G20" i="3"/>
  <c r="F40" i="3"/>
  <c r="E40" i="3"/>
  <c r="E41" i="3"/>
  <c r="E42" i="3" s="1"/>
  <c r="G21" i="3"/>
  <c r="G22" i="3" s="1"/>
  <c r="G40" i="3"/>
  <c r="E20" i="3"/>
  <c r="E21" i="3"/>
  <c r="E22" i="3" s="1"/>
  <c r="F2" i="3" l="1"/>
  <c r="F3" i="3" s="1"/>
  <c r="F1" i="3"/>
  <c r="F21" i="3"/>
  <c r="F22" i="3" s="1"/>
</calcChain>
</file>

<file path=xl/sharedStrings.xml><?xml version="1.0" encoding="utf-8"?>
<sst xmlns="http://schemas.openxmlformats.org/spreadsheetml/2006/main" count="178" uniqueCount="36">
  <si>
    <t>ANNOTATOR.NAME</t>
  </si>
  <si>
    <t>00:56:21</t>
  </si>
  <si>
    <t>MOYENNE</t>
  </si>
  <si>
    <t>ECARTYPE</t>
  </si>
  <si>
    <t>ERREUR STANDARD</t>
  </si>
  <si>
    <t>A.m.</t>
  </si>
  <si>
    <t>D.i.</t>
  </si>
  <si>
    <t>D.l.</t>
  </si>
  <si>
    <t>P.a.</t>
  </si>
  <si>
    <t>P.m.</t>
  </si>
  <si>
    <t>R.a.</t>
  </si>
  <si>
    <t>T.m.</t>
  </si>
  <si>
    <t>T.q.</t>
  </si>
  <si>
    <t>V.j.</t>
  </si>
  <si>
    <t>W.a.</t>
  </si>
  <si>
    <t>J.r.</t>
  </si>
  <si>
    <t>D.t.</t>
  </si>
  <si>
    <t>D.b.</t>
  </si>
  <si>
    <t>1&amp;2</t>
  </si>
  <si>
    <t>CONSTRAINTS_NUMBER</t>
  </si>
  <si>
    <t>ANNOTATOR_ID</t>
  </si>
  <si>
    <t>ANNOTATOR_NAME</t>
  </si>
  <si>
    <t>EXPERIMENT_ID</t>
  </si>
  <si>
    <t>SESSION_ID</t>
  </si>
  <si>
    <t>SESSION_DATE</t>
  </si>
  <si>
    <t>NEEDED_DURATION</t>
  </si>
  <si>
    <t>NEEDED_SECONDS</t>
  </si>
  <si>
    <t>CONSTRAINTS_PER_MINUTE</t>
  </si>
  <si>
    <t>CONSTRAINTS_PER_HOUR</t>
  </si>
  <si>
    <t xml:space="preserve"> ANNOTATOR_ID</t>
  </si>
  <si>
    <t>SESSIONID</t>
  </si>
  <si>
    <t>TOTAL_CONSTRAINTS_NUMBER</t>
  </si>
  <si>
    <t>TOTAL_NEEDED_SECONDS</t>
  </si>
  <si>
    <t>SECONDS_PER_CONSTRAINT</t>
  </si>
  <si>
    <t>NUMBER_SESSION</t>
  </si>
  <si>
    <t>R.b.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</si>
</sst>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23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2" borderId="4" xfId="1" applyBorder="1" applyAlignment="1">
      <alignment vertical="center"/>
    </xf>
    <xf numFmtId="0" fontId="2" fillId="4" borderId="4" xfId="3" applyBorder="1" applyAlignment="1">
      <alignment vertical="center"/>
    </xf>
    <xf numFmtId="0" fontId="0" fillId="0" borderId="4" xfId="0" applyNumberFormat="1" applyBorder="1" applyAlignment="1">
      <alignment vertical="center"/>
    </xf>
    <xf numFmtId="164" fontId="0" fillId="0" borderId="0" xfId="0" applyNumberFormat="1"/>
    <xf numFmtId="0" fontId="0" fillId="0" borderId="0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Fill="1" applyBorder="1"/>
    <xf numFmtId="0" fontId="1" fillId="0" borderId="1" xfId="0" applyFont="1" applyFill="1" applyBorder="1"/>
    <xf numFmtId="1" fontId="0" fillId="0" borderId="0" xfId="0" applyNumberFormat="1" applyBorder="1"/>
    <xf numFmtId="2" fontId="2" fillId="2" borderId="0" xfId="1" applyNumberFormat="1" applyBorder="1"/>
    <xf numFmtId="0" fontId="0" fillId="0" borderId="2" xfId="0" applyBorder="1" applyAlignment="1">
      <alignment vertical="center"/>
    </xf>
    <xf numFmtId="0" fontId="1" fillId="3" borderId="10" xfId="2" applyFont="1" applyBorder="1" applyAlignment="1">
      <alignment vertical="center"/>
    </xf>
    <xf numFmtId="0" fontId="1" fillId="3" borderId="11" xfId="2" applyFont="1" applyBorder="1" applyAlignment="1">
      <alignment vertical="center"/>
    </xf>
    <xf numFmtId="1" fontId="0" fillId="0" borderId="3" xfId="0" applyNumberFormat="1" applyBorder="1"/>
    <xf numFmtId="1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2" fillId="2" borderId="2" xfId="1" applyNumberFormat="1" applyBorder="1"/>
    <xf numFmtId="2" fontId="2" fillId="2" borderId="6" xfId="1" applyNumberFormat="1" applyBorder="1"/>
    <xf numFmtId="2" fontId="2" fillId="2" borderId="3" xfId="1" applyNumberFormat="1" applyBorder="1"/>
    <xf numFmtId="2" fontId="2" fillId="2" borderId="4" xfId="1" applyNumberFormat="1" applyBorder="1"/>
    <xf numFmtId="2" fontId="2" fillId="2" borderId="5" xfId="1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2" fontId="0" fillId="0" borderId="10" xfId="0" applyNumberFormat="1" applyBorder="1"/>
    <xf numFmtId="1" fontId="0" fillId="0" borderId="11" xfId="0" applyNumberFormat="1" applyBorder="1"/>
    <xf numFmtId="2" fontId="2" fillId="2" borderId="10" xfId="1" applyNumberFormat="1" applyBorder="1"/>
    <xf numFmtId="2" fontId="2" fillId="2" borderId="12" xfId="1" applyNumberFormat="1" applyBorder="1"/>
    <xf numFmtId="2" fontId="2" fillId="2" borderId="11" xfId="1" applyNumberFormat="1" applyBorder="1"/>
    <xf numFmtId="2" fontId="0" fillId="0" borderId="0" xfId="0" applyNumberFormat="1" applyBorder="1"/>
    <xf numFmtId="0" fontId="0" fillId="0" borderId="5" xfId="0" applyBorder="1"/>
    <xf numFmtId="0" fontId="2" fillId="5" borderId="11" xfId="4" applyBorder="1" applyAlignment="1">
      <alignment vertical="center"/>
    </xf>
    <xf numFmtId="2" fontId="2" fillId="4" borderId="2" xfId="3" applyNumberFormat="1" applyBorder="1"/>
    <xf numFmtId="2" fontId="2" fillId="4" borderId="6" xfId="3" applyNumberFormat="1" applyBorder="1"/>
    <xf numFmtId="2" fontId="2" fillId="4" borderId="3" xfId="3" applyNumberFormat="1" applyBorder="1"/>
    <xf numFmtId="2" fontId="2" fillId="4" borderId="4" xfId="3" applyNumberFormat="1" applyBorder="1"/>
    <xf numFmtId="2" fontId="2" fillId="4" borderId="0" xfId="3" applyNumberFormat="1" applyBorder="1"/>
    <xf numFmtId="2" fontId="2" fillId="4" borderId="5" xfId="3" applyNumberFormat="1" applyBorder="1"/>
    <xf numFmtId="2" fontId="2" fillId="4" borderId="10" xfId="3" applyNumberFormat="1" applyBorder="1"/>
    <xf numFmtId="2" fontId="2" fillId="4" borderId="12" xfId="3" applyNumberFormat="1" applyBorder="1"/>
    <xf numFmtId="2" fontId="2" fillId="4" borderId="11" xfId="3" applyNumberFormat="1" applyBorder="1"/>
    <xf numFmtId="164" fontId="0" fillId="0" borderId="0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1" fillId="0" borderId="2" xfId="0" applyFont="1" applyBorder="1"/>
    <xf numFmtId="0" fontId="1" fillId="0" borderId="6" xfId="0" applyFont="1" applyBorder="1"/>
    <xf numFmtId="0" fontId="0" fillId="0" borderId="3" xfId="0" applyBorder="1" applyAlignment="1">
      <alignment vertical="center"/>
    </xf>
    <xf numFmtId="0" fontId="2" fillId="2" borderId="2" xfId="1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6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2" fillId="2" borderId="10" xfId="1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2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2" fillId="4" borderId="2" xfId="3" applyBorder="1" applyAlignment="1">
      <alignment vertical="center"/>
    </xf>
    <xf numFmtId="0" fontId="0" fillId="0" borderId="6" xfId="0" applyFill="1" applyBorder="1" applyAlignment="1">
      <alignment vertical="center"/>
    </xf>
    <xf numFmtId="0" fontId="2" fillId="4" borderId="10" xfId="3" applyBorder="1" applyAlignment="1">
      <alignment vertical="center"/>
    </xf>
    <xf numFmtId="0" fontId="0" fillId="0" borderId="12" xfId="0" applyFill="1" applyBorder="1" applyAlignment="1">
      <alignment vertical="center"/>
    </xf>
    <xf numFmtId="164" fontId="0" fillId="0" borderId="12" xfId="0" applyNumberForma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2" borderId="7" xfId="1" applyBorder="1" applyAlignment="1">
      <alignment vertical="center"/>
    </xf>
    <xf numFmtId="0" fontId="0" fillId="0" borderId="9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14" fontId="0" fillId="0" borderId="16" xfId="0" applyNumberFormat="1" applyBorder="1"/>
    <xf numFmtId="14" fontId="0" fillId="0" borderId="17" xfId="0" applyNumberFormat="1" applyBorder="1"/>
    <xf numFmtId="0" fontId="0" fillId="0" borderId="4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3" xfId="0" applyFont="1" applyBorder="1"/>
    <xf numFmtId="164" fontId="0" fillId="0" borderId="6" xfId="0" applyNumberFormat="1" applyBorder="1" applyAlignment="1">
      <alignment horizontal="right" vertical="center"/>
    </xf>
    <xf numFmtId="0" fontId="0" fillId="6" borderId="11" xfId="5" applyFont="1" applyBorder="1" applyAlignment="1">
      <alignment vertical="center"/>
    </xf>
    <xf numFmtId="0" fontId="0" fillId="0" borderId="2" xfId="0" applyBorder="1"/>
    <xf numFmtId="1" fontId="0" fillId="0" borderId="6" xfId="0" applyNumberFormat="1" applyBorder="1"/>
    <xf numFmtId="2" fontId="0" fillId="0" borderId="6" xfId="0" applyNumberFormat="1" applyBorder="1"/>
    <xf numFmtId="0" fontId="0" fillId="0" borderId="3" xfId="0" applyBorder="1"/>
    <xf numFmtId="0" fontId="0" fillId="0" borderId="4" xfId="0" applyBorder="1"/>
    <xf numFmtId="1" fontId="0" fillId="0" borderId="12" xfId="0" applyNumberFormat="1" applyBorder="1"/>
    <xf numFmtId="2" fontId="0" fillId="0" borderId="12" xfId="0" applyNumberFormat="1" applyBorder="1"/>
    <xf numFmtId="0" fontId="0" fillId="6" borderId="10" xfId="5" applyFont="1" applyBorder="1" applyAlignment="1">
      <alignment vertical="center"/>
    </xf>
    <xf numFmtId="0" fontId="0" fillId="5" borderId="10" xfId="4" applyFon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</cellXfs>
  <cellStyles count="6">
    <cellStyle name="20 % - Accent1" xfId="1" builtinId="30"/>
    <cellStyle name="20 % - Accent2" xfId="3" builtinId="34"/>
    <cellStyle name="40 % - Accent1" xfId="2" builtinId="31"/>
    <cellStyle name="40 % - Accent2" xfId="4" builtinId="35"/>
    <cellStyle name="40 % - Accent3" xfId="5" builtinId="39"/>
    <cellStyle name="Normal" xfId="0" builtinId="0"/>
  </cellStyles>
  <dxfs count="3">
    <dxf>
      <font>
        <color theme="2"/>
      </font>
      <fill>
        <patternFill patternType="none">
          <bgColor auto="1"/>
        </patternFill>
      </fill>
    </dxf>
    <dxf>
      <font>
        <color theme="2"/>
      </font>
      <fill>
        <patternFill patternType="none">
          <bgColor auto="1"/>
        </patternFill>
      </fill>
    </dxf>
    <dxf>
      <font>
        <color theme="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needed to annotate a batch of constraints</a:t>
            </a:r>
          </a:p>
          <a:p>
            <a:pPr>
              <a:defRPr/>
            </a:pPr>
            <a:r>
              <a:rPr lang="fr-FR"/>
              <a:t>(per annotators)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serie.exp1!$C$1</c:f>
              <c:strCache>
                <c:ptCount val="1"/>
                <c:pt idx="0">
                  <c:v>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serie.exp1!$C$3:$C$11</c:f>
              <c:numCache>
                <c:formatCode>0</c:formatCode>
                <c:ptCount val="9"/>
                <c:pt idx="0">
                  <c:v>158</c:v>
                </c:pt>
                <c:pt idx="1">
                  <c:v>92</c:v>
                </c:pt>
                <c:pt idx="2">
                  <c:v>126</c:v>
                </c:pt>
                <c:pt idx="3">
                  <c:v>125</c:v>
                </c:pt>
                <c:pt idx="4">
                  <c:v>152</c:v>
                </c:pt>
                <c:pt idx="5">
                  <c:v>56</c:v>
                </c:pt>
                <c:pt idx="6">
                  <c:v>171</c:v>
                </c:pt>
                <c:pt idx="7">
                  <c:v>120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serie.exp1!$C$16:$C$24</c:f>
              <c:numCache>
                <c:formatCode>0</c:formatCode>
                <c:ptCount val="9"/>
                <c:pt idx="0">
                  <c:v>1500</c:v>
                </c:pt>
                <c:pt idx="1">
                  <c:v>900</c:v>
                </c:pt>
                <c:pt idx="2">
                  <c:v>1440</c:v>
                </c:pt>
                <c:pt idx="3">
                  <c:v>1320</c:v>
                </c:pt>
                <c:pt idx="4">
                  <c:v>1560</c:v>
                </c:pt>
                <c:pt idx="5">
                  <c:v>660</c:v>
                </c:pt>
                <c:pt idx="6">
                  <c:v>1620</c:v>
                </c:pt>
                <c:pt idx="7">
                  <c:v>1500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44D-4F62-BD63-B5A85E1EF93C}"/>
            </c:ext>
          </c:extLst>
        </c:ser>
        <c:ser>
          <c:idx val="1"/>
          <c:order val="1"/>
          <c:tx>
            <c:strRef>
              <c:f>serie.exp1!$D$1</c:f>
              <c:strCache>
                <c:ptCount val="1"/>
                <c:pt idx="0">
                  <c:v>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serie.exp1!$D$3:$D$11</c:f>
              <c:numCache>
                <c:formatCode>0</c:formatCode>
                <c:ptCount val="9"/>
                <c:pt idx="0">
                  <c:v>62</c:v>
                </c:pt>
                <c:pt idx="1">
                  <c:v>68</c:v>
                </c:pt>
                <c:pt idx="2">
                  <c:v>91</c:v>
                </c:pt>
                <c:pt idx="3">
                  <c:v>83</c:v>
                </c:pt>
                <c:pt idx="4">
                  <c:v>96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serie.exp1!$D$16:$D$24</c:f>
              <c:numCache>
                <c:formatCode>0</c:formatCode>
                <c:ptCount val="9"/>
                <c:pt idx="0">
                  <c:v>1076</c:v>
                </c:pt>
                <c:pt idx="1">
                  <c:v>1025</c:v>
                </c:pt>
                <c:pt idx="2">
                  <c:v>1140</c:v>
                </c:pt>
                <c:pt idx="3">
                  <c:v>960</c:v>
                </c:pt>
                <c:pt idx="4">
                  <c:v>1260</c:v>
                </c:pt>
                <c:pt idx="5">
                  <c:v>960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44D-4F62-BD63-B5A85E1EF93C}"/>
            </c:ext>
          </c:extLst>
        </c:ser>
        <c:ser>
          <c:idx val="2"/>
          <c:order val="2"/>
          <c:tx>
            <c:strRef>
              <c:f>serie.exp1!$E$1</c:f>
              <c:strCache>
                <c:ptCount val="1"/>
                <c:pt idx="0">
                  <c:v>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serie.exp1!$E$3:$E$11</c:f>
              <c:numCache>
                <c:formatCode>0</c:formatCode>
                <c:ptCount val="9"/>
                <c:pt idx="0">
                  <c:v>80</c:v>
                </c:pt>
                <c:pt idx="1">
                  <c:v>106</c:v>
                </c:pt>
                <c:pt idx="2">
                  <c:v>128</c:v>
                </c:pt>
                <c:pt idx="3">
                  <c:v>147</c:v>
                </c:pt>
                <c:pt idx="4">
                  <c:v>156</c:v>
                </c:pt>
                <c:pt idx="5">
                  <c:v>182</c:v>
                </c:pt>
                <c:pt idx="6">
                  <c:v>124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serie.exp1!$E$16:$E$24</c:f>
              <c:numCache>
                <c:formatCode>0</c:formatCode>
                <c:ptCount val="9"/>
                <c:pt idx="0">
                  <c:v>983</c:v>
                </c:pt>
                <c:pt idx="1">
                  <c:v>1054</c:v>
                </c:pt>
                <c:pt idx="2">
                  <c:v>1260</c:v>
                </c:pt>
                <c:pt idx="3">
                  <c:v>1262</c:v>
                </c:pt>
                <c:pt idx="4">
                  <c:v>982</c:v>
                </c:pt>
                <c:pt idx="5">
                  <c:v>1385</c:v>
                </c:pt>
                <c:pt idx="6">
                  <c:v>849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44D-4F62-BD63-B5A85E1EF93C}"/>
            </c:ext>
          </c:extLst>
        </c:ser>
        <c:ser>
          <c:idx val="3"/>
          <c:order val="3"/>
          <c:tx>
            <c:strRef>
              <c:f>serie.exp1!$F$1</c:f>
              <c:strCache>
                <c:ptCount val="1"/>
                <c:pt idx="0">
                  <c:v>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serie.exp1!$F$3:$F$11</c:f>
              <c:numCache>
                <c:formatCode>0</c:formatCode>
                <c:ptCount val="9"/>
                <c:pt idx="0">
                  <c:v>101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serie.exp1!$F$16:$F$24</c:f>
              <c:numCache>
                <c:formatCode>0</c:formatCode>
                <c:ptCount val="9"/>
                <c:pt idx="0">
                  <c:v>1212</c:v>
                </c:pt>
                <c:pt idx="1">
                  <c:v>1240</c:v>
                </c:pt>
                <c:pt idx="2">
                  <c:v>1281</c:v>
                </c:pt>
                <c:pt idx="3">
                  <c:v>585</c:v>
                </c:pt>
                <c:pt idx="4">
                  <c:v>3381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44D-4F62-BD63-B5A85E1EF93C}"/>
            </c:ext>
          </c:extLst>
        </c:ser>
        <c:ser>
          <c:idx val="4"/>
          <c:order val="4"/>
          <c:tx>
            <c:strRef>
              <c:f>serie.exp1!$G$1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serie.exp1!$G$3:$G$11</c:f>
              <c:numCache>
                <c:formatCode>0</c:formatCode>
                <c:ptCount val="9"/>
                <c:pt idx="0">
                  <c:v>101</c:v>
                </c:pt>
                <c:pt idx="1">
                  <c:v>101</c:v>
                </c:pt>
                <c:pt idx="2">
                  <c:v>102</c:v>
                </c:pt>
                <c:pt idx="3">
                  <c:v>98</c:v>
                </c:pt>
                <c:pt idx="4">
                  <c:v>108</c:v>
                </c:pt>
                <c:pt idx="5">
                  <c:v>100</c:v>
                </c:pt>
                <c:pt idx="6">
                  <c:v>100</c:v>
                </c:pt>
                <c:pt idx="7">
                  <c:v>103</c:v>
                </c:pt>
                <c:pt idx="8">
                  <c:v>97</c:v>
                </c:pt>
              </c:numCache>
              <c:extLst xmlns:c15="http://schemas.microsoft.com/office/drawing/2012/chart"/>
            </c:numRef>
          </c:xVal>
          <c:yVal>
            <c:numRef>
              <c:f>serie.exp1!$G$16:$G$24</c:f>
              <c:numCache>
                <c:formatCode>0</c:formatCode>
                <c:ptCount val="9"/>
                <c:pt idx="0">
                  <c:v>1560</c:v>
                </c:pt>
                <c:pt idx="1">
                  <c:v>1260</c:v>
                </c:pt>
                <c:pt idx="2">
                  <c:v>1200</c:v>
                </c:pt>
                <c:pt idx="3">
                  <c:v>1080</c:v>
                </c:pt>
                <c:pt idx="4">
                  <c:v>1200</c:v>
                </c:pt>
                <c:pt idx="5">
                  <c:v>960</c:v>
                </c:pt>
                <c:pt idx="6">
                  <c:v>1080</c:v>
                </c:pt>
                <c:pt idx="7">
                  <c:v>1080</c:v>
                </c:pt>
                <c:pt idx="8">
                  <c:v>1320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44D-4F62-BD63-B5A85E1EF93C}"/>
            </c:ext>
          </c:extLst>
        </c:ser>
        <c:ser>
          <c:idx val="5"/>
          <c:order val="5"/>
          <c:tx>
            <c:strRef>
              <c:f>serie.exp1!$H$1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serie.exp1!$H$3:$H$11</c:f>
              <c:numCache>
                <c:formatCode>0</c:formatCode>
                <c:ptCount val="9"/>
                <c:pt idx="0">
                  <c:v>210</c:v>
                </c:pt>
                <c:pt idx="1">
                  <c:v>405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serie.exp1!$H$16:$H$24</c:f>
              <c:numCache>
                <c:formatCode>0</c:formatCode>
                <c:ptCount val="9"/>
                <c:pt idx="0">
                  <c:v>1920</c:v>
                </c:pt>
                <c:pt idx="1">
                  <c:v>2580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44D-4F62-BD63-B5A85E1EF93C}"/>
            </c:ext>
          </c:extLst>
        </c:ser>
        <c:ser>
          <c:idx val="6"/>
          <c:order val="6"/>
          <c:tx>
            <c:strRef>
              <c:f>serie.exp1!$I$1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serie.exp1!$I$3:$I$11</c:f>
              <c:numCache>
                <c:formatCode>0</c:formatCode>
                <c:ptCount val="9"/>
                <c:pt idx="0">
                  <c:v>201</c:v>
                </c:pt>
                <c:pt idx="1">
                  <c:v>201</c:v>
                </c:pt>
                <c:pt idx="2">
                  <c:v>199</c:v>
                </c:pt>
                <c:pt idx="3">
                  <c:v>200</c:v>
                </c:pt>
                <c:pt idx="4">
                  <c:v>199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serie.exp1!$I$16:$I$24</c:f>
              <c:numCache>
                <c:formatCode>0</c:formatCode>
                <c:ptCount val="9"/>
                <c:pt idx="0">
                  <c:v>1537</c:v>
                </c:pt>
                <c:pt idx="1">
                  <c:v>1419</c:v>
                </c:pt>
                <c:pt idx="2">
                  <c:v>1115</c:v>
                </c:pt>
                <c:pt idx="3">
                  <c:v>936</c:v>
                </c:pt>
                <c:pt idx="4">
                  <c:v>1009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44D-4F62-BD63-B5A85E1EF93C}"/>
            </c:ext>
          </c:extLst>
        </c:ser>
        <c:ser>
          <c:idx val="7"/>
          <c:order val="7"/>
          <c:tx>
            <c:strRef>
              <c:f>serie.exp1!$J$1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serie.exp1!$J$3:$J$11</c:f>
              <c:numCache>
                <c:formatCode>0</c:formatCode>
                <c:ptCount val="9"/>
                <c:pt idx="0">
                  <c:v>101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serie.exp1!$J$16:$J$24</c:f>
              <c:numCache>
                <c:formatCode>0</c:formatCode>
                <c:ptCount val="9"/>
                <c:pt idx="0">
                  <c:v>970</c:v>
                </c:pt>
                <c:pt idx="1">
                  <c:v>430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44D-4F62-BD63-B5A85E1EF93C}"/>
            </c:ext>
          </c:extLst>
        </c:ser>
        <c:ser>
          <c:idx val="8"/>
          <c:order val="8"/>
          <c:tx>
            <c:strRef>
              <c:f>serie.exp1!$K$1</c:f>
              <c:strCache>
                <c:ptCount val="1"/>
                <c:pt idx="0">
                  <c:v>9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serie.exp1!$K$3:$K$11</c:f>
              <c:numCache>
                <c:formatCode>0</c:formatCode>
                <c:ptCount val="9"/>
                <c:pt idx="0">
                  <c:v>170</c:v>
                </c:pt>
                <c:pt idx="1">
                  <c:v>235</c:v>
                </c:pt>
                <c:pt idx="2">
                  <c:v>136</c:v>
                </c:pt>
                <c:pt idx="3">
                  <c:v>197</c:v>
                </c:pt>
                <c:pt idx="4">
                  <c:v>219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serie.exp1!$K$16:$K$24</c:f>
              <c:numCache>
                <c:formatCode>0</c:formatCode>
                <c:ptCount val="9"/>
                <c:pt idx="0">
                  <c:v>1010</c:v>
                </c:pt>
                <c:pt idx="1">
                  <c:v>1206</c:v>
                </c:pt>
                <c:pt idx="2">
                  <c:v>623</c:v>
                </c:pt>
                <c:pt idx="3">
                  <c:v>960</c:v>
                </c:pt>
                <c:pt idx="4">
                  <c:v>960</c:v>
                </c:pt>
                <c:pt idx="5">
                  <c:v>180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44D-4F62-BD63-B5A85E1EF93C}"/>
            </c:ext>
          </c:extLst>
        </c:ser>
        <c:ser>
          <c:idx val="9"/>
          <c:order val="9"/>
          <c:tx>
            <c:strRef>
              <c:f>serie.exp1!$L$1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serie.exp1!$L$3:$L$11</c:f>
              <c:numCache>
                <c:formatCode>0</c:formatCode>
                <c:ptCount val="9"/>
                <c:pt idx="0">
                  <c:v>287</c:v>
                </c:pt>
                <c:pt idx="1">
                  <c:v>350</c:v>
                </c:pt>
                <c:pt idx="2">
                  <c:v>220</c:v>
                </c:pt>
                <c:pt idx="3">
                  <c:v>130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serie.exp1!$L$16:$L$24</c:f>
              <c:numCache>
                <c:formatCode>0</c:formatCode>
                <c:ptCount val="9"/>
                <c:pt idx="0">
                  <c:v>1704</c:v>
                </c:pt>
                <c:pt idx="1">
                  <c:v>1538</c:v>
                </c:pt>
                <c:pt idx="2">
                  <c:v>976</c:v>
                </c:pt>
                <c:pt idx="3">
                  <c:v>587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444D-4F62-BD63-B5A85E1EF93C}"/>
            </c:ext>
          </c:extLst>
        </c:ser>
        <c:ser>
          <c:idx val="10"/>
          <c:order val="10"/>
          <c:tx>
            <c:strRef>
              <c:f>serie.exp1!$M$1</c:f>
              <c:strCache>
                <c:ptCount val="1"/>
                <c:pt idx="0">
                  <c:v>11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serie.exp1!$M$3:$M$11</c:f>
              <c:numCache>
                <c:formatCode>0</c:formatCode>
                <c:ptCount val="9"/>
                <c:pt idx="0">
                  <c:v>547</c:v>
                </c:pt>
                <c:pt idx="1">
                  <c:v>203</c:v>
                </c:pt>
                <c:pt idx="2">
                  <c:v>250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serie.exp1!$M$16:$M$24</c:f>
              <c:numCache>
                <c:formatCode>0</c:formatCode>
                <c:ptCount val="9"/>
                <c:pt idx="0">
                  <c:v>4080</c:v>
                </c:pt>
                <c:pt idx="1">
                  <c:v>1500</c:v>
                </c:pt>
                <c:pt idx="2">
                  <c:v>2100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676-4E86-9022-44109949082F}"/>
            </c:ext>
          </c:extLst>
        </c:ser>
        <c:ser>
          <c:idx val="12"/>
          <c:order val="11"/>
          <c:tx>
            <c:strRef>
              <c:f>serie.exp1!$N$1</c:f>
              <c:strCache>
                <c:ptCount val="1"/>
                <c:pt idx="0">
                  <c:v>12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serie.exp1!$N$3:$N$11</c:f>
              <c:numCache>
                <c:formatCode>0</c:formatCode>
                <c:ptCount val="9"/>
                <c:pt idx="0">
                  <c:v>140</c:v>
                </c:pt>
                <c:pt idx="1">
                  <c:v>145</c:v>
                </c:pt>
                <c:pt idx="2">
                  <c:v>193</c:v>
                </c:pt>
                <c:pt idx="3">
                  <c:v>148</c:v>
                </c:pt>
                <c:pt idx="4">
                  <c:v>225</c:v>
                </c:pt>
                <c:pt idx="5">
                  <c:v>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serie.exp1!$N$16:$N$24</c:f>
              <c:numCache>
                <c:formatCode>0</c:formatCode>
                <c:ptCount val="9"/>
                <c:pt idx="0">
                  <c:v>1212</c:v>
                </c:pt>
                <c:pt idx="1">
                  <c:v>1063</c:v>
                </c:pt>
                <c:pt idx="2">
                  <c:v>1523</c:v>
                </c:pt>
                <c:pt idx="3">
                  <c:v>1072</c:v>
                </c:pt>
                <c:pt idx="4">
                  <c:v>1731</c:v>
                </c:pt>
                <c:pt idx="5">
                  <c:v>732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5CE-4D04-9952-61C29A6B1AAF}"/>
            </c:ext>
          </c:extLst>
        </c:ser>
        <c:ser>
          <c:idx val="13"/>
          <c:order val="12"/>
          <c:tx>
            <c:strRef>
              <c:f>serie.exp1!$O$1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serie.exp1!$O$3:$O$11</c:f>
              <c:numCache>
                <c:formatCode>0</c:formatCode>
                <c:ptCount val="9"/>
                <c:pt idx="0">
                  <c:v>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serie.exp1!$O$16:$O$24</c:f>
              <c:numCache>
                <c:formatCode>0</c:formatCode>
                <c:ptCount val="9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8-4292-BBA2-793D46A2342C}"/>
            </c:ext>
          </c:extLst>
        </c:ser>
        <c:ser>
          <c:idx val="11"/>
          <c:order val="13"/>
          <c:tx>
            <c:strRef>
              <c:f>serie.exp1!$P$1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serie.exp1!$P$3:$P$11</c:f>
              <c:numCache>
                <c:formatCode>0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serie.exp1!$P$16:$P$24</c:f>
              <c:numCache>
                <c:formatCode>0</c:formatCode>
                <c:ptCount val="9"/>
                <c:pt idx="0">
                  <c:v>4440</c:v>
                </c:pt>
                <c:pt idx="1">
                  <c:v>5520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6-4E86-9022-441099490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66207"/>
        <c:axId val="1240963711"/>
        <c:extLst/>
      </c:scatterChart>
      <c:valAx>
        <c:axId val="124096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Constraints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963711"/>
        <c:crosses val="autoZero"/>
        <c:crossBetween val="midCat"/>
      </c:valAx>
      <c:valAx>
        <c:axId val="12409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96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needed to annotate a batch of constraints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time!$F$2:$F$77</c:f>
              <c:numCache>
                <c:formatCode>General</c:formatCode>
                <c:ptCount val="76"/>
                <c:pt idx="0">
                  <c:v>158</c:v>
                </c:pt>
                <c:pt idx="1">
                  <c:v>92</c:v>
                </c:pt>
                <c:pt idx="2">
                  <c:v>126</c:v>
                </c:pt>
                <c:pt idx="3">
                  <c:v>125</c:v>
                </c:pt>
                <c:pt idx="4">
                  <c:v>152</c:v>
                </c:pt>
                <c:pt idx="5">
                  <c:v>56</c:v>
                </c:pt>
                <c:pt idx="6">
                  <c:v>171</c:v>
                </c:pt>
                <c:pt idx="7">
                  <c:v>120</c:v>
                </c:pt>
                <c:pt idx="8">
                  <c:v>72</c:v>
                </c:pt>
                <c:pt idx="9">
                  <c:v>136</c:v>
                </c:pt>
                <c:pt idx="10">
                  <c:v>150</c:v>
                </c:pt>
                <c:pt idx="11">
                  <c:v>42</c:v>
                </c:pt>
                <c:pt idx="12">
                  <c:v>62</c:v>
                </c:pt>
                <c:pt idx="13">
                  <c:v>68</c:v>
                </c:pt>
                <c:pt idx="14">
                  <c:v>91</c:v>
                </c:pt>
                <c:pt idx="15">
                  <c:v>83</c:v>
                </c:pt>
                <c:pt idx="16">
                  <c:v>96</c:v>
                </c:pt>
                <c:pt idx="17">
                  <c:v>103</c:v>
                </c:pt>
                <c:pt idx="18">
                  <c:v>80</c:v>
                </c:pt>
                <c:pt idx="19">
                  <c:v>106</c:v>
                </c:pt>
                <c:pt idx="20">
                  <c:v>128</c:v>
                </c:pt>
                <c:pt idx="21">
                  <c:v>147</c:v>
                </c:pt>
                <c:pt idx="22">
                  <c:v>156</c:v>
                </c:pt>
                <c:pt idx="23">
                  <c:v>182</c:v>
                </c:pt>
                <c:pt idx="24">
                  <c:v>124</c:v>
                </c:pt>
                <c:pt idx="25">
                  <c:v>101</c:v>
                </c:pt>
                <c:pt idx="26">
                  <c:v>100</c:v>
                </c:pt>
                <c:pt idx="27">
                  <c:v>300</c:v>
                </c:pt>
                <c:pt idx="28">
                  <c:v>100</c:v>
                </c:pt>
                <c:pt idx="29">
                  <c:v>399</c:v>
                </c:pt>
                <c:pt idx="30">
                  <c:v>101</c:v>
                </c:pt>
                <c:pt idx="31">
                  <c:v>101</c:v>
                </c:pt>
                <c:pt idx="32">
                  <c:v>102</c:v>
                </c:pt>
                <c:pt idx="33">
                  <c:v>98</c:v>
                </c:pt>
                <c:pt idx="34">
                  <c:v>108</c:v>
                </c:pt>
                <c:pt idx="35">
                  <c:v>100</c:v>
                </c:pt>
                <c:pt idx="36">
                  <c:v>100</c:v>
                </c:pt>
                <c:pt idx="37">
                  <c:v>103</c:v>
                </c:pt>
                <c:pt idx="38">
                  <c:v>97</c:v>
                </c:pt>
                <c:pt idx="39">
                  <c:v>210</c:v>
                </c:pt>
                <c:pt idx="40">
                  <c:v>405</c:v>
                </c:pt>
                <c:pt idx="41">
                  <c:v>201</c:v>
                </c:pt>
                <c:pt idx="42">
                  <c:v>201</c:v>
                </c:pt>
                <c:pt idx="43">
                  <c:v>199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101</c:v>
                </c:pt>
                <c:pt idx="49">
                  <c:v>50</c:v>
                </c:pt>
                <c:pt idx="50">
                  <c:v>170</c:v>
                </c:pt>
                <c:pt idx="51">
                  <c:v>235</c:v>
                </c:pt>
                <c:pt idx="52">
                  <c:v>136</c:v>
                </c:pt>
                <c:pt idx="53">
                  <c:v>197</c:v>
                </c:pt>
                <c:pt idx="54">
                  <c:v>219</c:v>
                </c:pt>
                <c:pt idx="55">
                  <c:v>43</c:v>
                </c:pt>
                <c:pt idx="56">
                  <c:v>264</c:v>
                </c:pt>
                <c:pt idx="57">
                  <c:v>136</c:v>
                </c:pt>
                <c:pt idx="58">
                  <c:v>287</c:v>
                </c:pt>
                <c:pt idx="59">
                  <c:v>350</c:v>
                </c:pt>
                <c:pt idx="60">
                  <c:v>220</c:v>
                </c:pt>
                <c:pt idx="61">
                  <c:v>130</c:v>
                </c:pt>
                <c:pt idx="62">
                  <c:v>547</c:v>
                </c:pt>
                <c:pt idx="63">
                  <c:v>203</c:v>
                </c:pt>
                <c:pt idx="64">
                  <c:v>250</c:v>
                </c:pt>
                <c:pt idx="65">
                  <c:v>140</c:v>
                </c:pt>
                <c:pt idx="66">
                  <c:v>145</c:v>
                </c:pt>
                <c:pt idx="67">
                  <c:v>193</c:v>
                </c:pt>
                <c:pt idx="68">
                  <c:v>148</c:v>
                </c:pt>
                <c:pt idx="69">
                  <c:v>225</c:v>
                </c:pt>
                <c:pt idx="70">
                  <c:v>125</c:v>
                </c:pt>
                <c:pt idx="71">
                  <c:v>198</c:v>
                </c:pt>
                <c:pt idx="72">
                  <c:v>200</c:v>
                </c:pt>
                <c:pt idx="73">
                  <c:v>201</c:v>
                </c:pt>
                <c:pt idx="74">
                  <c:v>500</c:v>
                </c:pt>
                <c:pt idx="75">
                  <c:v>500</c:v>
                </c:pt>
              </c:numCache>
            </c:numRef>
          </c:xVal>
          <c:yVal>
            <c:numRef>
              <c:f>time!$H$2:$H$77</c:f>
              <c:numCache>
                <c:formatCode>General</c:formatCode>
                <c:ptCount val="76"/>
                <c:pt idx="0">
                  <c:v>1500</c:v>
                </c:pt>
                <c:pt idx="1">
                  <c:v>900</c:v>
                </c:pt>
                <c:pt idx="2">
                  <c:v>1440</c:v>
                </c:pt>
                <c:pt idx="3">
                  <c:v>1320</c:v>
                </c:pt>
                <c:pt idx="4">
                  <c:v>1560</c:v>
                </c:pt>
                <c:pt idx="5">
                  <c:v>660</c:v>
                </c:pt>
                <c:pt idx="6">
                  <c:v>1620</c:v>
                </c:pt>
                <c:pt idx="7">
                  <c:v>1500</c:v>
                </c:pt>
                <c:pt idx="8">
                  <c:v>900</c:v>
                </c:pt>
                <c:pt idx="9">
                  <c:v>1260</c:v>
                </c:pt>
                <c:pt idx="10">
                  <c:v>1500</c:v>
                </c:pt>
                <c:pt idx="11">
                  <c:v>480</c:v>
                </c:pt>
                <c:pt idx="12">
                  <c:v>1076</c:v>
                </c:pt>
                <c:pt idx="13">
                  <c:v>1025</c:v>
                </c:pt>
                <c:pt idx="14">
                  <c:v>1140</c:v>
                </c:pt>
                <c:pt idx="15">
                  <c:v>960</c:v>
                </c:pt>
                <c:pt idx="16">
                  <c:v>1260</c:v>
                </c:pt>
                <c:pt idx="17">
                  <c:v>960</c:v>
                </c:pt>
                <c:pt idx="18">
                  <c:v>983</c:v>
                </c:pt>
                <c:pt idx="19">
                  <c:v>1054</c:v>
                </c:pt>
                <c:pt idx="20">
                  <c:v>1260</c:v>
                </c:pt>
                <c:pt idx="21">
                  <c:v>1262</c:v>
                </c:pt>
                <c:pt idx="22">
                  <c:v>982</c:v>
                </c:pt>
                <c:pt idx="23">
                  <c:v>1385</c:v>
                </c:pt>
                <c:pt idx="24">
                  <c:v>849</c:v>
                </c:pt>
                <c:pt idx="25">
                  <c:v>1212</c:v>
                </c:pt>
                <c:pt idx="26">
                  <c:v>1240</c:v>
                </c:pt>
                <c:pt idx="27">
                  <c:v>1281</c:v>
                </c:pt>
                <c:pt idx="28">
                  <c:v>585</c:v>
                </c:pt>
                <c:pt idx="29">
                  <c:v>3381</c:v>
                </c:pt>
                <c:pt idx="30">
                  <c:v>1560</c:v>
                </c:pt>
                <c:pt idx="31">
                  <c:v>1260</c:v>
                </c:pt>
                <c:pt idx="32">
                  <c:v>1200</c:v>
                </c:pt>
                <c:pt idx="33">
                  <c:v>1080</c:v>
                </c:pt>
                <c:pt idx="34">
                  <c:v>1200</c:v>
                </c:pt>
                <c:pt idx="35">
                  <c:v>960</c:v>
                </c:pt>
                <c:pt idx="36">
                  <c:v>1080</c:v>
                </c:pt>
                <c:pt idx="37">
                  <c:v>1080</c:v>
                </c:pt>
                <c:pt idx="38">
                  <c:v>1320</c:v>
                </c:pt>
                <c:pt idx="39">
                  <c:v>1920</c:v>
                </c:pt>
                <c:pt idx="40">
                  <c:v>2580</c:v>
                </c:pt>
                <c:pt idx="41">
                  <c:v>1537</c:v>
                </c:pt>
                <c:pt idx="42">
                  <c:v>1419</c:v>
                </c:pt>
                <c:pt idx="43">
                  <c:v>1115</c:v>
                </c:pt>
                <c:pt idx="44">
                  <c:v>936</c:v>
                </c:pt>
                <c:pt idx="45">
                  <c:v>1009</c:v>
                </c:pt>
                <c:pt idx="46">
                  <c:v>966</c:v>
                </c:pt>
                <c:pt idx="47">
                  <c:v>964</c:v>
                </c:pt>
                <c:pt idx="48">
                  <c:v>970</c:v>
                </c:pt>
                <c:pt idx="49">
                  <c:v>430</c:v>
                </c:pt>
                <c:pt idx="50">
                  <c:v>1010</c:v>
                </c:pt>
                <c:pt idx="51">
                  <c:v>1206</c:v>
                </c:pt>
                <c:pt idx="52">
                  <c:v>623</c:v>
                </c:pt>
                <c:pt idx="53">
                  <c:v>960</c:v>
                </c:pt>
                <c:pt idx="54">
                  <c:v>960</c:v>
                </c:pt>
                <c:pt idx="55">
                  <c:v>180</c:v>
                </c:pt>
                <c:pt idx="56">
                  <c:v>1206</c:v>
                </c:pt>
                <c:pt idx="57">
                  <c:v>714</c:v>
                </c:pt>
                <c:pt idx="58">
                  <c:v>1704</c:v>
                </c:pt>
                <c:pt idx="59">
                  <c:v>1538</c:v>
                </c:pt>
                <c:pt idx="60">
                  <c:v>976</c:v>
                </c:pt>
                <c:pt idx="61">
                  <c:v>587</c:v>
                </c:pt>
                <c:pt idx="62">
                  <c:v>4080</c:v>
                </c:pt>
                <c:pt idx="63">
                  <c:v>1500</c:v>
                </c:pt>
                <c:pt idx="64">
                  <c:v>2100</c:v>
                </c:pt>
                <c:pt idx="65">
                  <c:v>1212</c:v>
                </c:pt>
                <c:pt idx="66">
                  <c:v>1063</c:v>
                </c:pt>
                <c:pt idx="67">
                  <c:v>1523</c:v>
                </c:pt>
                <c:pt idx="68">
                  <c:v>1072</c:v>
                </c:pt>
                <c:pt idx="69">
                  <c:v>1731</c:v>
                </c:pt>
                <c:pt idx="70">
                  <c:v>732</c:v>
                </c:pt>
                <c:pt idx="71">
                  <c:v>1213</c:v>
                </c:pt>
                <c:pt idx="72">
                  <c:v>1487</c:v>
                </c:pt>
                <c:pt idx="73">
                  <c:v>1500</c:v>
                </c:pt>
                <c:pt idx="74">
                  <c:v>4440</c:v>
                </c:pt>
                <c:pt idx="75">
                  <c:v>5520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4-44BF-8228-266C3CF8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66207"/>
        <c:axId val="1240963711"/>
      </c:scatterChart>
      <c:valAx>
        <c:axId val="124096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Constraints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963711"/>
        <c:crosses val="autoZero"/>
        <c:crossBetween val="midCat"/>
      </c:valAx>
      <c:valAx>
        <c:axId val="12409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96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</xdr:row>
      <xdr:rowOff>0</xdr:rowOff>
    </xdr:from>
    <xdr:to>
      <xdr:col>27</xdr:col>
      <xdr:colOff>545649</xdr:colOff>
      <xdr:row>27</xdr:row>
      <xdr:rowOff>65316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11</xdr:col>
      <xdr:colOff>509871</xdr:colOff>
      <xdr:row>26</xdr:row>
      <xdr:rowOff>65316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zoomScale="85" zoomScaleNormal="85" workbookViewId="0">
      <pane ySplit="1" topLeftCell="A2" activePane="bottomLeft" state="frozen"/>
      <selection pane="bottomLeft" activeCell="C76" sqref="C76"/>
    </sheetView>
  </sheetViews>
  <sheetFormatPr baseColWidth="10" defaultRowHeight="15" x14ac:dyDescent="0.25"/>
  <cols>
    <col min="1" max="1" width="22.85546875" style="5" bestFit="1" customWidth="1"/>
    <col min="2" max="2" width="27.28515625" style="6" bestFit="1" customWidth="1"/>
    <col min="3" max="3" width="22.85546875" style="5" bestFit="1" customWidth="1"/>
    <col min="4" max="4" width="18.5703125" style="2" bestFit="1" customWidth="1"/>
    <col min="5" max="5" width="22.42578125" style="2" bestFit="1" customWidth="1"/>
    <col min="6" max="6" width="37.28515625" style="5" bestFit="1" customWidth="1"/>
    <col min="7" max="7" width="34.28515625" style="2" bestFit="1" customWidth="1"/>
    <col min="8" max="8" width="24.5703125" style="6" bestFit="1" customWidth="1"/>
    <col min="9" max="9" width="41.5703125" style="5" bestFit="1" customWidth="1"/>
    <col min="10" max="10" width="41.140625" style="2" customWidth="1"/>
    <col min="11" max="11" width="26.42578125" style="6" bestFit="1" customWidth="1"/>
    <col min="12" max="16384" width="11.42578125" style="2"/>
  </cols>
  <sheetData>
    <row r="1" spans="1:11" s="1" customFormat="1" ht="15.75" thickBot="1" x14ac:dyDescent="0.3">
      <c r="A1" s="61" t="s">
        <v>20</v>
      </c>
      <c r="B1" s="63" t="s">
        <v>21</v>
      </c>
      <c r="C1" s="61" t="s">
        <v>22</v>
      </c>
      <c r="D1" s="62" t="s">
        <v>23</v>
      </c>
      <c r="E1" s="62" t="s">
        <v>24</v>
      </c>
      <c r="F1" s="61" t="s">
        <v>19</v>
      </c>
      <c r="G1" s="62" t="s">
        <v>25</v>
      </c>
      <c r="H1" s="63" t="s">
        <v>26</v>
      </c>
      <c r="I1" s="66" t="s">
        <v>27</v>
      </c>
      <c r="J1" s="67" t="s">
        <v>28</v>
      </c>
      <c r="K1" s="19" t="s">
        <v>33</v>
      </c>
    </row>
    <row r="2" spans="1:11" s="70" customFormat="1" x14ac:dyDescent="0.25">
      <c r="A2" s="23">
        <v>1</v>
      </c>
      <c r="B2" s="68" t="s">
        <v>5</v>
      </c>
      <c r="C2" s="69">
        <v>1</v>
      </c>
      <c r="D2" s="70">
        <v>1</v>
      </c>
      <c r="E2" s="71">
        <v>45015</v>
      </c>
      <c r="F2" s="72">
        <v>158</v>
      </c>
      <c r="G2" s="73">
        <v>1.7361111111111112E-2</v>
      </c>
      <c r="H2" s="68">
        <f>SUM(
    HOUR(time!$G2)*60*60,
    MINUTE(time!$G2)*60,
    SECOND(time!$G2)
)</f>
        <v>1500</v>
      </c>
      <c r="I2" s="74">
        <f>IF(time!$H2=0,FALSE,time!$F2/time!$H2*60)</f>
        <v>6.32</v>
      </c>
      <c r="J2" s="75">
        <f>IF(time!$H2=0,FALSE,time!$I2*60)</f>
        <v>379.20000000000005</v>
      </c>
      <c r="K2" s="119">
        <f>IF(time!$F2=0,FALSE,time!$H2/time!$F2)</f>
        <v>9.4936708860759502</v>
      </c>
    </row>
    <row r="3" spans="1:11" x14ac:dyDescent="0.25">
      <c r="A3" s="5">
        <v>1</v>
      </c>
      <c r="B3" s="6" t="s">
        <v>5</v>
      </c>
      <c r="C3" s="9">
        <v>1</v>
      </c>
      <c r="D3" s="2">
        <v>2</v>
      </c>
      <c r="E3" s="3">
        <v>45015</v>
      </c>
      <c r="F3" s="11">
        <v>92</v>
      </c>
      <c r="G3" s="60">
        <v>1.0416666666666666E-2</v>
      </c>
      <c r="H3" s="6">
        <f>SUM(
    HOUR(time!$G3)*60*60,
    MINUTE(time!$G3)*60,
    SECOND(time!$G3)
)</f>
        <v>900</v>
      </c>
      <c r="I3" s="65">
        <f>IF(time!$H3=0,FALSE,time!$F3/time!$H3*60)</f>
        <v>6.1333333333333337</v>
      </c>
      <c r="J3" s="64">
        <f>IF(time!$H3=0,FALSE,time!$I3*60)</f>
        <v>368</v>
      </c>
      <c r="K3" s="120">
        <f>IF(time!$F3=0,FALSE,time!$H3/time!$F3)</f>
        <v>9.7826086956521738</v>
      </c>
    </row>
    <row r="4" spans="1:11" x14ac:dyDescent="0.25">
      <c r="A4" s="5">
        <v>1</v>
      </c>
      <c r="B4" s="6" t="s">
        <v>5</v>
      </c>
      <c r="C4" s="9">
        <v>1</v>
      </c>
      <c r="D4" s="2">
        <v>3</v>
      </c>
      <c r="E4" s="3">
        <v>45015</v>
      </c>
      <c r="F4" s="11">
        <v>126</v>
      </c>
      <c r="G4" s="60">
        <v>1.6666666666666666E-2</v>
      </c>
      <c r="H4" s="6">
        <f>SUM(
    HOUR(time!$G4)*60*60,
    MINUTE(time!$G4)*60,
    SECOND(time!$G4)
)</f>
        <v>1440</v>
      </c>
      <c r="I4" s="65">
        <f>IF(time!$H4=0,FALSE,time!$F4/time!$H4*60)</f>
        <v>5.25</v>
      </c>
      <c r="J4" s="64">
        <f>IF(time!$H4=0,FALSE,time!$I4*60)</f>
        <v>315</v>
      </c>
      <c r="K4" s="120">
        <f>IF(time!$F4=0,FALSE,time!$H4/time!$F4)</f>
        <v>11.428571428571429</v>
      </c>
    </row>
    <row r="5" spans="1:11" x14ac:dyDescent="0.25">
      <c r="A5" s="5">
        <v>1</v>
      </c>
      <c r="B5" s="6" t="s">
        <v>5</v>
      </c>
      <c r="C5" s="9">
        <v>1</v>
      </c>
      <c r="D5" s="2">
        <v>4</v>
      </c>
      <c r="E5" s="3">
        <v>45016</v>
      </c>
      <c r="F5" s="11">
        <v>125</v>
      </c>
      <c r="G5" s="60">
        <v>1.5277777777777777E-2</v>
      </c>
      <c r="H5" s="6">
        <f>SUM(
    HOUR(time!$G5)*60*60,
    MINUTE(time!$G5)*60,
    SECOND(time!$G5)
)</f>
        <v>1320</v>
      </c>
      <c r="I5" s="65">
        <f>IF(time!$H5=0,FALSE,time!$F5/time!$H5*60)</f>
        <v>5.6818181818181817</v>
      </c>
      <c r="J5" s="64">
        <f>IF(time!$H5=0,FALSE,time!$I5*60)</f>
        <v>340.90909090909088</v>
      </c>
      <c r="K5" s="120">
        <f>IF(time!$F5=0,FALSE,time!$H5/time!$F5)</f>
        <v>10.56</v>
      </c>
    </row>
    <row r="6" spans="1:11" x14ac:dyDescent="0.25">
      <c r="A6" s="5">
        <v>1</v>
      </c>
      <c r="B6" s="6" t="s">
        <v>5</v>
      </c>
      <c r="C6" s="9">
        <v>1</v>
      </c>
      <c r="D6" s="2">
        <v>5</v>
      </c>
      <c r="E6" s="3">
        <v>45016</v>
      </c>
      <c r="F6" s="11">
        <v>152</v>
      </c>
      <c r="G6" s="60">
        <v>1.8055555555555557E-2</v>
      </c>
      <c r="H6" s="6">
        <f>SUM(
    HOUR(time!$G6)*60*60,
    MINUTE(time!$G6)*60,
    SECOND(time!$G6)
)</f>
        <v>1560</v>
      </c>
      <c r="I6" s="65">
        <f>IF(time!$H6=0,FALSE,time!$F6/time!$H6*60)</f>
        <v>5.8461538461538458</v>
      </c>
      <c r="J6" s="64">
        <f>IF(time!$H6=0,FALSE,time!$I6*60)</f>
        <v>350.76923076923077</v>
      </c>
      <c r="K6" s="120">
        <f>IF(time!$F6=0,FALSE,time!$H6/time!$F6)</f>
        <v>10.263157894736842</v>
      </c>
    </row>
    <row r="7" spans="1:11" x14ac:dyDescent="0.25">
      <c r="A7" s="5">
        <v>1</v>
      </c>
      <c r="B7" s="6" t="s">
        <v>5</v>
      </c>
      <c r="C7" s="9">
        <v>1</v>
      </c>
      <c r="D7" s="2">
        <v>6</v>
      </c>
      <c r="E7" s="3">
        <v>45019</v>
      </c>
      <c r="F7" s="11">
        <v>56</v>
      </c>
      <c r="G7" s="60">
        <v>7.6388888888888886E-3</v>
      </c>
      <c r="H7" s="6">
        <f>SUM(
    HOUR(time!$G7)*60*60,
    MINUTE(time!$G7)*60,
    SECOND(time!$G7)
)</f>
        <v>660</v>
      </c>
      <c r="I7" s="65">
        <f>IF(time!$H7=0,FALSE,time!$F7/time!$H7*60)</f>
        <v>5.0909090909090908</v>
      </c>
      <c r="J7" s="64">
        <f>IF(time!$H7=0,FALSE,time!$I7*60)</f>
        <v>305.45454545454544</v>
      </c>
      <c r="K7" s="120">
        <f>IF(time!$F7=0,FALSE,time!$H7/time!$F7)</f>
        <v>11.785714285714286</v>
      </c>
    </row>
    <row r="8" spans="1:11" x14ac:dyDescent="0.25">
      <c r="A8" s="5">
        <v>1</v>
      </c>
      <c r="B8" s="6" t="s">
        <v>5</v>
      </c>
      <c r="C8" s="9">
        <v>1</v>
      </c>
      <c r="D8" s="2">
        <v>7</v>
      </c>
      <c r="E8" s="3">
        <v>45019</v>
      </c>
      <c r="F8" s="11">
        <v>171</v>
      </c>
      <c r="G8" s="60">
        <v>1.8749999999999999E-2</v>
      </c>
      <c r="H8" s="6">
        <f>SUM(
    HOUR(time!$G8)*60*60,
    MINUTE(time!$G8)*60,
    SECOND(time!$G8)
)</f>
        <v>1620</v>
      </c>
      <c r="I8" s="65">
        <f>IF(time!$H8=0,FALSE,time!$F8/time!$H8*60)</f>
        <v>6.333333333333333</v>
      </c>
      <c r="J8" s="64">
        <f>IF(time!$H8=0,FALSE,time!$I8*60)</f>
        <v>380</v>
      </c>
      <c r="K8" s="120">
        <f>IF(time!$F8=0,FALSE,time!$H8/time!$F8)</f>
        <v>9.473684210526315</v>
      </c>
    </row>
    <row r="9" spans="1:11" s="77" customFormat="1" ht="15.75" thickBot="1" x14ac:dyDescent="0.3">
      <c r="A9" s="14">
        <v>1</v>
      </c>
      <c r="B9" s="15" t="s">
        <v>5</v>
      </c>
      <c r="C9" s="76">
        <v>1</v>
      </c>
      <c r="D9" s="77">
        <v>8</v>
      </c>
      <c r="E9" s="78">
        <v>45020</v>
      </c>
      <c r="F9" s="79">
        <v>120</v>
      </c>
      <c r="G9" s="80">
        <v>1.7361111111111112E-2</v>
      </c>
      <c r="H9" s="15">
        <f>SUM(
    HOUR(time!$G9)*60*60,
    MINUTE(time!$G9)*60,
    SECOND(time!$G9)
)</f>
        <v>1500</v>
      </c>
      <c r="I9" s="81">
        <f>IF(time!$H9=0,FALSE,time!$F9/time!$H9*60)</f>
        <v>4.8</v>
      </c>
      <c r="J9" s="82">
        <f>IF(time!$H9=0,FALSE,time!$I9*60)</f>
        <v>288</v>
      </c>
      <c r="K9" s="121">
        <f>IF(time!$F9=0,FALSE,time!$H9/time!$F9)</f>
        <v>12.5</v>
      </c>
    </row>
    <row r="10" spans="1:11" s="70" customFormat="1" x14ac:dyDescent="0.25">
      <c r="A10" s="23">
        <v>1</v>
      </c>
      <c r="B10" s="68" t="s">
        <v>5</v>
      </c>
      <c r="C10" s="83">
        <v>2</v>
      </c>
      <c r="D10" s="84">
        <v>1</v>
      </c>
      <c r="E10" s="71">
        <v>45037</v>
      </c>
      <c r="F10" s="72">
        <v>72</v>
      </c>
      <c r="G10" s="73">
        <v>1.0416666666666666E-2</v>
      </c>
      <c r="H10" s="68">
        <f>SUM(
    HOUR(time!$G10)*60*60,
    MINUTE(time!$G10)*60,
    SECOND(time!$G10)
)</f>
        <v>900</v>
      </c>
      <c r="I10" s="74">
        <f>IF(time!$H10=0,FALSE,time!$F10/time!$H10*60)</f>
        <v>4.8</v>
      </c>
      <c r="J10" s="75">
        <f>IF(time!$H10=0,FALSE,time!$I10*60)</f>
        <v>288</v>
      </c>
      <c r="K10" s="119">
        <f>IF(time!$F10=0,FALSE,time!$H10/time!$F10)</f>
        <v>12.5</v>
      </c>
    </row>
    <row r="11" spans="1:11" x14ac:dyDescent="0.25">
      <c r="A11" s="5">
        <v>1</v>
      </c>
      <c r="B11" s="6" t="s">
        <v>5</v>
      </c>
      <c r="C11" s="10">
        <v>2</v>
      </c>
      <c r="D11" s="4">
        <v>2</v>
      </c>
      <c r="E11" s="3">
        <v>45037</v>
      </c>
      <c r="F11" s="11">
        <v>136</v>
      </c>
      <c r="G11" s="60">
        <v>1.4583333333333332E-2</v>
      </c>
      <c r="H11" s="6">
        <f>SUM(
    HOUR(time!$G11)*60*60,
    MINUTE(time!$G11)*60,
    SECOND(time!$G11)
)</f>
        <v>1260</v>
      </c>
      <c r="I11" s="65">
        <f>IF(time!$H11=0,FALSE,time!$F11/time!$H11*60)</f>
        <v>6.4761904761904763</v>
      </c>
      <c r="J11" s="64">
        <f>IF(time!$H11=0,FALSE,time!$I11*60)</f>
        <v>388.57142857142856</v>
      </c>
      <c r="K11" s="120">
        <f>IF(time!$F11=0,FALSE,time!$H11/time!$F11)</f>
        <v>9.264705882352942</v>
      </c>
    </row>
    <row r="12" spans="1:11" x14ac:dyDescent="0.25">
      <c r="A12" s="5">
        <v>1</v>
      </c>
      <c r="B12" s="6" t="s">
        <v>5</v>
      </c>
      <c r="C12" s="10">
        <v>2</v>
      </c>
      <c r="D12" s="4">
        <v>3</v>
      </c>
      <c r="E12" s="3">
        <v>45040</v>
      </c>
      <c r="F12" s="11">
        <v>150</v>
      </c>
      <c r="G12" s="60">
        <v>1.7361111111111112E-2</v>
      </c>
      <c r="H12" s="6">
        <f>SUM(
    HOUR(time!$G12)*60*60,
    MINUTE(time!$G12)*60,
    SECOND(time!$G12)
)</f>
        <v>1500</v>
      </c>
      <c r="I12" s="65">
        <f>IF(time!$H12=0,FALSE,time!$F12/time!$H12*60)</f>
        <v>6</v>
      </c>
      <c r="J12" s="64">
        <f>IF(time!$H12=0,FALSE,time!$I12*60)</f>
        <v>360</v>
      </c>
      <c r="K12" s="120">
        <f>IF(time!$F12=0,FALSE,time!$H12/time!$F12)</f>
        <v>10</v>
      </c>
    </row>
    <row r="13" spans="1:11" s="77" customFormat="1" ht="15.75" thickBot="1" x14ac:dyDescent="0.3">
      <c r="A13" s="14">
        <v>1</v>
      </c>
      <c r="B13" s="15" t="s">
        <v>5</v>
      </c>
      <c r="C13" s="85">
        <v>2</v>
      </c>
      <c r="D13" s="86">
        <v>4</v>
      </c>
      <c r="E13" s="78">
        <v>45040</v>
      </c>
      <c r="F13" s="79">
        <v>42</v>
      </c>
      <c r="G13" s="80">
        <v>5.5555555555555558E-3</v>
      </c>
      <c r="H13" s="15">
        <f>SUM(
    HOUR(time!$G13)*60*60,
    MINUTE(time!$G13)*60,
    SECOND(time!$G13)
)</f>
        <v>480</v>
      </c>
      <c r="I13" s="81">
        <f>IF(time!$H13=0,FALSE,time!$F13/time!$H13*60)</f>
        <v>5.25</v>
      </c>
      <c r="J13" s="82">
        <f>IF(time!$H13=0,FALSE,time!$I13*60)</f>
        <v>315</v>
      </c>
      <c r="K13" s="121">
        <f>IF(time!$F13=0,FALSE,time!$H13/time!$F13)</f>
        <v>11.428571428571429</v>
      </c>
    </row>
    <row r="14" spans="1:11" x14ac:dyDescent="0.25">
      <c r="A14" s="5">
        <v>2</v>
      </c>
      <c r="B14" s="6" t="s">
        <v>17</v>
      </c>
      <c r="C14" s="9">
        <v>1</v>
      </c>
      <c r="D14" s="4">
        <v>1</v>
      </c>
      <c r="E14" s="3">
        <v>45027</v>
      </c>
      <c r="F14" s="11">
        <v>62</v>
      </c>
      <c r="G14" s="60">
        <v>1.2453703703703703E-2</v>
      </c>
      <c r="H14" s="6">
        <f>SUM(
    HOUR(time!$G14)*60*60,
    MINUTE(time!$G14)*60,
    SECOND(time!$G14)
)</f>
        <v>1076</v>
      </c>
      <c r="I14" s="74">
        <f>IF(time!$H14=0,FALSE,time!$F14/time!$H14*60)</f>
        <v>3.4572490706319701</v>
      </c>
      <c r="J14" s="75">
        <f>IF(time!$H14=0,FALSE,time!$I14*60)</f>
        <v>207.43494423791822</v>
      </c>
      <c r="K14" s="120">
        <f>IF(time!$F14=0,FALSE,time!$H14/time!$F14)</f>
        <v>17.35483870967742</v>
      </c>
    </row>
    <row r="15" spans="1:11" x14ac:dyDescent="0.25">
      <c r="A15" s="5">
        <v>2</v>
      </c>
      <c r="B15" s="6" t="s">
        <v>17</v>
      </c>
      <c r="C15" s="9">
        <v>1</v>
      </c>
      <c r="D15" s="4">
        <v>2</v>
      </c>
      <c r="E15" s="3">
        <v>45028</v>
      </c>
      <c r="F15" s="11">
        <v>68</v>
      </c>
      <c r="G15" s="60">
        <v>1.1863425925925925E-2</v>
      </c>
      <c r="H15" s="6">
        <f>SUM(
    HOUR(time!$G15)*60*60,
    MINUTE(time!$G15)*60,
    SECOND(time!$G15)
)</f>
        <v>1025</v>
      </c>
      <c r="I15" s="65">
        <f>IF(time!$H15=0,FALSE,time!$F15/time!$H15*60)</f>
        <v>3.9804878048780488</v>
      </c>
      <c r="J15" s="64">
        <f>IF(time!$H15=0,FALSE,time!$I15*60)</f>
        <v>238.82926829268291</v>
      </c>
      <c r="K15" s="120">
        <f>IF(time!$F15=0,FALSE,time!$H15/time!$F15)</f>
        <v>15.073529411764707</v>
      </c>
    </row>
    <row r="16" spans="1:11" x14ac:dyDescent="0.25">
      <c r="A16" s="5">
        <v>2</v>
      </c>
      <c r="B16" s="6" t="s">
        <v>17</v>
      </c>
      <c r="C16" s="9">
        <v>1</v>
      </c>
      <c r="D16" s="4">
        <v>3</v>
      </c>
      <c r="E16" s="3">
        <v>45029</v>
      </c>
      <c r="F16" s="11">
        <v>91</v>
      </c>
      <c r="G16" s="60">
        <v>1.3194444444444444E-2</v>
      </c>
      <c r="H16" s="6">
        <f>SUM(
    HOUR(time!$G16)*60*60,
    MINUTE(time!$G16)*60,
    SECOND(time!$G16)
)</f>
        <v>1140</v>
      </c>
      <c r="I16" s="65">
        <f>IF(time!$H16=0,FALSE,time!$F16/time!$H16*60)</f>
        <v>4.7894736842105265</v>
      </c>
      <c r="J16" s="64">
        <f>IF(time!$H16=0,FALSE,time!$I16*60)</f>
        <v>287.36842105263162</v>
      </c>
      <c r="K16" s="120">
        <f>IF(time!$F16=0,FALSE,time!$H16/time!$F16)</f>
        <v>12.527472527472527</v>
      </c>
    </row>
    <row r="17" spans="1:11" x14ac:dyDescent="0.25">
      <c r="A17" s="5">
        <v>2</v>
      </c>
      <c r="B17" s="6" t="s">
        <v>17</v>
      </c>
      <c r="C17" s="9">
        <v>1</v>
      </c>
      <c r="D17" s="4">
        <v>4</v>
      </c>
      <c r="E17" s="3">
        <v>45033</v>
      </c>
      <c r="F17" s="11">
        <v>83</v>
      </c>
      <c r="G17" s="60">
        <v>1.1111111111111112E-2</v>
      </c>
      <c r="H17" s="6">
        <f>SUM(
    HOUR(time!$G17)*60*60,
    MINUTE(time!$G17)*60,
    SECOND(time!$G17)
)</f>
        <v>960</v>
      </c>
      <c r="I17" s="65">
        <f>IF(time!$H17=0,FALSE,time!$F17/time!$H17*60)</f>
        <v>5.1875</v>
      </c>
      <c r="J17" s="64">
        <f>IF(time!$H17=0,FALSE,time!$I17*60)</f>
        <v>311.25</v>
      </c>
      <c r="K17" s="120">
        <f>IF(time!$F17=0,FALSE,time!$H17/time!$F17)</f>
        <v>11.566265060240964</v>
      </c>
    </row>
    <row r="18" spans="1:11" x14ac:dyDescent="0.25">
      <c r="A18" s="5">
        <v>2</v>
      </c>
      <c r="B18" s="6" t="s">
        <v>17</v>
      </c>
      <c r="C18" s="9">
        <v>1</v>
      </c>
      <c r="D18" s="4">
        <v>5</v>
      </c>
      <c r="E18" s="3">
        <v>45035</v>
      </c>
      <c r="F18" s="11">
        <v>96</v>
      </c>
      <c r="G18" s="60">
        <v>1.4583333333333332E-2</v>
      </c>
      <c r="H18" s="6">
        <f>SUM(
    HOUR(time!$G18)*60*60,
    MINUTE(time!$G18)*60,
    SECOND(time!$G18)
)</f>
        <v>1260</v>
      </c>
      <c r="I18" s="65">
        <f>IF(time!$H18=0,FALSE,time!$F18/time!$H18*60)</f>
        <v>4.5714285714285721</v>
      </c>
      <c r="J18" s="64">
        <f>IF(time!$H18=0,FALSE,time!$I18*60)</f>
        <v>274.28571428571433</v>
      </c>
      <c r="K18" s="120">
        <f>IF(time!$F18=0,FALSE,time!$H18/time!$F18)</f>
        <v>13.125</v>
      </c>
    </row>
    <row r="19" spans="1:11" ht="15.75" thickBot="1" x14ac:dyDescent="0.3">
      <c r="A19" s="5">
        <v>2</v>
      </c>
      <c r="B19" s="6" t="s">
        <v>17</v>
      </c>
      <c r="C19" s="9">
        <v>1</v>
      </c>
      <c r="D19" s="4">
        <v>6</v>
      </c>
      <c r="E19" s="3">
        <v>45036</v>
      </c>
      <c r="F19" s="11">
        <v>103</v>
      </c>
      <c r="G19" s="60">
        <v>1.1111111111111112E-2</v>
      </c>
      <c r="H19" s="6">
        <f>SUM(
    HOUR(time!$G19)*60*60,
    MINUTE(time!$G19)*60,
    SECOND(time!$G19)
)</f>
        <v>960</v>
      </c>
      <c r="I19" s="81">
        <f>IF(time!$H19=0,FALSE,time!$F19/time!$H19*60)</f>
        <v>6.4375</v>
      </c>
      <c r="J19" s="82">
        <f>IF(time!$H19=0,FALSE,time!$I19*60)</f>
        <v>386.25</v>
      </c>
      <c r="K19" s="120">
        <f>IF(time!$F19=0,FALSE,time!$H19/time!$F19)</f>
        <v>9.3203883495145625</v>
      </c>
    </row>
    <row r="20" spans="1:11" s="70" customFormat="1" x14ac:dyDescent="0.25">
      <c r="A20" s="23">
        <v>3</v>
      </c>
      <c r="B20" s="68" t="s">
        <v>6</v>
      </c>
      <c r="C20" s="69">
        <v>1</v>
      </c>
      <c r="D20" s="70">
        <v>1</v>
      </c>
      <c r="E20" s="71">
        <v>45015</v>
      </c>
      <c r="F20" s="72">
        <v>80</v>
      </c>
      <c r="G20" s="73">
        <v>1.1377314814814814E-2</v>
      </c>
      <c r="H20" s="68">
        <f>SUM(
    HOUR(time!$G20)*60*60,
    MINUTE(time!$G20)*60,
    SECOND(time!$G20)
)</f>
        <v>983</v>
      </c>
      <c r="I20" s="74">
        <f>IF(time!$H20=0,FALSE,time!$F20/time!$H20*60)</f>
        <v>4.8830111902339777</v>
      </c>
      <c r="J20" s="75">
        <f>IF(time!$H20=0,FALSE,time!$I20*60)</f>
        <v>292.98067141403868</v>
      </c>
      <c r="K20" s="119">
        <f>IF(time!$F20=0,FALSE,time!$H20/time!$F20)</f>
        <v>12.2875</v>
      </c>
    </row>
    <row r="21" spans="1:11" x14ac:dyDescent="0.25">
      <c r="A21" s="5">
        <v>3</v>
      </c>
      <c r="B21" s="6" t="s">
        <v>6</v>
      </c>
      <c r="C21" s="9">
        <v>1</v>
      </c>
      <c r="D21" s="2">
        <v>2</v>
      </c>
      <c r="E21" s="3">
        <v>45016</v>
      </c>
      <c r="F21" s="11">
        <v>106</v>
      </c>
      <c r="G21" s="60">
        <v>1.2199074074074072E-2</v>
      </c>
      <c r="H21" s="6">
        <f>SUM(
    HOUR(time!$G21)*60*60,
    MINUTE(time!$G21)*60,
    SECOND(time!$G21)
)</f>
        <v>1054</v>
      </c>
      <c r="I21" s="65">
        <f>IF(time!$H21=0,FALSE,time!$F21/time!$H21*60)</f>
        <v>6.0341555977229602</v>
      </c>
      <c r="J21" s="64">
        <f>IF(time!$H21=0,FALSE,time!$I21*60)</f>
        <v>362.04933586337762</v>
      </c>
      <c r="K21" s="120">
        <f>IF(time!$F21=0,FALSE,time!$H21/time!$F21)</f>
        <v>9.9433962264150946</v>
      </c>
    </row>
    <row r="22" spans="1:11" x14ac:dyDescent="0.25">
      <c r="A22" s="5">
        <v>3</v>
      </c>
      <c r="B22" s="6" t="s">
        <v>6</v>
      </c>
      <c r="C22" s="9">
        <v>1</v>
      </c>
      <c r="D22" s="2">
        <v>3</v>
      </c>
      <c r="E22" s="3">
        <v>45019</v>
      </c>
      <c r="F22" s="11">
        <v>128</v>
      </c>
      <c r="G22" s="60">
        <v>1.4583333333333332E-2</v>
      </c>
      <c r="H22" s="6">
        <f>SUM(
    HOUR(time!$G22)*60*60,
    MINUTE(time!$G22)*60,
    SECOND(time!$G22)
)</f>
        <v>1260</v>
      </c>
      <c r="I22" s="65">
        <f>IF(time!$H22=0,FALSE,time!$F22/time!$H22*60)</f>
        <v>6.0952380952380949</v>
      </c>
      <c r="J22" s="64">
        <f>IF(time!$H22=0,FALSE,time!$I22*60)</f>
        <v>365.71428571428567</v>
      </c>
      <c r="K22" s="120">
        <f>IF(time!$F22=0,FALSE,time!$H22/time!$F22)</f>
        <v>9.84375</v>
      </c>
    </row>
    <row r="23" spans="1:11" x14ac:dyDescent="0.25">
      <c r="A23" s="5">
        <v>3</v>
      </c>
      <c r="B23" s="6" t="s">
        <v>6</v>
      </c>
      <c r="C23" s="9">
        <v>1</v>
      </c>
      <c r="D23" s="2">
        <v>4</v>
      </c>
      <c r="E23" s="3">
        <v>45020</v>
      </c>
      <c r="F23" s="11">
        <v>147</v>
      </c>
      <c r="G23" s="60">
        <v>1.4606481481481482E-2</v>
      </c>
      <c r="H23" s="6">
        <f>SUM(
    HOUR(time!$G23)*60*60,
    MINUTE(time!$G23)*60,
    SECOND(time!$G23)
)</f>
        <v>1262</v>
      </c>
      <c r="I23" s="65">
        <f>IF(time!$H23=0,FALSE,time!$F23/time!$H23*60)</f>
        <v>6.9889064976228212</v>
      </c>
      <c r="J23" s="64">
        <f>IF(time!$H23=0,FALSE,time!$I23*60)</f>
        <v>419.33438985736927</v>
      </c>
      <c r="K23" s="120">
        <f>IF(time!$F23=0,FALSE,time!$H23/time!$F23)</f>
        <v>8.5850340136054424</v>
      </c>
    </row>
    <row r="24" spans="1:11" x14ac:dyDescent="0.25">
      <c r="A24" s="5">
        <v>3</v>
      </c>
      <c r="B24" s="6" t="s">
        <v>6</v>
      </c>
      <c r="C24" s="9">
        <v>1</v>
      </c>
      <c r="D24" s="2">
        <v>5</v>
      </c>
      <c r="E24" s="3">
        <v>45021</v>
      </c>
      <c r="F24" s="11">
        <v>156</v>
      </c>
      <c r="G24" s="60">
        <v>1.136574074074074E-2</v>
      </c>
      <c r="H24" s="6">
        <f>SUM(
    HOUR(time!$G24)*60*60,
    MINUTE(time!$G24)*60,
    SECOND(time!$G24)
)</f>
        <v>982</v>
      </c>
      <c r="I24" s="65">
        <f>IF(time!$H24=0,FALSE,time!$F24/time!$H24*60)</f>
        <v>9.5315682281059058</v>
      </c>
      <c r="J24" s="64">
        <f>IF(time!$H24=0,FALSE,time!$I24*60)</f>
        <v>571.89409368635438</v>
      </c>
      <c r="K24" s="120">
        <f>IF(time!$F24=0,FALSE,time!$H24/time!$F24)</f>
        <v>6.2948717948717947</v>
      </c>
    </row>
    <row r="25" spans="1:11" x14ac:dyDescent="0.25">
      <c r="A25" s="5">
        <v>3</v>
      </c>
      <c r="B25" s="6" t="s">
        <v>6</v>
      </c>
      <c r="C25" s="9">
        <v>1</v>
      </c>
      <c r="D25" s="2">
        <v>6</v>
      </c>
      <c r="E25" s="3">
        <v>45028</v>
      </c>
      <c r="F25" s="11">
        <v>182</v>
      </c>
      <c r="G25" s="60">
        <v>1.6030092592592592E-2</v>
      </c>
      <c r="H25" s="6">
        <f>SUM(
    HOUR(time!$G25)*60*60,
    MINUTE(time!$G25)*60,
    SECOND(time!$G25)
)</f>
        <v>1385</v>
      </c>
      <c r="I25" s="65">
        <f>IF(time!$H25=0,FALSE,time!$F25/time!$H25*60)</f>
        <v>7.884476534296029</v>
      </c>
      <c r="J25" s="64">
        <f>IF(time!$H25=0,FALSE,time!$I25*60)</f>
        <v>473.06859205776175</v>
      </c>
      <c r="K25" s="120">
        <f>IF(time!$F25=0,FALSE,time!$H25/time!$F25)</f>
        <v>7.6098901098901095</v>
      </c>
    </row>
    <row r="26" spans="1:11" s="77" customFormat="1" ht="15.75" thickBot="1" x14ac:dyDescent="0.3">
      <c r="A26" s="14">
        <v>3</v>
      </c>
      <c r="B26" s="15" t="s">
        <v>6</v>
      </c>
      <c r="C26" s="76">
        <v>1</v>
      </c>
      <c r="D26" s="77">
        <v>7</v>
      </c>
      <c r="E26" s="78">
        <v>45029</v>
      </c>
      <c r="F26" s="79">
        <v>124</v>
      </c>
      <c r="G26" s="80">
        <v>9.8263888888888897E-3</v>
      </c>
      <c r="H26" s="15">
        <f>SUM(
    HOUR(time!$G26)*60*60,
    MINUTE(time!$G26)*60,
    SECOND(time!$G26)
)</f>
        <v>849</v>
      </c>
      <c r="I26" s="81">
        <f>IF(time!$H26=0,FALSE,time!$F26/time!$H26*60)</f>
        <v>8.7632508833922262</v>
      </c>
      <c r="J26" s="82">
        <f>IF(time!$H26=0,FALSE,time!$I26*60)</f>
        <v>525.79505300353355</v>
      </c>
      <c r="K26" s="121">
        <f>IF(time!$F26=0,FALSE,time!$H26/time!$F26)</f>
        <v>6.846774193548387</v>
      </c>
    </row>
    <row r="27" spans="1:11" s="70" customFormat="1" x14ac:dyDescent="0.25">
      <c r="A27" s="23">
        <v>4</v>
      </c>
      <c r="B27" s="68" t="s">
        <v>7</v>
      </c>
      <c r="C27" s="69">
        <v>1</v>
      </c>
      <c r="D27" s="70">
        <v>1</v>
      </c>
      <c r="E27" s="71">
        <v>45013</v>
      </c>
      <c r="F27" s="72">
        <v>101</v>
      </c>
      <c r="G27" s="73">
        <v>1.4027777777777778E-2</v>
      </c>
      <c r="H27" s="68">
        <f>SUM(
    HOUR(time!$G27)*60*60,
    MINUTE(time!$G27)*60,
    SECOND(time!$G27)
)</f>
        <v>1212</v>
      </c>
      <c r="I27" s="74">
        <f>IF(time!$H27=0,FALSE,time!$F27/time!$H27*60)</f>
        <v>5</v>
      </c>
      <c r="J27" s="75">
        <f>IF(time!$H27=0,FALSE,time!$I27*60)</f>
        <v>300</v>
      </c>
      <c r="K27" s="119">
        <f>IF(time!$F27=0,FALSE,time!$H27/time!$F27)</f>
        <v>12</v>
      </c>
    </row>
    <row r="28" spans="1:11" x14ac:dyDescent="0.25">
      <c r="A28" s="5">
        <v>4</v>
      </c>
      <c r="B28" s="6" t="s">
        <v>7</v>
      </c>
      <c r="C28" s="9">
        <v>1</v>
      </c>
      <c r="D28" s="2">
        <v>2</v>
      </c>
      <c r="E28" s="3">
        <v>45015</v>
      </c>
      <c r="F28" s="11">
        <v>100</v>
      </c>
      <c r="G28" s="60">
        <v>1.4351851851851852E-2</v>
      </c>
      <c r="H28" s="6">
        <f>SUM(
    HOUR(time!$G28)*60*60,
    MINUTE(time!$G28)*60,
    SECOND(time!$G28)
)</f>
        <v>1240</v>
      </c>
      <c r="I28" s="65">
        <f>IF(time!$H28=0,FALSE,time!$F28/time!$H28*60)</f>
        <v>4.838709677419355</v>
      </c>
      <c r="J28" s="64">
        <f>IF(time!$H28=0,FALSE,time!$I28*60)</f>
        <v>290.32258064516128</v>
      </c>
      <c r="K28" s="120">
        <f>IF(time!$F28=0,FALSE,time!$H28/time!$F28)</f>
        <v>12.4</v>
      </c>
    </row>
    <row r="29" spans="1:11" x14ac:dyDescent="0.25">
      <c r="A29" s="5">
        <v>4</v>
      </c>
      <c r="B29" s="6" t="s">
        <v>7</v>
      </c>
      <c r="C29" s="9">
        <v>1</v>
      </c>
      <c r="D29" s="2">
        <v>3</v>
      </c>
      <c r="E29" s="3">
        <v>45033</v>
      </c>
      <c r="F29" s="11">
        <v>300</v>
      </c>
      <c r="G29" s="60">
        <v>1.4826388888888889E-2</v>
      </c>
      <c r="H29" s="6">
        <f>SUM(
    HOUR(time!$G29)*60*60,
    MINUTE(time!$G29)*60,
    SECOND(time!$G29)
)</f>
        <v>1281</v>
      </c>
      <c r="I29" s="65">
        <f>IF(time!$H29=0,FALSE,time!$F29/time!$H29*60)</f>
        <v>14.051522248243561</v>
      </c>
      <c r="J29" s="64">
        <f>IF(time!$H29=0,FALSE,time!$I29*60)</f>
        <v>843.09133489461362</v>
      </c>
      <c r="K29" s="120">
        <f>IF(time!$F29=0,FALSE,time!$H29/time!$F29)</f>
        <v>4.2699999999999996</v>
      </c>
    </row>
    <row r="30" spans="1:11" x14ac:dyDescent="0.25">
      <c r="A30" s="5">
        <v>4</v>
      </c>
      <c r="B30" s="6" t="s">
        <v>7</v>
      </c>
      <c r="C30" s="9">
        <v>1</v>
      </c>
      <c r="D30" s="2">
        <v>4</v>
      </c>
      <c r="E30" s="3">
        <v>45034</v>
      </c>
      <c r="F30" s="11">
        <v>100</v>
      </c>
      <c r="G30" s="60">
        <v>6.7708333333333336E-3</v>
      </c>
      <c r="H30" s="6">
        <f>SUM(
    HOUR(time!$G30)*60*60,
    MINUTE(time!$G30)*60,
    SECOND(time!$G30)
)</f>
        <v>585</v>
      </c>
      <c r="I30" s="65">
        <f>IF(time!$H30=0,FALSE,time!$F30/time!$H30*60)</f>
        <v>10.256410256410257</v>
      </c>
      <c r="J30" s="64">
        <f>IF(time!$H30=0,FALSE,time!$I30*60)</f>
        <v>615.38461538461547</v>
      </c>
      <c r="K30" s="120">
        <f>IF(time!$F30=0,FALSE,time!$H30/time!$F30)</f>
        <v>5.85</v>
      </c>
    </row>
    <row r="31" spans="1:11" ht="15.75" thickBot="1" x14ac:dyDescent="0.3">
      <c r="A31" s="5">
        <v>4</v>
      </c>
      <c r="B31" s="6" t="s">
        <v>7</v>
      </c>
      <c r="C31" s="9">
        <v>1</v>
      </c>
      <c r="D31" s="2">
        <v>5</v>
      </c>
      <c r="E31" s="3">
        <v>45037</v>
      </c>
      <c r="F31" s="99">
        <v>399</v>
      </c>
      <c r="G31" s="100" t="s">
        <v>1</v>
      </c>
      <c r="H31" s="6">
        <f>SUM(
    HOUR(time!$G31)*60*60,
    MINUTE(time!$G31)*60,
    SECOND(time!$G31)
)</f>
        <v>3381</v>
      </c>
      <c r="I31" s="65">
        <f>IF(time!$H31=0,FALSE,time!$F31/time!$H31*60)</f>
        <v>7.0807453416149073</v>
      </c>
      <c r="J31" s="64">
        <f>IF(time!$H31=0,FALSE,time!$I31*60)</f>
        <v>424.84472049689441</v>
      </c>
      <c r="K31" s="120">
        <f>IF(time!$F31=0,FALSE,time!$H31/time!$F31)</f>
        <v>8.473684210526315</v>
      </c>
    </row>
    <row r="32" spans="1:11" s="70" customFormat="1" x14ac:dyDescent="0.25">
      <c r="A32" s="23">
        <v>5</v>
      </c>
      <c r="B32" s="70" t="s">
        <v>16</v>
      </c>
      <c r="C32" s="69">
        <v>1</v>
      </c>
      <c r="D32" s="70">
        <v>1</v>
      </c>
      <c r="E32" s="71">
        <v>45014</v>
      </c>
      <c r="F32" s="72">
        <v>101</v>
      </c>
      <c r="G32" s="108">
        <v>1.8055555555555557E-2</v>
      </c>
      <c r="H32" s="68">
        <f>SUM(
    HOUR(time!$G32)*60*60,
    MINUTE(time!$G32)*60,
    SECOND(time!$G32)
)</f>
        <v>1560</v>
      </c>
      <c r="I32" s="74">
        <f>IF(time!$H32=0,FALSE,time!$F32/time!$H32*60)</f>
        <v>3.884615384615385</v>
      </c>
      <c r="J32" s="75">
        <f>IF(time!$H32=0,FALSE,time!$I32*60)</f>
        <v>233.07692307692309</v>
      </c>
      <c r="K32" s="119">
        <f>IF(time!$F32=0,FALSE,time!$H32/time!$F32)</f>
        <v>15.445544554455445</v>
      </c>
    </row>
    <row r="33" spans="1:11" x14ac:dyDescent="0.25">
      <c r="A33" s="5">
        <v>5</v>
      </c>
      <c r="B33" s="2" t="s">
        <v>16</v>
      </c>
      <c r="C33" s="9">
        <v>1</v>
      </c>
      <c r="D33" s="2">
        <v>2</v>
      </c>
      <c r="E33" s="3">
        <v>45015</v>
      </c>
      <c r="F33" s="11">
        <v>101</v>
      </c>
      <c r="G33" s="100">
        <v>1.4583333333333332E-2</v>
      </c>
      <c r="H33" s="6">
        <f>SUM(
    HOUR(time!$G33)*60*60,
    MINUTE(time!$G33)*60,
    SECOND(time!$G33)
)</f>
        <v>1260</v>
      </c>
      <c r="I33" s="65">
        <f>IF(time!$H33=0,FALSE,time!$F33/time!$H33*60)</f>
        <v>4.8095238095238102</v>
      </c>
      <c r="J33" s="64">
        <f>IF(time!$H33=0,FALSE,time!$I33*60)</f>
        <v>288.57142857142861</v>
      </c>
      <c r="K33" s="120">
        <f>IF(time!$F33=0,FALSE,time!$H33/time!$F33)</f>
        <v>12.475247524752476</v>
      </c>
    </row>
    <row r="34" spans="1:11" x14ac:dyDescent="0.25">
      <c r="A34" s="5">
        <v>5</v>
      </c>
      <c r="B34" s="2" t="s">
        <v>16</v>
      </c>
      <c r="C34" s="9">
        <v>1</v>
      </c>
      <c r="D34" s="2">
        <v>3</v>
      </c>
      <c r="E34" s="3">
        <v>45015</v>
      </c>
      <c r="F34" s="11">
        <v>102</v>
      </c>
      <c r="G34" s="100">
        <v>1.3888888888888888E-2</v>
      </c>
      <c r="H34" s="6">
        <f>SUM(
    HOUR(time!$G34)*60*60,
    MINUTE(time!$G34)*60,
    SECOND(time!$G34)
)</f>
        <v>1200</v>
      </c>
      <c r="I34" s="65">
        <f>IF(time!$H34=0,FALSE,time!$F34/time!$H34*60)</f>
        <v>5.1000000000000005</v>
      </c>
      <c r="J34" s="64">
        <f>IF(time!$H34=0,FALSE,time!$I34*60)</f>
        <v>306.00000000000006</v>
      </c>
      <c r="K34" s="120">
        <f>IF(time!$F34=0,FALSE,time!$H34/time!$F34)</f>
        <v>11.764705882352942</v>
      </c>
    </row>
    <row r="35" spans="1:11" x14ac:dyDescent="0.25">
      <c r="A35" s="5">
        <v>5</v>
      </c>
      <c r="B35" s="2" t="s">
        <v>16</v>
      </c>
      <c r="C35" s="9">
        <v>1</v>
      </c>
      <c r="D35" s="2">
        <v>4</v>
      </c>
      <c r="E35" s="3">
        <v>45016</v>
      </c>
      <c r="F35" s="11">
        <v>98</v>
      </c>
      <c r="G35" s="100">
        <v>1.2499999999999999E-2</v>
      </c>
      <c r="H35" s="6">
        <f>SUM(
    HOUR(time!$G35)*60*60,
    MINUTE(time!$G35)*60,
    SECOND(time!$G35)
)</f>
        <v>1080</v>
      </c>
      <c r="I35" s="65">
        <f>IF(time!$H35=0,FALSE,time!$F35/time!$H35*60)</f>
        <v>5.4444444444444446</v>
      </c>
      <c r="J35" s="64">
        <f>IF(time!$H35=0,FALSE,time!$I35*60)</f>
        <v>326.66666666666669</v>
      </c>
      <c r="K35" s="120">
        <f>IF(time!$F35=0,FALSE,time!$H35/time!$F35)</f>
        <v>11.020408163265307</v>
      </c>
    </row>
    <row r="36" spans="1:11" x14ac:dyDescent="0.25">
      <c r="A36" s="5">
        <v>5</v>
      </c>
      <c r="B36" s="2" t="s">
        <v>16</v>
      </c>
      <c r="C36" s="9">
        <v>1</v>
      </c>
      <c r="D36" s="2">
        <v>5</v>
      </c>
      <c r="E36" s="3">
        <v>45016</v>
      </c>
      <c r="F36" s="11">
        <v>108</v>
      </c>
      <c r="G36" s="100">
        <v>1.3888888888888888E-2</v>
      </c>
      <c r="H36" s="6">
        <f>SUM(
    HOUR(time!$G36)*60*60,
    MINUTE(time!$G36)*60,
    SECOND(time!$G36)
)</f>
        <v>1200</v>
      </c>
      <c r="I36" s="65">
        <f>IF(time!$H36=0,FALSE,time!$F36/time!$H36*60)</f>
        <v>5.3999999999999995</v>
      </c>
      <c r="J36" s="64">
        <f>IF(time!$H36=0,FALSE,time!$I36*60)</f>
        <v>323.99999999999994</v>
      </c>
      <c r="K36" s="120">
        <f>IF(time!$F36=0,FALSE,time!$H36/time!$F36)</f>
        <v>11.111111111111111</v>
      </c>
    </row>
    <row r="37" spans="1:11" x14ac:dyDescent="0.25">
      <c r="A37" s="5">
        <v>5</v>
      </c>
      <c r="B37" s="2" t="s">
        <v>16</v>
      </c>
      <c r="C37" s="9">
        <v>1</v>
      </c>
      <c r="D37" s="2">
        <v>6</v>
      </c>
      <c r="E37" s="3">
        <v>45019</v>
      </c>
      <c r="F37" s="11">
        <v>100</v>
      </c>
      <c r="G37" s="100">
        <v>1.1111111111111112E-2</v>
      </c>
      <c r="H37" s="6">
        <f>SUM(
    HOUR(time!$G37)*60*60,
    MINUTE(time!$G37)*60,
    SECOND(time!$G37)
)</f>
        <v>960</v>
      </c>
      <c r="I37" s="65">
        <f>IF(time!$H37=0,FALSE,time!$F37/time!$H37*60)</f>
        <v>6.25</v>
      </c>
      <c r="J37" s="64">
        <f>IF(time!$H37=0,FALSE,time!$I37*60)</f>
        <v>375</v>
      </c>
      <c r="K37" s="120">
        <f>IF(time!$F37=0,FALSE,time!$H37/time!$F37)</f>
        <v>9.6</v>
      </c>
    </row>
    <row r="38" spans="1:11" x14ac:dyDescent="0.25">
      <c r="A38" s="5">
        <v>5</v>
      </c>
      <c r="B38" s="2" t="s">
        <v>16</v>
      </c>
      <c r="C38" s="9">
        <v>1</v>
      </c>
      <c r="D38" s="2">
        <v>7</v>
      </c>
      <c r="E38" s="3">
        <v>45019</v>
      </c>
      <c r="F38" s="11">
        <v>100</v>
      </c>
      <c r="G38" s="100">
        <v>1.2499999999999999E-2</v>
      </c>
      <c r="H38" s="6">
        <f>SUM(
    HOUR(time!$G38)*60*60,
    MINUTE(time!$G38)*60,
    SECOND(time!$G38)
)</f>
        <v>1080</v>
      </c>
      <c r="I38" s="65">
        <f>IF(time!$H38=0,FALSE,time!$F38/time!$H38*60)</f>
        <v>5.5555555555555554</v>
      </c>
      <c r="J38" s="64">
        <f>IF(time!$H38=0,FALSE,time!$I38*60)</f>
        <v>333.33333333333331</v>
      </c>
      <c r="K38" s="120">
        <f>IF(time!$F38=0,FALSE,time!$H38/time!$F38)</f>
        <v>10.8</v>
      </c>
    </row>
    <row r="39" spans="1:11" x14ac:dyDescent="0.25">
      <c r="A39" s="5">
        <v>5</v>
      </c>
      <c r="B39" s="2" t="s">
        <v>16</v>
      </c>
      <c r="C39" s="9">
        <v>1</v>
      </c>
      <c r="D39" s="2">
        <v>8</v>
      </c>
      <c r="E39" s="3">
        <v>45019</v>
      </c>
      <c r="F39" s="11">
        <v>103</v>
      </c>
      <c r="G39" s="100">
        <v>1.2499999999999999E-2</v>
      </c>
      <c r="H39" s="6">
        <f>SUM(
    HOUR(time!$G39)*60*60,
    MINUTE(time!$G39)*60,
    SECOND(time!$G39)
)</f>
        <v>1080</v>
      </c>
      <c r="I39" s="65">
        <f>IF(time!$H39=0,FALSE,time!$F39/time!$H39*60)</f>
        <v>5.7222222222222223</v>
      </c>
      <c r="J39" s="64">
        <f>IF(time!$H39=0,FALSE,time!$I39*60)</f>
        <v>343.33333333333331</v>
      </c>
      <c r="K39" s="120">
        <f>IF(time!$F39=0,FALSE,time!$H39/time!$F39)</f>
        <v>10.485436893203884</v>
      </c>
    </row>
    <row r="40" spans="1:11" s="77" customFormat="1" ht="15.75" thickBot="1" x14ac:dyDescent="0.3">
      <c r="A40" s="14">
        <v>5</v>
      </c>
      <c r="B40" s="77" t="s">
        <v>16</v>
      </c>
      <c r="C40" s="9">
        <v>1</v>
      </c>
      <c r="D40" s="2">
        <v>9</v>
      </c>
      <c r="E40" s="3">
        <v>45021</v>
      </c>
      <c r="F40" s="11">
        <v>97</v>
      </c>
      <c r="G40" s="100">
        <v>1.5277777777777777E-2</v>
      </c>
      <c r="H40" s="6">
        <f>SUM(
    HOUR(time!$G40)*60*60,
    MINUTE(time!$G40)*60,
    SECOND(time!$G40)
)</f>
        <v>1320</v>
      </c>
      <c r="I40" s="81">
        <f>IF(time!$H40=0,FALSE,time!$F40/time!$H40*60)</f>
        <v>4.4090909090909092</v>
      </c>
      <c r="J40" s="82">
        <f>IF(time!$H40=0,FALSE,time!$I40*60)</f>
        <v>264.54545454545456</v>
      </c>
      <c r="K40" s="121">
        <f>IF(time!$F40=0,FALSE,time!$H40/time!$F40)</f>
        <v>13.608247422680412</v>
      </c>
    </row>
    <row r="41" spans="1:11" x14ac:dyDescent="0.25">
      <c r="A41" s="5">
        <v>6</v>
      </c>
      <c r="B41" s="2" t="s">
        <v>15</v>
      </c>
      <c r="C41" s="69">
        <v>1</v>
      </c>
      <c r="D41" s="70">
        <v>1</v>
      </c>
      <c r="E41" s="71">
        <v>45016</v>
      </c>
      <c r="F41" s="72">
        <v>210</v>
      </c>
      <c r="G41" s="108">
        <v>2.2222222222222223E-2</v>
      </c>
      <c r="H41" s="68">
        <f>SUM(
    HOUR(time!$G41)*60*60,
    MINUTE(time!$G41)*60,
    SECOND(time!$G41)
)</f>
        <v>1920</v>
      </c>
      <c r="I41" s="65">
        <f>IF(time!$H41=0,FALSE,time!$F41/time!$H41*60)</f>
        <v>6.5625</v>
      </c>
      <c r="J41" s="64">
        <f>IF(time!$H41=0,FALSE,time!$I41*60)</f>
        <v>393.75</v>
      </c>
      <c r="K41" s="120">
        <f>IF(time!$F41=0,FALSE,time!$H41/time!$F41)</f>
        <v>9.1428571428571423</v>
      </c>
    </row>
    <row r="42" spans="1:11" ht="15.75" thickBot="1" x14ac:dyDescent="0.3">
      <c r="A42" s="5">
        <v>6</v>
      </c>
      <c r="B42" s="2" t="s">
        <v>15</v>
      </c>
      <c r="C42" s="76">
        <v>1</v>
      </c>
      <c r="D42" s="77">
        <v>2</v>
      </c>
      <c r="E42" s="78">
        <v>45019</v>
      </c>
      <c r="F42" s="79">
        <v>405</v>
      </c>
      <c r="G42" s="87">
        <v>2.9861111111111113E-2</v>
      </c>
      <c r="H42" s="15">
        <f>SUM(
    HOUR(time!$G42)*60*60,
    MINUTE(time!$G42)*60,
    SECOND(time!$G42)
)</f>
        <v>2580</v>
      </c>
      <c r="I42" s="65">
        <f>IF(time!$H42=0,FALSE,time!$F42/time!$H42*60)</f>
        <v>9.4186046511627914</v>
      </c>
      <c r="J42" s="64">
        <f>IF(time!$H42=0,FALSE,time!$I42*60)</f>
        <v>565.11627906976753</v>
      </c>
      <c r="K42" s="120">
        <f>IF(time!$F42=0,FALSE,time!$H42/time!$F42)</f>
        <v>6.3703703703703702</v>
      </c>
    </row>
    <row r="43" spans="1:11" s="70" customFormat="1" x14ac:dyDescent="0.25">
      <c r="A43" s="23">
        <v>7</v>
      </c>
      <c r="B43" s="68" t="s">
        <v>8</v>
      </c>
      <c r="C43" s="9">
        <v>1</v>
      </c>
      <c r="D43" s="2">
        <v>1</v>
      </c>
      <c r="E43" s="3">
        <v>45015</v>
      </c>
      <c r="F43" s="11">
        <v>201</v>
      </c>
      <c r="G43" s="60">
        <v>1.7789351851851851E-2</v>
      </c>
      <c r="H43" s="6">
        <f>SUM(
    HOUR(time!$G43)*60*60,
    MINUTE(time!$G43)*60,
    SECOND(time!$G43)
)</f>
        <v>1537</v>
      </c>
      <c r="I43" s="74">
        <f>IF(time!$H43=0,FALSE,time!$F43/time!$H43*60)</f>
        <v>7.8464541314248537</v>
      </c>
      <c r="J43" s="75">
        <f>IF(time!$H43=0,FALSE,time!$I43*60)</f>
        <v>470.78724788549124</v>
      </c>
      <c r="K43" s="119">
        <f>IF(time!$F43=0,FALSE,time!$H43/time!$F43)</f>
        <v>7.6467661691542288</v>
      </c>
    </row>
    <row r="44" spans="1:11" x14ac:dyDescent="0.25">
      <c r="A44" s="5">
        <v>7</v>
      </c>
      <c r="B44" s="6" t="s">
        <v>8</v>
      </c>
      <c r="C44" s="9">
        <v>1</v>
      </c>
      <c r="D44" s="2">
        <v>2</v>
      </c>
      <c r="E44" s="3">
        <v>45016</v>
      </c>
      <c r="F44" s="11">
        <v>201</v>
      </c>
      <c r="G44" s="60">
        <v>1.6423611111111111E-2</v>
      </c>
      <c r="H44" s="6">
        <f>SUM(
    HOUR(time!$G44)*60*60,
    MINUTE(time!$G44)*60,
    SECOND(time!$G44)
)</f>
        <v>1419</v>
      </c>
      <c r="I44" s="65">
        <f>IF(time!$H44=0,FALSE,time!$F44/time!$H44*60)</f>
        <v>8.4989429175475681</v>
      </c>
      <c r="J44" s="64">
        <f>IF(time!$H44=0,FALSE,time!$I44*60)</f>
        <v>509.9365750528541</v>
      </c>
      <c r="K44" s="120">
        <f>IF(time!$F44=0,FALSE,time!$H44/time!$F44)</f>
        <v>7.0597014925373136</v>
      </c>
    </row>
    <row r="45" spans="1:11" x14ac:dyDescent="0.25">
      <c r="A45" s="5">
        <v>7</v>
      </c>
      <c r="B45" s="6" t="s">
        <v>8</v>
      </c>
      <c r="C45" s="9">
        <v>1</v>
      </c>
      <c r="D45" s="2">
        <v>3</v>
      </c>
      <c r="E45" s="3">
        <v>45020</v>
      </c>
      <c r="F45" s="11">
        <v>199</v>
      </c>
      <c r="G45" s="60">
        <v>1.2905092592592591E-2</v>
      </c>
      <c r="H45" s="6">
        <f>SUM(
    HOUR(time!$G45)*60*60,
    MINUTE(time!$G45)*60,
    SECOND(time!$G45)
)</f>
        <v>1115</v>
      </c>
      <c r="I45" s="65">
        <f>IF(time!$H45=0,FALSE,time!$F45/time!$H45*60)</f>
        <v>10.708520179372197</v>
      </c>
      <c r="J45" s="64">
        <f>IF(time!$H45=0,FALSE,time!$I45*60)</f>
        <v>642.51121076233187</v>
      </c>
      <c r="K45" s="120">
        <f>IF(time!$F45=0,FALSE,time!$H45/time!$F45)</f>
        <v>5.6030150753768844</v>
      </c>
    </row>
    <row r="46" spans="1:11" x14ac:dyDescent="0.25">
      <c r="A46" s="5">
        <v>7</v>
      </c>
      <c r="B46" s="6" t="s">
        <v>8</v>
      </c>
      <c r="C46" s="9">
        <v>1</v>
      </c>
      <c r="D46" s="2">
        <v>4</v>
      </c>
      <c r="E46" s="3">
        <v>45027</v>
      </c>
      <c r="F46" s="11">
        <v>200</v>
      </c>
      <c r="G46" s="60">
        <v>1.0833333333333334E-2</v>
      </c>
      <c r="H46" s="6">
        <f>SUM(
    HOUR(time!$G46)*60*60,
    MINUTE(time!$G46)*60,
    SECOND(time!$G46)
)</f>
        <v>936</v>
      </c>
      <c r="I46" s="65">
        <f>IF(time!$H46=0,FALSE,time!$F46/time!$H46*60)</f>
        <v>12.820512820512819</v>
      </c>
      <c r="J46" s="64">
        <f>IF(time!$H46=0,FALSE,time!$I46*60)</f>
        <v>769.23076923076917</v>
      </c>
      <c r="K46" s="120">
        <f>IF(time!$F46=0,FALSE,time!$H46/time!$F46)</f>
        <v>4.68</v>
      </c>
    </row>
    <row r="47" spans="1:11" ht="15.75" thickBot="1" x14ac:dyDescent="0.3">
      <c r="A47" s="5">
        <v>7</v>
      </c>
      <c r="B47" s="6" t="s">
        <v>8</v>
      </c>
      <c r="C47" s="9">
        <v>1</v>
      </c>
      <c r="D47" s="2">
        <v>5</v>
      </c>
      <c r="E47" s="78">
        <v>45035</v>
      </c>
      <c r="F47" s="11">
        <v>199</v>
      </c>
      <c r="G47" s="80">
        <v>1.1678240740740741E-2</v>
      </c>
      <c r="H47" s="15">
        <f>SUM(
    HOUR(time!$G47)*60*60,
    MINUTE(time!$G47)*60,
    SECOND(time!$G47)
)</f>
        <v>1009</v>
      </c>
      <c r="I47" s="81">
        <f>IF(time!$H47=0,FALSE,time!$F47/time!$H47*60)</f>
        <v>11.833498513379585</v>
      </c>
      <c r="J47" s="82">
        <f>IF(time!$H47=0,FALSE,time!$I47*60)</f>
        <v>710.00991080277504</v>
      </c>
      <c r="K47" s="120">
        <f>IF(time!$F47=0,FALSE,time!$H47/time!$F47)</f>
        <v>5.0703517587939695</v>
      </c>
    </row>
    <row r="48" spans="1:11" s="70" customFormat="1" x14ac:dyDescent="0.25">
      <c r="A48" s="23">
        <v>7</v>
      </c>
      <c r="B48" s="68" t="s">
        <v>8</v>
      </c>
      <c r="C48" s="83">
        <v>2</v>
      </c>
      <c r="D48" s="70">
        <v>1</v>
      </c>
      <c r="E48" s="71">
        <v>45043</v>
      </c>
      <c r="F48" s="72">
        <v>200</v>
      </c>
      <c r="G48" s="73">
        <v>1.1180555555555556E-2</v>
      </c>
      <c r="H48" s="68">
        <f>SUM(
    HOUR(time!$G48)*60*60,
    MINUTE(time!$G48)*60,
    SECOND(time!$G48)
)</f>
        <v>966</v>
      </c>
      <c r="I48" s="74">
        <f>IF(time!$H48=0,FALSE,time!$F48/time!$H48*60)</f>
        <v>12.422360248447205</v>
      </c>
      <c r="J48" s="75">
        <f>IF(time!$H48=0,FALSE,time!$I48*60)</f>
        <v>745.34161490683232</v>
      </c>
      <c r="K48" s="119">
        <f>IF(time!$F48=0,FALSE,time!$H48/time!$F48)</f>
        <v>4.83</v>
      </c>
    </row>
    <row r="49" spans="1:11" s="77" customFormat="1" ht="15.75" thickBot="1" x14ac:dyDescent="0.3">
      <c r="A49" s="14">
        <v>7</v>
      </c>
      <c r="B49" s="15" t="s">
        <v>8</v>
      </c>
      <c r="C49" s="85">
        <v>2</v>
      </c>
      <c r="D49" s="77">
        <v>2</v>
      </c>
      <c r="E49" s="78">
        <v>45044</v>
      </c>
      <c r="F49" s="79">
        <v>200</v>
      </c>
      <c r="G49" s="80">
        <v>1.1157407407407408E-2</v>
      </c>
      <c r="H49" s="15">
        <f>SUM(
    HOUR(time!$G49)*60*60,
    MINUTE(time!$G49)*60,
    SECOND(time!$G49)
)</f>
        <v>964</v>
      </c>
      <c r="I49" s="81">
        <f>IF(time!$H49=0,FALSE,time!$F49/time!$H49*60)</f>
        <v>12.448132780082988</v>
      </c>
      <c r="J49" s="82">
        <f>IF(time!$H49=0,FALSE,time!$I49*60)</f>
        <v>746.88796680497921</v>
      </c>
      <c r="K49" s="121">
        <f>IF(time!$F49=0,FALSE,time!$H49/time!$F49)</f>
        <v>4.82</v>
      </c>
    </row>
    <row r="50" spans="1:11" x14ac:dyDescent="0.25">
      <c r="A50" s="5">
        <v>8</v>
      </c>
      <c r="B50" s="6" t="s">
        <v>9</v>
      </c>
      <c r="C50" s="9">
        <v>1</v>
      </c>
      <c r="D50" s="2">
        <v>1</v>
      </c>
      <c r="E50" s="3">
        <v>45016</v>
      </c>
      <c r="F50" s="11">
        <v>101</v>
      </c>
      <c r="G50" s="60">
        <v>1.1226851851851854E-2</v>
      </c>
      <c r="H50" s="6">
        <f>SUM(
    HOUR(time!$G50)*60*60,
    MINUTE(time!$G50)*60,
    SECOND(time!$G50)
)</f>
        <v>970</v>
      </c>
      <c r="I50" s="65">
        <f>IF(time!$H50=0,FALSE,time!$F50/time!$H50*60)</f>
        <v>6.2474226804123711</v>
      </c>
      <c r="J50" s="64">
        <f>IF(time!$H50=0,FALSE,time!$I50*60)</f>
        <v>374.84536082474227</v>
      </c>
      <c r="K50" s="120">
        <f>IF(time!$F50=0,FALSE,time!$H50/time!$F50)</f>
        <v>9.6039603960396036</v>
      </c>
    </row>
    <row r="51" spans="1:11" s="77" customFormat="1" ht="15.75" thickBot="1" x14ac:dyDescent="0.3">
      <c r="A51" s="14">
        <v>8</v>
      </c>
      <c r="B51" s="15" t="s">
        <v>9</v>
      </c>
      <c r="C51" s="76">
        <v>1</v>
      </c>
      <c r="D51" s="77">
        <v>2</v>
      </c>
      <c r="E51" s="78">
        <v>45016</v>
      </c>
      <c r="F51" s="79">
        <v>50</v>
      </c>
      <c r="G51" s="80">
        <v>4.9768518518518521E-3</v>
      </c>
      <c r="H51" s="15">
        <f>SUM(
    HOUR(time!$G51)*60*60,
    MINUTE(time!$G51)*60,
    SECOND(time!$G51)
)</f>
        <v>430</v>
      </c>
      <c r="I51" s="81">
        <f>IF(time!$H51=0,FALSE,time!$F51/time!$H51*60)</f>
        <v>6.9767441860465116</v>
      </c>
      <c r="J51" s="82">
        <f>IF(time!$H51=0,FALSE,time!$I51*60)</f>
        <v>418.60465116279067</v>
      </c>
      <c r="K51" s="121">
        <f>IF(time!$F51=0,FALSE,time!$H51/time!$F51)</f>
        <v>8.6</v>
      </c>
    </row>
    <row r="52" spans="1:11" s="70" customFormat="1" x14ac:dyDescent="0.25">
      <c r="A52" s="23">
        <v>9</v>
      </c>
      <c r="B52" s="68" t="s">
        <v>10</v>
      </c>
      <c r="C52" s="69">
        <v>1</v>
      </c>
      <c r="D52" s="70">
        <v>1</v>
      </c>
      <c r="E52" s="71">
        <v>45015</v>
      </c>
      <c r="F52" s="72">
        <v>170</v>
      </c>
      <c r="G52" s="73">
        <v>1.1689814814814814E-2</v>
      </c>
      <c r="H52" s="68">
        <f>SUM(
    HOUR(time!$G52)*60*60,
    MINUTE(time!$G52)*60,
    SECOND(time!$G52)
)</f>
        <v>1010</v>
      </c>
      <c r="I52" s="74">
        <f>IF(time!$H52=0,FALSE,time!$F52/time!$H52*60)</f>
        <v>10.099009900990099</v>
      </c>
      <c r="J52" s="75">
        <f>IF(time!$H52=0,FALSE,time!$I52*60)</f>
        <v>605.94059405940595</v>
      </c>
      <c r="K52" s="119">
        <f>IF(time!$F52=0,FALSE,time!$H52/time!$F52)</f>
        <v>5.9411764705882355</v>
      </c>
    </row>
    <row r="53" spans="1:11" x14ac:dyDescent="0.25">
      <c r="A53" s="5">
        <v>9</v>
      </c>
      <c r="B53" s="6" t="s">
        <v>10</v>
      </c>
      <c r="C53" s="9">
        <v>1</v>
      </c>
      <c r="D53" s="2">
        <v>2</v>
      </c>
      <c r="E53" s="3">
        <v>45016</v>
      </c>
      <c r="F53" s="11">
        <v>235</v>
      </c>
      <c r="G53" s="60">
        <v>1.3958333333333335E-2</v>
      </c>
      <c r="H53" s="6">
        <f>SUM(
    HOUR(time!$G53)*60*60,
    MINUTE(time!$G53)*60,
    SECOND(time!$G53)
)</f>
        <v>1206</v>
      </c>
      <c r="I53" s="65">
        <f>IF(time!$H53=0,FALSE,time!$F53/time!$H53*60)</f>
        <v>11.691542288557214</v>
      </c>
      <c r="J53" s="64">
        <f>IF(time!$H53=0,FALSE,time!$I53*60)</f>
        <v>701.49253731343288</v>
      </c>
      <c r="K53" s="120">
        <f>IF(time!$F53=0,FALSE,time!$H53/time!$F53)</f>
        <v>5.1319148936170214</v>
      </c>
    </row>
    <row r="54" spans="1:11" x14ac:dyDescent="0.25">
      <c r="A54" s="5">
        <v>9</v>
      </c>
      <c r="B54" s="6" t="s">
        <v>10</v>
      </c>
      <c r="C54" s="9">
        <v>1</v>
      </c>
      <c r="D54" s="2">
        <v>3</v>
      </c>
      <c r="E54" s="3">
        <v>45020</v>
      </c>
      <c r="F54" s="11">
        <v>136</v>
      </c>
      <c r="G54" s="60">
        <v>7.2106481481481475E-3</v>
      </c>
      <c r="H54" s="6">
        <f>SUM(
    HOUR(time!$G54)*60*60,
    MINUTE(time!$G54)*60,
    SECOND(time!$G54)
)</f>
        <v>623</v>
      </c>
      <c r="I54" s="65">
        <f>IF(time!$H54=0,FALSE,time!$F54/time!$H54*60)</f>
        <v>13.097913322632424</v>
      </c>
      <c r="J54" s="64">
        <f>IF(time!$H54=0,FALSE,time!$I54*60)</f>
        <v>785.87479935794545</v>
      </c>
      <c r="K54" s="120">
        <f>IF(time!$F54=0,FALSE,time!$H54/time!$F54)</f>
        <v>4.5808823529411766</v>
      </c>
    </row>
    <row r="55" spans="1:11" x14ac:dyDescent="0.25">
      <c r="A55" s="5">
        <v>9</v>
      </c>
      <c r="B55" s="6" t="s">
        <v>10</v>
      </c>
      <c r="C55" s="9">
        <v>1</v>
      </c>
      <c r="D55" s="2">
        <v>4</v>
      </c>
      <c r="E55" s="3">
        <v>45020</v>
      </c>
      <c r="F55" s="11">
        <v>197</v>
      </c>
      <c r="G55" s="60">
        <v>1.1111111111111112E-2</v>
      </c>
      <c r="H55" s="6">
        <f>SUM(
    HOUR(time!$G55)*60*60,
    MINUTE(time!$G55)*60,
    SECOND(time!$G55)
)</f>
        <v>960</v>
      </c>
      <c r="I55" s="65">
        <f>IF(time!$H55=0,FALSE,time!$F55/time!$H55*60)</f>
        <v>12.3125</v>
      </c>
      <c r="J55" s="64">
        <f>IF(time!$H55=0,FALSE,time!$I55*60)</f>
        <v>738.75</v>
      </c>
      <c r="K55" s="120">
        <f>IF(time!$F55=0,FALSE,time!$H55/time!$F55)</f>
        <v>4.873096446700508</v>
      </c>
    </row>
    <row r="56" spans="1:11" x14ac:dyDescent="0.25">
      <c r="A56" s="5">
        <v>9</v>
      </c>
      <c r="B56" s="6" t="s">
        <v>10</v>
      </c>
      <c r="C56" s="9">
        <v>1</v>
      </c>
      <c r="D56" s="2">
        <v>5</v>
      </c>
      <c r="E56" s="3">
        <v>45021</v>
      </c>
      <c r="F56" s="11">
        <v>219</v>
      </c>
      <c r="G56" s="60">
        <v>1.1111111111111112E-2</v>
      </c>
      <c r="H56" s="6">
        <f>SUM(
    HOUR(time!$G56)*60*60,
    MINUTE(time!$G56)*60,
    SECOND(time!$G56)
)</f>
        <v>960</v>
      </c>
      <c r="I56" s="65">
        <f>IF(time!$H56=0,FALSE,time!$F56/time!$H56*60)</f>
        <v>13.6875</v>
      </c>
      <c r="J56" s="64">
        <f>IF(time!$H56=0,FALSE,time!$I56*60)</f>
        <v>821.25</v>
      </c>
      <c r="K56" s="120">
        <f>IF(time!$F56=0,FALSE,time!$H56/time!$F56)</f>
        <v>4.3835616438356162</v>
      </c>
    </row>
    <row r="57" spans="1:11" s="77" customFormat="1" ht="15.75" thickBot="1" x14ac:dyDescent="0.3">
      <c r="A57" s="14">
        <v>9</v>
      </c>
      <c r="B57" s="15" t="s">
        <v>10</v>
      </c>
      <c r="C57" s="76">
        <v>1</v>
      </c>
      <c r="D57" s="77">
        <v>6</v>
      </c>
      <c r="E57" s="78">
        <v>45022</v>
      </c>
      <c r="F57" s="79">
        <v>43</v>
      </c>
      <c r="G57" s="80">
        <v>2.0833333333333333E-3</v>
      </c>
      <c r="H57" s="15">
        <f>SUM(
    HOUR(time!$G57)*60*60,
    MINUTE(time!$G57)*60,
    SECOND(time!$G57)
)</f>
        <v>180</v>
      </c>
      <c r="I57" s="81">
        <f>IF(time!$H57=0,FALSE,time!$F57/time!$H57*60)</f>
        <v>14.333333333333334</v>
      </c>
      <c r="J57" s="82">
        <f>IF(time!$H57=0,FALSE,time!$I57*60)</f>
        <v>860</v>
      </c>
      <c r="K57" s="121">
        <f>IF(time!$F57=0,FALSE,time!$H57/time!$F57)</f>
        <v>4.1860465116279073</v>
      </c>
    </row>
    <row r="58" spans="1:11" x14ac:dyDescent="0.25">
      <c r="A58" s="5">
        <v>9</v>
      </c>
      <c r="B58" s="68" t="s">
        <v>10</v>
      </c>
      <c r="C58" s="83">
        <v>2</v>
      </c>
      <c r="D58" s="2">
        <v>1</v>
      </c>
      <c r="E58" s="3">
        <v>45042</v>
      </c>
      <c r="F58" s="11">
        <v>264</v>
      </c>
      <c r="G58" s="60">
        <v>1.3958333333333335E-2</v>
      </c>
      <c r="H58" s="68">
        <f>SUM(
    HOUR(time!$G58)*60*60,
    MINUTE(time!$G58)*60,
    SECOND(time!$G58)
)</f>
        <v>1206</v>
      </c>
      <c r="I58" s="74">
        <f>IF(time!$H58=0,FALSE,time!$F58/time!$H58*60)</f>
        <v>13.134328358208956</v>
      </c>
      <c r="J58" s="75">
        <f>IF(time!$H58=0,FALSE,time!$I58*60)</f>
        <v>788.05970149253733</v>
      </c>
      <c r="K58" s="120">
        <f>IF(time!$F58=0,FALSE,time!$H58/time!$F58)</f>
        <v>4.5681818181818183</v>
      </c>
    </row>
    <row r="59" spans="1:11" ht="15.75" thickBot="1" x14ac:dyDescent="0.3">
      <c r="A59" s="5">
        <v>9</v>
      </c>
      <c r="B59" s="6" t="s">
        <v>10</v>
      </c>
      <c r="C59" s="10">
        <v>2</v>
      </c>
      <c r="D59" s="2">
        <v>2</v>
      </c>
      <c r="E59" s="3">
        <v>45048</v>
      </c>
      <c r="F59" s="11">
        <v>136</v>
      </c>
      <c r="G59" s="60">
        <v>8.2638888888888883E-3</v>
      </c>
      <c r="H59" s="6">
        <f>SUM(
    HOUR(time!$G59)*60*60,
    MINUTE(time!$G59)*60,
    SECOND(time!$G59)
)</f>
        <v>714</v>
      </c>
      <c r="I59" s="65">
        <f>IF(time!$H59=0,FALSE,time!$F59/time!$H59*60)</f>
        <v>11.428571428571427</v>
      </c>
      <c r="J59" s="64">
        <f>IF(time!$H59=0,FALSE,time!$I59*60)</f>
        <v>685.71428571428567</v>
      </c>
      <c r="K59" s="120">
        <f>IF(time!$F59=0,FALSE,time!$H59/time!$F59)</f>
        <v>5.25</v>
      </c>
    </row>
    <row r="60" spans="1:11" s="70" customFormat="1" x14ac:dyDescent="0.25">
      <c r="A60" s="23">
        <v>10</v>
      </c>
      <c r="B60" s="68" t="s">
        <v>35</v>
      </c>
      <c r="C60" s="69">
        <v>1</v>
      </c>
      <c r="D60" s="70">
        <v>1</v>
      </c>
      <c r="E60" s="71">
        <v>45050</v>
      </c>
      <c r="F60" s="72">
        <v>287</v>
      </c>
      <c r="G60" s="73">
        <v>1.9722222222222221E-2</v>
      </c>
      <c r="H60" s="68">
        <f>SUM(
    HOUR(time!$G60)*60*60,
    MINUTE(time!$G60)*60,
    SECOND(time!$G60)
)</f>
        <v>1704</v>
      </c>
      <c r="I60" s="74">
        <f>IF(time!$H60=0,FALSE,time!$F60/time!$H60*60)</f>
        <v>10.1056338028169</v>
      </c>
      <c r="J60" s="75">
        <f>IF(time!$H60=0,FALSE,time!$I60*60)</f>
        <v>606.33802816901402</v>
      </c>
      <c r="K60" s="119">
        <f>IF(time!$F60=0,FALSE,time!$H60/time!$F60)</f>
        <v>5.9372822299651569</v>
      </c>
    </row>
    <row r="61" spans="1:11" x14ac:dyDescent="0.25">
      <c r="A61" s="5">
        <v>10</v>
      </c>
      <c r="B61" s="6" t="s">
        <v>35</v>
      </c>
      <c r="C61" s="9">
        <v>1</v>
      </c>
      <c r="D61" s="2">
        <v>2</v>
      </c>
      <c r="E61" s="3">
        <v>45051</v>
      </c>
      <c r="F61" s="11">
        <v>350</v>
      </c>
      <c r="G61" s="60">
        <v>1.7800925925925925E-2</v>
      </c>
      <c r="H61" s="6">
        <f>SUM(
    HOUR(time!$G61)*60*60,
    MINUTE(time!$G61)*60,
    SECOND(time!$G61)
)</f>
        <v>1538</v>
      </c>
      <c r="I61" s="65">
        <f>IF(time!$H61=0,FALSE,time!$F61/time!$H61*60)</f>
        <v>13.65409622886866</v>
      </c>
      <c r="J61" s="64">
        <f>IF(time!$H61=0,FALSE,time!$I61*60)</f>
        <v>819.24577373211957</v>
      </c>
      <c r="K61" s="120">
        <f>IF(time!$F61=0,FALSE,time!$H61/time!$F61)</f>
        <v>4.3942857142857141</v>
      </c>
    </row>
    <row r="62" spans="1:11" x14ac:dyDescent="0.25">
      <c r="A62" s="5">
        <v>10</v>
      </c>
      <c r="B62" s="6" t="s">
        <v>35</v>
      </c>
      <c r="C62" s="9">
        <v>1</v>
      </c>
      <c r="D62" s="2">
        <v>3</v>
      </c>
      <c r="E62" s="3">
        <v>45055</v>
      </c>
      <c r="F62" s="11">
        <v>220</v>
      </c>
      <c r="G62" s="60">
        <v>1.1296296296296296E-2</v>
      </c>
      <c r="H62" s="6">
        <f>SUM(
    HOUR(time!$G62)*60*60,
    MINUTE(time!$G62)*60,
    SECOND(time!$G62)
)</f>
        <v>976</v>
      </c>
      <c r="I62" s="65">
        <f>IF(time!$H62=0,FALSE,time!$F62/time!$H62*60)</f>
        <v>13.524590163934427</v>
      </c>
      <c r="J62" s="64">
        <f>IF(time!$H62=0,FALSE,time!$I62*60)</f>
        <v>811.47540983606564</v>
      </c>
      <c r="K62" s="120">
        <f>IF(time!$F62=0,FALSE,time!$H62/time!$F62)</f>
        <v>4.4363636363636365</v>
      </c>
    </row>
    <row r="63" spans="1:11" s="77" customFormat="1" ht="15.75" thickBot="1" x14ac:dyDescent="0.3">
      <c r="A63" s="14">
        <v>10</v>
      </c>
      <c r="B63" s="15" t="s">
        <v>35</v>
      </c>
      <c r="C63" s="9">
        <v>1</v>
      </c>
      <c r="D63" s="77">
        <v>4</v>
      </c>
      <c r="E63" s="78">
        <v>45056</v>
      </c>
      <c r="F63" s="79">
        <v>130</v>
      </c>
      <c r="G63" s="80">
        <v>6.7939814814814816E-3</v>
      </c>
      <c r="H63" s="15">
        <f>SUM(
    HOUR(time!$G63)*60*60,
    MINUTE(time!$G63)*60,
    SECOND(time!$G63)
)</f>
        <v>587</v>
      </c>
      <c r="I63" s="81">
        <f>IF(time!$H63=0,FALSE,time!$F63/time!$H63*60)</f>
        <v>13.287904599659285</v>
      </c>
      <c r="J63" s="82">
        <f>IF(time!$H63=0,FALSE,time!$I63*60)</f>
        <v>797.27427597955716</v>
      </c>
      <c r="K63" s="121">
        <f>IF(time!$F63=0,FALSE,time!$H63/time!$F63)</f>
        <v>4.5153846153846153</v>
      </c>
    </row>
    <row r="64" spans="1:11" s="70" customFormat="1" x14ac:dyDescent="0.25">
      <c r="A64" s="23">
        <v>11</v>
      </c>
      <c r="B64" s="68" t="s">
        <v>11</v>
      </c>
      <c r="C64" s="69">
        <v>1</v>
      </c>
      <c r="D64" s="84">
        <v>1</v>
      </c>
      <c r="E64" s="71">
        <v>45019</v>
      </c>
      <c r="F64" s="72">
        <v>547</v>
      </c>
      <c r="G64" s="73">
        <v>4.7222222222222221E-2</v>
      </c>
      <c r="H64" s="68">
        <f>SUM(
    HOUR(time!$G64)*60*60,
    MINUTE(time!$G64)*60,
    SECOND(time!$G64)
)</f>
        <v>4080</v>
      </c>
      <c r="I64" s="74">
        <f>IF(time!$H64=0,FALSE,time!$F64/time!$H64*60)</f>
        <v>8.0441176470588225</v>
      </c>
      <c r="J64" s="75">
        <f>IF(time!$H64=0,FALSE,time!$I64*60)</f>
        <v>482.64705882352933</v>
      </c>
      <c r="K64" s="119">
        <f>IF(time!$F64=0,FALSE,time!$H64/time!$F64)</f>
        <v>7.4588665447897622</v>
      </c>
    </row>
    <row r="65" spans="1:11" x14ac:dyDescent="0.25">
      <c r="A65" s="5">
        <v>11</v>
      </c>
      <c r="B65" s="6" t="s">
        <v>11</v>
      </c>
      <c r="C65" s="9">
        <v>1</v>
      </c>
      <c r="D65" s="4">
        <v>2</v>
      </c>
      <c r="E65" s="3">
        <v>45019</v>
      </c>
      <c r="F65" s="11">
        <v>203</v>
      </c>
      <c r="G65" s="60">
        <v>1.7361111111111112E-2</v>
      </c>
      <c r="H65" s="6">
        <f>SUM(
    HOUR(time!$G65)*60*60,
    MINUTE(time!$G65)*60,
    SECOND(time!$G65)
)</f>
        <v>1500</v>
      </c>
      <c r="I65" s="65">
        <f>IF(time!$H65=0,FALSE,time!$F65/time!$H65*60)</f>
        <v>8.1199999999999992</v>
      </c>
      <c r="J65" s="64">
        <f>IF(time!$H65=0,FALSE,time!$I65*60)</f>
        <v>487.19999999999993</v>
      </c>
      <c r="K65" s="120">
        <f>IF(time!$F65=0,FALSE,time!$H65/time!$F65)</f>
        <v>7.389162561576355</v>
      </c>
    </row>
    <row r="66" spans="1:11" s="77" customFormat="1" ht="15.75" thickBot="1" x14ac:dyDescent="0.3">
      <c r="A66" s="14">
        <v>11</v>
      </c>
      <c r="B66" s="15" t="s">
        <v>11</v>
      </c>
      <c r="C66" s="76">
        <v>1</v>
      </c>
      <c r="D66" s="86">
        <v>3</v>
      </c>
      <c r="E66" s="78">
        <v>45019</v>
      </c>
      <c r="F66" s="79">
        <v>250</v>
      </c>
      <c r="G66" s="80">
        <v>2.4305555555555556E-2</v>
      </c>
      <c r="H66" s="15">
        <f>SUM(
    HOUR(time!$G66)*60*60,
    MINUTE(time!$G66)*60,
    SECOND(time!$G66)
)</f>
        <v>2100</v>
      </c>
      <c r="I66" s="81">
        <f>IF(time!$H66=0,FALSE,time!$F66/time!$H66*60)</f>
        <v>7.1428571428571423</v>
      </c>
      <c r="J66" s="82">
        <f>IF(time!$H66=0,FALSE,time!$I66*60)</f>
        <v>428.57142857142856</v>
      </c>
      <c r="K66" s="121">
        <f>IF(time!$F66=0,FALSE,time!$H66/time!$F66)</f>
        <v>8.4</v>
      </c>
    </row>
    <row r="67" spans="1:11" s="70" customFormat="1" x14ac:dyDescent="0.25">
      <c r="A67" s="23">
        <v>12</v>
      </c>
      <c r="B67" s="68" t="s">
        <v>12</v>
      </c>
      <c r="C67" s="69">
        <v>1</v>
      </c>
      <c r="D67" s="70">
        <v>1</v>
      </c>
      <c r="E67" s="71">
        <v>45013</v>
      </c>
      <c r="F67" s="72">
        <v>140</v>
      </c>
      <c r="G67" s="73">
        <v>1.4027777777777778E-2</v>
      </c>
      <c r="H67" s="68">
        <f>SUM(
    HOUR(time!$G67)*60*60,
    MINUTE(time!$G67)*60,
    SECOND(time!$G67)
)</f>
        <v>1212</v>
      </c>
      <c r="I67" s="74">
        <f>IF(time!$H67=0,FALSE,time!$F67/time!$H67*60)</f>
        <v>6.9306930693069306</v>
      </c>
      <c r="J67" s="75">
        <f>IF(time!$H67=0,FALSE,time!$I67*60)</f>
        <v>415.84158415841586</v>
      </c>
      <c r="K67" s="119">
        <f>IF(time!$F67=0,FALSE,time!$H67/time!$F67)</f>
        <v>8.6571428571428566</v>
      </c>
    </row>
    <row r="68" spans="1:11" x14ac:dyDescent="0.25">
      <c r="A68" s="5">
        <v>12</v>
      </c>
      <c r="B68" s="6" t="s">
        <v>12</v>
      </c>
      <c r="C68" s="9">
        <v>1</v>
      </c>
      <c r="D68" s="2">
        <v>2</v>
      </c>
      <c r="E68" s="3">
        <v>45014</v>
      </c>
      <c r="F68" s="11">
        <v>145</v>
      </c>
      <c r="G68" s="60">
        <v>1.230324074074074E-2</v>
      </c>
      <c r="H68" s="6">
        <f>SUM(
    HOUR(time!$G68)*60*60,
    MINUTE(time!$G68)*60,
    SECOND(time!$G68)
)</f>
        <v>1063</v>
      </c>
      <c r="I68" s="65">
        <f>IF(time!$H68=0,FALSE,time!$F68/time!$H68*60)</f>
        <v>8.1843838193791161</v>
      </c>
      <c r="J68" s="64">
        <f>IF(time!$H68=0,FALSE,time!$I68*60)</f>
        <v>491.06302916274694</v>
      </c>
      <c r="K68" s="120">
        <f>IF(time!$F68=0,FALSE,time!$H68/time!$F68)</f>
        <v>7.3310344827586205</v>
      </c>
    </row>
    <row r="69" spans="1:11" x14ac:dyDescent="0.25">
      <c r="A69" s="5">
        <v>12</v>
      </c>
      <c r="B69" s="6" t="s">
        <v>12</v>
      </c>
      <c r="C69" s="9">
        <v>1</v>
      </c>
      <c r="D69" s="2">
        <v>3</v>
      </c>
      <c r="E69" s="3">
        <v>45016</v>
      </c>
      <c r="F69" s="11">
        <v>193</v>
      </c>
      <c r="G69" s="60">
        <v>1.7627314814814814E-2</v>
      </c>
      <c r="H69" s="6">
        <f>SUM(
    HOUR(time!$G69)*60*60,
    MINUTE(time!$G69)*60,
    SECOND(time!$G69)
)</f>
        <v>1523</v>
      </c>
      <c r="I69" s="65">
        <f>IF(time!$H69=0,FALSE,time!$F69/time!$H69*60)</f>
        <v>7.6034143138542349</v>
      </c>
      <c r="J69" s="64">
        <f>IF(time!$H69=0,FALSE,time!$I69*60)</f>
        <v>456.20485883125411</v>
      </c>
      <c r="K69" s="120">
        <f>IF(time!$F69=0,FALSE,time!$H69/time!$F69)</f>
        <v>7.8911917098445592</v>
      </c>
    </row>
    <row r="70" spans="1:11" x14ac:dyDescent="0.25">
      <c r="A70" s="5">
        <v>12</v>
      </c>
      <c r="B70" s="6" t="s">
        <v>12</v>
      </c>
      <c r="C70" s="9">
        <v>1</v>
      </c>
      <c r="D70" s="2">
        <v>4</v>
      </c>
      <c r="E70" s="3">
        <v>45019</v>
      </c>
      <c r="F70" s="11">
        <v>148</v>
      </c>
      <c r="G70" s="60">
        <v>1.2407407407407409E-2</v>
      </c>
      <c r="H70" s="6">
        <f>SUM(
    HOUR(time!$G70)*60*60,
    MINUTE(time!$G70)*60,
    SECOND(time!$G70)
)</f>
        <v>1072</v>
      </c>
      <c r="I70" s="65">
        <f>IF(time!$H70=0,FALSE,time!$F70/time!$H70*60)</f>
        <v>8.2835820895522403</v>
      </c>
      <c r="J70" s="64">
        <f>IF(time!$H70=0,FALSE,time!$I70*60)</f>
        <v>497.01492537313442</v>
      </c>
      <c r="K70" s="120">
        <f>IF(time!$F70=0,FALSE,time!$H70/time!$F70)</f>
        <v>7.243243243243243</v>
      </c>
    </row>
    <row r="71" spans="1:11" x14ac:dyDescent="0.25">
      <c r="A71" s="5">
        <v>12</v>
      </c>
      <c r="B71" s="6" t="s">
        <v>12</v>
      </c>
      <c r="C71" s="9">
        <v>1</v>
      </c>
      <c r="D71" s="2">
        <v>5</v>
      </c>
      <c r="E71" s="3">
        <v>45021</v>
      </c>
      <c r="F71" s="11">
        <v>225</v>
      </c>
      <c r="G71" s="60">
        <v>2.0034722222222221E-2</v>
      </c>
      <c r="H71" s="6">
        <f>SUM(
    HOUR(time!$G71)*60*60,
    MINUTE(time!$G71)*60,
    SECOND(time!$G71)
)</f>
        <v>1731</v>
      </c>
      <c r="I71" s="65">
        <f>IF(time!$H71=0,FALSE,time!$F71/time!$H71*60)</f>
        <v>7.7989601386481811</v>
      </c>
      <c r="J71" s="64">
        <f>IF(time!$H71=0,FALSE,time!$I71*60)</f>
        <v>467.93760831889085</v>
      </c>
      <c r="K71" s="120">
        <f>IF(time!$F71=0,FALSE,time!$H71/time!$F71)</f>
        <v>7.6933333333333334</v>
      </c>
    </row>
    <row r="72" spans="1:11" s="77" customFormat="1" ht="15.75" thickBot="1" x14ac:dyDescent="0.3">
      <c r="A72" s="14">
        <v>12</v>
      </c>
      <c r="B72" s="15" t="s">
        <v>12</v>
      </c>
      <c r="C72" s="76">
        <v>1</v>
      </c>
      <c r="D72" s="77">
        <v>6</v>
      </c>
      <c r="E72" s="78">
        <v>45021</v>
      </c>
      <c r="F72" s="79">
        <v>125</v>
      </c>
      <c r="G72" s="80">
        <v>8.4722222222222213E-3</v>
      </c>
      <c r="H72" s="15">
        <f>SUM(
    HOUR(time!$G72)*60*60,
    MINUTE(time!$G72)*60,
    SECOND(time!$G72)
)</f>
        <v>732</v>
      </c>
      <c r="I72" s="81">
        <f>IF(time!$H72=0,FALSE,time!$F72/time!$H72*60)</f>
        <v>10.245901639344263</v>
      </c>
      <c r="J72" s="82">
        <f>IF(time!$H72=0,FALSE,time!$I72*60)</f>
        <v>614.7540983606558</v>
      </c>
      <c r="K72" s="121">
        <f>IF(time!$F72=0,FALSE,time!$H72/time!$F72)</f>
        <v>5.8559999999999999</v>
      </c>
    </row>
    <row r="73" spans="1:11" s="70" customFormat="1" x14ac:dyDescent="0.25">
      <c r="A73" s="23">
        <v>12</v>
      </c>
      <c r="B73" s="68" t="s">
        <v>12</v>
      </c>
      <c r="C73" s="83">
        <v>2</v>
      </c>
      <c r="D73" s="70">
        <v>1</v>
      </c>
      <c r="E73" s="71">
        <v>45041</v>
      </c>
      <c r="F73" s="72">
        <v>198</v>
      </c>
      <c r="G73" s="73">
        <v>1.4039351851851851E-2</v>
      </c>
      <c r="H73" s="68">
        <f>SUM(
    HOUR(time!$G73)*60*60,
    MINUTE(time!$G73)*60,
    SECOND(time!$G73)
)</f>
        <v>1213</v>
      </c>
      <c r="I73" s="74">
        <f>IF(time!$H73=0,FALSE,time!$F73/time!$H73*60)</f>
        <v>9.7938994229183844</v>
      </c>
      <c r="J73" s="75">
        <f>IF(time!$H73=0,FALSE,time!$I73*60)</f>
        <v>587.63396537510312</v>
      </c>
      <c r="K73" s="119">
        <f>IF(time!$F73=0,FALSE,time!$H73/time!$F73)</f>
        <v>6.1262626262626263</v>
      </c>
    </row>
    <row r="74" spans="1:11" s="77" customFormat="1" ht="15.75" thickBot="1" x14ac:dyDescent="0.3">
      <c r="A74" s="14">
        <v>12</v>
      </c>
      <c r="B74" s="15" t="s">
        <v>12</v>
      </c>
      <c r="C74" s="85">
        <v>2</v>
      </c>
      <c r="D74" s="77">
        <v>2</v>
      </c>
      <c r="E74" s="78">
        <v>45042</v>
      </c>
      <c r="F74" s="79">
        <v>200</v>
      </c>
      <c r="G74" s="80">
        <v>1.7210648148148149E-2</v>
      </c>
      <c r="H74" s="15">
        <f>SUM(
    HOUR(time!$G74)*60*60,
    MINUTE(time!$G74)*60,
    SECOND(time!$G74)
)</f>
        <v>1487</v>
      </c>
      <c r="I74" s="81">
        <f>IF(time!$H74=0,FALSE,time!$F74/time!$H74*60)</f>
        <v>8.0699394754539338</v>
      </c>
      <c r="J74" s="82">
        <f>IF(time!$H74=0,FALSE,time!$I74*60)</f>
        <v>484.19636852723602</v>
      </c>
      <c r="K74" s="121">
        <f>IF(time!$F74=0,FALSE,time!$H74/time!$F74)</f>
        <v>7.4349999999999996</v>
      </c>
    </row>
    <row r="75" spans="1:11" s="91" customFormat="1" ht="15.75" thickBot="1" x14ac:dyDescent="0.3">
      <c r="A75" s="88">
        <v>13</v>
      </c>
      <c r="B75" s="89" t="s">
        <v>13</v>
      </c>
      <c r="C75" s="90">
        <v>1</v>
      </c>
      <c r="D75" s="91">
        <v>1</v>
      </c>
      <c r="E75" s="92">
        <v>45019</v>
      </c>
      <c r="F75" s="93">
        <v>201</v>
      </c>
      <c r="G75" s="94">
        <v>1.7361111111111112E-2</v>
      </c>
      <c r="H75" s="89">
        <f>SUM(
    HOUR(time!$G75)*60*60,
    MINUTE(time!$G75)*60,
    SECOND(time!$G75)
)</f>
        <v>1500</v>
      </c>
      <c r="I75" s="95">
        <f>IF(time!$H75=0,FALSE,time!$F75/time!$H75*60)</f>
        <v>8.0400000000000009</v>
      </c>
      <c r="J75" s="96">
        <f>IF(time!$H75=0,FALSE,time!$I75*60)</f>
        <v>482.40000000000003</v>
      </c>
      <c r="K75" s="122">
        <f>IF(time!$F75=0,FALSE,time!$H75/time!$F75)</f>
        <v>7.4626865671641793</v>
      </c>
    </row>
    <row r="76" spans="1:11" s="70" customFormat="1" x14ac:dyDescent="0.25">
      <c r="A76" s="23">
        <v>14</v>
      </c>
      <c r="B76" s="68" t="s">
        <v>14</v>
      </c>
      <c r="C76" s="69">
        <v>1</v>
      </c>
      <c r="D76" s="70">
        <v>1</v>
      </c>
      <c r="E76" s="97">
        <v>45036</v>
      </c>
      <c r="F76" s="23">
        <v>500</v>
      </c>
      <c r="G76" s="73">
        <v>5.1388888888888894E-2</v>
      </c>
      <c r="H76" s="68">
        <f>SUM(
    HOUR(time!$G76)*60*60,
    MINUTE(time!$G76)*60,
    SECOND(time!$G76)
)</f>
        <v>4440</v>
      </c>
      <c r="I76" s="74">
        <f>IF(time!$H76=0,FALSE,time!$F76/time!$H76*60)</f>
        <v>6.756756756756757</v>
      </c>
      <c r="J76" s="75">
        <f>IF(time!$H76=0,FALSE,time!$I76*60)</f>
        <v>405.40540540540542</v>
      </c>
      <c r="K76" s="119">
        <f>IF(time!$F76=0,FALSE,time!$H76/time!$F76)</f>
        <v>8.8800000000000008</v>
      </c>
    </row>
    <row r="77" spans="1:11" s="77" customFormat="1" ht="15.75" thickBot="1" x14ac:dyDescent="0.3">
      <c r="A77" s="14">
        <v>14</v>
      </c>
      <c r="B77" s="15" t="s">
        <v>14</v>
      </c>
      <c r="C77" s="76">
        <v>1</v>
      </c>
      <c r="D77" s="77">
        <v>2</v>
      </c>
      <c r="E77" s="98">
        <v>45042</v>
      </c>
      <c r="F77" s="14">
        <v>500</v>
      </c>
      <c r="G77" s="80">
        <v>6.3888888888888884E-2</v>
      </c>
      <c r="H77" s="15">
        <f>SUM(
    HOUR(time!$G77)*60*60,
    MINUTE(time!$G77)*60,
    SECOND(time!$G77)
)</f>
        <v>5520</v>
      </c>
      <c r="I77" s="81">
        <f>IF(time!$H77=0,FALSE,time!$F77/time!$H77*60)</f>
        <v>5.4347826086956523</v>
      </c>
      <c r="J77" s="82">
        <f>IF(time!$H77=0,FALSE,time!$I77*60)</f>
        <v>326.08695652173913</v>
      </c>
      <c r="K77" s="121">
        <f>IF(time!$F77=0,FALSE,time!$H77/time!$F77)</f>
        <v>11.04</v>
      </c>
    </row>
  </sheetData>
  <autoFilter ref="A1:J77"/>
  <conditionalFormatting sqref="I2:I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>
      <selection activeCell="P27" sqref="P27"/>
    </sheetView>
  </sheetViews>
  <sheetFormatPr baseColWidth="10" defaultRowHeight="15" x14ac:dyDescent="0.25"/>
  <cols>
    <col min="1" max="1" width="26.85546875" style="13" bestFit="1" customWidth="1"/>
    <col min="2" max="2" width="15.28515625" style="13" bestFit="1" customWidth="1"/>
    <col min="3" max="13" width="5.7109375" style="13" bestFit="1" customWidth="1"/>
    <col min="14" max="15" width="5.7109375" style="13" customWidth="1"/>
    <col min="16" max="17" width="5.7109375" style="13" bestFit="1" customWidth="1"/>
    <col min="18" max="16384" width="11.42578125" style="13"/>
  </cols>
  <sheetData>
    <row r="1" spans="1:17" ht="15.75" thickBot="1" x14ac:dyDescent="0.3">
      <c r="A1" s="104" t="s">
        <v>19</v>
      </c>
      <c r="B1" s="18" t="s">
        <v>29</v>
      </c>
      <c r="C1" s="101">
        <v>1</v>
      </c>
      <c r="D1" s="101">
        <v>2</v>
      </c>
      <c r="E1" s="101">
        <v>3</v>
      </c>
      <c r="F1" s="101">
        <v>4</v>
      </c>
      <c r="G1" s="101">
        <v>5</v>
      </c>
      <c r="H1" s="101">
        <v>6</v>
      </c>
      <c r="I1" s="101">
        <v>7</v>
      </c>
      <c r="J1" s="101">
        <v>8</v>
      </c>
      <c r="K1" s="101">
        <v>9</v>
      </c>
      <c r="L1" s="101">
        <v>10</v>
      </c>
      <c r="M1" s="102">
        <v>11</v>
      </c>
      <c r="N1" s="102">
        <v>12</v>
      </c>
      <c r="O1" s="102">
        <v>13</v>
      </c>
      <c r="P1" s="103">
        <v>14</v>
      </c>
      <c r="Q1" s="4"/>
    </row>
    <row r="2" spans="1:17" x14ac:dyDescent="0.25">
      <c r="A2" s="105" t="s">
        <v>30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x14ac:dyDescent="0.25">
      <c r="A3" s="105">
        <v>1</v>
      </c>
      <c r="C3" s="21">
        <f>IF(
SUMIFS(
    time!$F$2:$F$10024,
    time!$C$2:$C$10024, "=1",
    time!$D$2:$D$10024, "="&amp;serie.exp1!$A3,
    time!$A$2:$A$10024, "="&amp;serie.exp1!C$1
)=0,
FALSE,
SUMIFS(
    time!$F$2:$F$10024,
    time!$C$2:$C$10024, "=1",
    time!$D$2:$D$10024, "="&amp;serie.exp1!$A3,
    time!$A$2:$A$10024, "="&amp;serie.exp1!C$1
)
)</f>
        <v>158</v>
      </c>
      <c r="D3" s="21">
        <f>IF(
SUMIFS(
    time!$F$2:$F$10024,
    time!$C$2:$C$10024, "=1",
    time!$D$2:$D$10024, "="&amp;serie.exp1!$A3,
    time!$A$2:$A$10024, "="&amp;serie.exp1!D$1
)=0,
FALSE,
SUMIFS(
    time!$F$2:$F$10024,
    time!$C$2:$C$10024, "=1",
    time!$D$2:$D$10024, "="&amp;serie.exp1!$A3,
    time!$A$2:$A$10024, "="&amp;serie.exp1!D$1
)
)</f>
        <v>62</v>
      </c>
      <c r="E3" s="21">
        <f>IF(
SUMIFS(
    time!$F$2:$F$10024,
    time!$C$2:$C$10024, "=1",
    time!$D$2:$D$10024, "="&amp;serie.exp1!$A3,
    time!$A$2:$A$10024, "="&amp;serie.exp1!E$1
)=0,
FALSE,
SUMIFS(
    time!$F$2:$F$10024,
    time!$C$2:$C$10024, "=1",
    time!$D$2:$D$10024, "="&amp;serie.exp1!$A3,
    time!$A$2:$A$10024, "="&amp;serie.exp1!E$1
)
)</f>
        <v>80</v>
      </c>
      <c r="F3" s="21">
        <f>IF(
SUMIFS(
    time!$F$2:$F$10024,
    time!$C$2:$C$10024, "=1",
    time!$D$2:$D$10024, "="&amp;serie.exp1!$A3,
    time!$A$2:$A$10024, "="&amp;serie.exp1!F$1
)=0,
FALSE,
SUMIFS(
    time!$F$2:$F$10024,
    time!$C$2:$C$10024, "=1",
    time!$D$2:$D$10024, "="&amp;serie.exp1!$A3,
    time!$A$2:$A$10024, "="&amp;serie.exp1!F$1
)
)</f>
        <v>101</v>
      </c>
      <c r="G3" s="21">
        <f>IF(
SUMIFS(
    time!$F$2:$F$10024,
    time!$C$2:$C$10024, "=1",
    time!$D$2:$D$10024, "="&amp;serie.exp1!$A3,
    time!$A$2:$A$10024, "="&amp;serie.exp1!G$1
)=0,
FALSE,
SUMIFS(
    time!$F$2:$F$10024,
    time!$C$2:$C$10024, "=1",
    time!$D$2:$D$10024, "="&amp;serie.exp1!$A3,
    time!$A$2:$A$10024, "="&amp;serie.exp1!G$1
)
)</f>
        <v>101</v>
      </c>
      <c r="H3" s="21">
        <f>IF(
SUMIFS(
    time!$F$2:$F$10024,
    time!$C$2:$C$10024, "=1",
    time!$D$2:$D$10024, "="&amp;serie.exp1!$A3,
    time!$A$2:$A$10024, "="&amp;serie.exp1!H$1
)=0,
FALSE,
SUMIFS(
    time!$F$2:$F$10024,
    time!$C$2:$C$10024, "=1",
    time!$D$2:$D$10024, "="&amp;serie.exp1!$A3,
    time!$A$2:$A$10024, "="&amp;serie.exp1!H$1
)
)</f>
        <v>210</v>
      </c>
      <c r="I3" s="21">
        <f>IF(
SUMIFS(
    time!$F$2:$F$10024,
    time!$C$2:$C$10024, "=1",
    time!$D$2:$D$10024, "="&amp;serie.exp1!$A3,
    time!$A$2:$A$10024, "="&amp;serie.exp1!I$1
)=0,
FALSE,
SUMIFS(
    time!$F$2:$F$10024,
    time!$C$2:$C$10024, "=1",
    time!$D$2:$D$10024, "="&amp;serie.exp1!$A3,
    time!$A$2:$A$10024, "="&amp;serie.exp1!I$1
)
)</f>
        <v>201</v>
      </c>
      <c r="J3" s="21">
        <f>IF(
SUMIFS(
    time!$F$2:$F$10024,
    time!$C$2:$C$10024, "=1",
    time!$D$2:$D$10024, "="&amp;serie.exp1!$A3,
    time!$A$2:$A$10024, "="&amp;serie.exp1!J$1
)=0,
FALSE,
SUMIFS(
    time!$F$2:$F$10024,
    time!$C$2:$C$10024, "=1",
    time!$D$2:$D$10024, "="&amp;serie.exp1!$A3,
    time!$A$2:$A$10024, "="&amp;serie.exp1!J$1
)
)</f>
        <v>101</v>
      </c>
      <c r="K3" s="21">
        <f>IF(
SUMIFS(
    time!$F$2:$F$10024,
    time!$C$2:$C$10024, "=1",
    time!$D$2:$D$10024, "="&amp;serie.exp1!$A3,
    time!$A$2:$A$10024, "="&amp;serie.exp1!K$1
)=0,
FALSE,
SUMIFS(
    time!$F$2:$F$10024,
    time!$C$2:$C$10024, "=1",
    time!$D$2:$D$10024, "="&amp;serie.exp1!$A3,
    time!$A$2:$A$10024, "="&amp;serie.exp1!K$1
)
)</f>
        <v>170</v>
      </c>
      <c r="L3" s="21">
        <f>IF(
SUMIFS(
    time!$F$2:$F$10024,
    time!$C$2:$C$10024, "=1",
    time!$D$2:$D$10024, "="&amp;serie.exp1!$A3,
    time!$A$2:$A$10024, "="&amp;serie.exp1!L$1
)=0,
FALSE,
SUMIFS(
    time!$F$2:$F$10024,
    time!$C$2:$C$10024, "=1",
    time!$D$2:$D$10024, "="&amp;serie.exp1!$A3,
    time!$A$2:$A$10024, "="&amp;serie.exp1!L$1
)
)</f>
        <v>287</v>
      </c>
      <c r="M3" s="21">
        <f>IF(
SUMIFS(
    time!$F$2:$F$10024,
    time!$C$2:$C$10024, "=1",
    time!$D$2:$D$10024, "="&amp;serie.exp1!$A3,
    time!$A$2:$A$10024, "="&amp;serie.exp1!M$1
)=0,
FALSE,
SUMIFS(
    time!$F$2:$F$10024,
    time!$C$2:$C$10024, "=1",
    time!$D$2:$D$10024, "="&amp;serie.exp1!$A3,
    time!$A$2:$A$10024, "="&amp;serie.exp1!M$1
)
)</f>
        <v>547</v>
      </c>
      <c r="N3" s="21">
        <f>IF(
SUMIFS(
    time!$F$2:$F$10024,
    time!$C$2:$C$10024, "=1",
    time!$D$2:$D$10024, "="&amp;serie.exp1!$A3,
    time!$A$2:$A$10024, "="&amp;serie.exp1!N$1
)=0,
FALSE,
SUMIFS(
    time!$F$2:$F$10024,
    time!$C$2:$C$10024, "=1",
    time!$D$2:$D$10024, "="&amp;serie.exp1!$A3,
    time!$A$2:$A$10024, "="&amp;serie.exp1!N$1
)
)</f>
        <v>140</v>
      </c>
      <c r="O3" s="21">
        <f>IF(
SUMIFS(
    time!$F$2:$F$10024,
    time!$C$2:$C$10024, "=1",
    time!$D$2:$D$10024, "="&amp;serie.exp1!$A3,
    time!$A$2:$A$10024, "="&amp;serie.exp1!O$1
)=0,
FALSE,
SUMIFS(
    time!$F$2:$F$10024,
    time!$C$2:$C$10024, "=1",
    time!$D$2:$D$10024, "="&amp;serie.exp1!$A3,
    time!$A$2:$A$10024, "="&amp;serie.exp1!O$1
)
)</f>
        <v>201</v>
      </c>
      <c r="P3" s="21">
        <f>IF(
SUMIFS(
    time!$F$2:$F$10024,
    time!$C$2:$C$10024, "=1",
    time!$D$2:$D$10024, "="&amp;serie.exp1!$A3,
    time!$A$2:$A$10024, "="&amp;serie.exp1!P$1
)=0,
FALSE,
SUMIFS(
    time!$F$2:$F$10024,
    time!$C$2:$C$10024, "=1",
    time!$D$2:$D$10024, "="&amp;serie.exp1!$A3,
    time!$A$2:$A$10024, "="&amp;serie.exp1!P$1
)
)</f>
        <v>500</v>
      </c>
      <c r="Q3" s="21"/>
    </row>
    <row r="4" spans="1:17" x14ac:dyDescent="0.25">
      <c r="A4" s="105">
        <v>2</v>
      </c>
      <c r="C4" s="21">
        <f>IF(
SUMIFS(
    time!$F$2:$F$10024,
    time!$C$2:$C$10024, "=1",
    time!$D$2:$D$10024, "="&amp;serie.exp1!$A4,
    time!$A$2:$A$10024, "="&amp;serie.exp1!C$1
)=0,
FALSE,
SUMIFS(
    time!$F$2:$F$10024,
    time!$C$2:$C$10024, "=1",
    time!$D$2:$D$10024, "="&amp;serie.exp1!$A4,
    time!$A$2:$A$10024, "="&amp;serie.exp1!C$1
)
)</f>
        <v>92</v>
      </c>
      <c r="D4" s="21">
        <f>IF(
SUMIFS(
    time!$F$2:$F$10024,
    time!$C$2:$C$10024, "=1",
    time!$D$2:$D$10024, "="&amp;serie.exp1!$A4,
    time!$A$2:$A$10024, "="&amp;serie.exp1!D$1
)=0,
FALSE,
SUMIFS(
    time!$F$2:$F$10024,
    time!$C$2:$C$10024, "=1",
    time!$D$2:$D$10024, "="&amp;serie.exp1!$A4,
    time!$A$2:$A$10024, "="&amp;serie.exp1!D$1
)
)</f>
        <v>68</v>
      </c>
      <c r="E4" s="21">
        <f>IF(
SUMIFS(
    time!$F$2:$F$10024,
    time!$C$2:$C$10024, "=1",
    time!$D$2:$D$10024, "="&amp;serie.exp1!$A4,
    time!$A$2:$A$10024, "="&amp;serie.exp1!E$1
)=0,
FALSE,
SUMIFS(
    time!$F$2:$F$10024,
    time!$C$2:$C$10024, "=1",
    time!$D$2:$D$10024, "="&amp;serie.exp1!$A4,
    time!$A$2:$A$10024, "="&amp;serie.exp1!E$1
)
)</f>
        <v>106</v>
      </c>
      <c r="F4" s="21">
        <f>IF(
SUMIFS(
    time!$F$2:$F$10024,
    time!$C$2:$C$10024, "=1",
    time!$D$2:$D$10024, "="&amp;serie.exp1!$A4,
    time!$A$2:$A$10024, "="&amp;serie.exp1!F$1
)=0,
FALSE,
SUMIFS(
    time!$F$2:$F$10024,
    time!$C$2:$C$10024, "=1",
    time!$D$2:$D$10024, "="&amp;serie.exp1!$A4,
    time!$A$2:$A$10024, "="&amp;serie.exp1!F$1
)
)</f>
        <v>100</v>
      </c>
      <c r="G4" s="21">
        <f>IF(
SUMIFS(
    time!$F$2:$F$10024,
    time!$C$2:$C$10024, "=1",
    time!$D$2:$D$10024, "="&amp;serie.exp1!$A4,
    time!$A$2:$A$10024, "="&amp;serie.exp1!G$1
)=0,
FALSE,
SUMIFS(
    time!$F$2:$F$10024,
    time!$C$2:$C$10024, "=1",
    time!$D$2:$D$10024, "="&amp;serie.exp1!$A4,
    time!$A$2:$A$10024, "="&amp;serie.exp1!G$1
)
)</f>
        <v>101</v>
      </c>
      <c r="H4" s="21">
        <f>IF(
SUMIFS(
    time!$F$2:$F$10024,
    time!$C$2:$C$10024, "=1",
    time!$D$2:$D$10024, "="&amp;serie.exp1!$A4,
    time!$A$2:$A$10024, "="&amp;serie.exp1!H$1
)=0,
FALSE,
SUMIFS(
    time!$F$2:$F$10024,
    time!$C$2:$C$10024, "=1",
    time!$D$2:$D$10024, "="&amp;serie.exp1!$A4,
    time!$A$2:$A$10024, "="&amp;serie.exp1!H$1
)
)</f>
        <v>405</v>
      </c>
      <c r="I4" s="21">
        <f>IF(
SUMIFS(
    time!$F$2:$F$10024,
    time!$C$2:$C$10024, "=1",
    time!$D$2:$D$10024, "="&amp;serie.exp1!$A4,
    time!$A$2:$A$10024, "="&amp;serie.exp1!I$1
)=0,
FALSE,
SUMIFS(
    time!$F$2:$F$10024,
    time!$C$2:$C$10024, "=1",
    time!$D$2:$D$10024, "="&amp;serie.exp1!$A4,
    time!$A$2:$A$10024, "="&amp;serie.exp1!I$1
)
)</f>
        <v>201</v>
      </c>
      <c r="J4" s="21">
        <f>IF(
SUMIFS(
    time!$F$2:$F$10024,
    time!$C$2:$C$10024, "=1",
    time!$D$2:$D$10024, "="&amp;serie.exp1!$A4,
    time!$A$2:$A$10024, "="&amp;serie.exp1!J$1
)=0,
FALSE,
SUMIFS(
    time!$F$2:$F$10024,
    time!$C$2:$C$10024, "=1",
    time!$D$2:$D$10024, "="&amp;serie.exp1!$A4,
    time!$A$2:$A$10024, "="&amp;serie.exp1!J$1
)
)</f>
        <v>50</v>
      </c>
      <c r="K4" s="21">
        <f>IF(
SUMIFS(
    time!$F$2:$F$10024,
    time!$C$2:$C$10024, "=1",
    time!$D$2:$D$10024, "="&amp;serie.exp1!$A4,
    time!$A$2:$A$10024, "="&amp;serie.exp1!K$1
)=0,
FALSE,
SUMIFS(
    time!$F$2:$F$10024,
    time!$C$2:$C$10024, "=1",
    time!$D$2:$D$10024, "="&amp;serie.exp1!$A4,
    time!$A$2:$A$10024, "="&amp;serie.exp1!K$1
)
)</f>
        <v>235</v>
      </c>
      <c r="L4" s="21">
        <f>IF(
SUMIFS(
    time!$F$2:$F$10024,
    time!$C$2:$C$10024, "=1",
    time!$D$2:$D$10024, "="&amp;serie.exp1!$A4,
    time!$A$2:$A$10024, "="&amp;serie.exp1!L$1
)=0,
FALSE,
SUMIFS(
    time!$F$2:$F$10024,
    time!$C$2:$C$10024, "=1",
    time!$D$2:$D$10024, "="&amp;serie.exp1!$A4,
    time!$A$2:$A$10024, "="&amp;serie.exp1!L$1
)
)</f>
        <v>350</v>
      </c>
      <c r="M4" s="21">
        <f>IF(
SUMIFS(
    time!$F$2:$F$10024,
    time!$C$2:$C$10024, "=1",
    time!$D$2:$D$10024, "="&amp;serie.exp1!$A4,
    time!$A$2:$A$10024, "="&amp;serie.exp1!M$1
)=0,
FALSE,
SUMIFS(
    time!$F$2:$F$10024,
    time!$C$2:$C$10024, "=1",
    time!$D$2:$D$10024, "="&amp;serie.exp1!$A4,
    time!$A$2:$A$10024, "="&amp;serie.exp1!M$1
)
)</f>
        <v>203</v>
      </c>
      <c r="N4" s="21">
        <f>IF(
SUMIFS(
    time!$F$2:$F$10024,
    time!$C$2:$C$10024, "=1",
    time!$D$2:$D$10024, "="&amp;serie.exp1!$A4,
    time!$A$2:$A$10024, "="&amp;serie.exp1!N$1
)=0,
FALSE,
SUMIFS(
    time!$F$2:$F$10024,
    time!$C$2:$C$10024, "=1",
    time!$D$2:$D$10024, "="&amp;serie.exp1!$A4,
    time!$A$2:$A$10024, "="&amp;serie.exp1!N$1
)
)</f>
        <v>145</v>
      </c>
      <c r="O4" s="21" t="b">
        <f>IF(
SUMIFS(
    time!$F$2:$F$10024,
    time!$C$2:$C$10024, "=1",
    time!$D$2:$D$10024, "="&amp;serie.exp1!$A4,
    time!$A$2:$A$10024, "="&amp;serie.exp1!O$1
)=0,
FALSE,
SUMIFS(
    time!$F$2:$F$10024,
    time!$C$2:$C$10024, "=1",
    time!$D$2:$D$10024, "="&amp;serie.exp1!$A4,
    time!$A$2:$A$10024, "="&amp;serie.exp1!O$1
)
)</f>
        <v>0</v>
      </c>
      <c r="P4" s="21">
        <f>IF(
SUMIFS(
    time!$F$2:$F$10024,
    time!$C$2:$C$10024, "=1",
    time!$D$2:$D$10024, "="&amp;serie.exp1!$A4,
    time!$A$2:$A$10024, "="&amp;serie.exp1!P$1
)=0,
FALSE,
SUMIFS(
    time!$F$2:$F$10024,
    time!$C$2:$C$10024, "=1",
    time!$D$2:$D$10024, "="&amp;serie.exp1!$A4,
    time!$A$2:$A$10024, "="&amp;serie.exp1!P$1
)
)</f>
        <v>500</v>
      </c>
      <c r="Q4" s="21"/>
    </row>
    <row r="5" spans="1:17" x14ac:dyDescent="0.25">
      <c r="A5" s="105">
        <v>3</v>
      </c>
      <c r="C5" s="21">
        <f>IF(
SUMIFS(
    time!$F$2:$F$10024,
    time!$C$2:$C$10024, "=1",
    time!$D$2:$D$10024, "="&amp;serie.exp1!$A5,
    time!$A$2:$A$10024, "="&amp;serie.exp1!C$1
)=0,
FALSE,
SUMIFS(
    time!$F$2:$F$10024,
    time!$C$2:$C$10024, "=1",
    time!$D$2:$D$10024, "="&amp;serie.exp1!$A5,
    time!$A$2:$A$10024, "="&amp;serie.exp1!C$1
)
)</f>
        <v>126</v>
      </c>
      <c r="D5" s="21">
        <f>IF(
SUMIFS(
    time!$F$2:$F$10024,
    time!$C$2:$C$10024, "=1",
    time!$D$2:$D$10024, "="&amp;serie.exp1!$A5,
    time!$A$2:$A$10024, "="&amp;serie.exp1!D$1
)=0,
FALSE,
SUMIFS(
    time!$F$2:$F$10024,
    time!$C$2:$C$10024, "=1",
    time!$D$2:$D$10024, "="&amp;serie.exp1!$A5,
    time!$A$2:$A$10024, "="&amp;serie.exp1!D$1
)
)</f>
        <v>91</v>
      </c>
      <c r="E5" s="21">
        <f>IF(
SUMIFS(
    time!$F$2:$F$10024,
    time!$C$2:$C$10024, "=1",
    time!$D$2:$D$10024, "="&amp;serie.exp1!$A5,
    time!$A$2:$A$10024, "="&amp;serie.exp1!E$1
)=0,
FALSE,
SUMIFS(
    time!$F$2:$F$10024,
    time!$C$2:$C$10024, "=1",
    time!$D$2:$D$10024, "="&amp;serie.exp1!$A5,
    time!$A$2:$A$10024, "="&amp;serie.exp1!E$1
)
)</f>
        <v>128</v>
      </c>
      <c r="F5" s="21">
        <f>IF(
SUMIFS(
    time!$F$2:$F$10024,
    time!$C$2:$C$10024, "=1",
    time!$D$2:$D$10024, "="&amp;serie.exp1!$A5,
    time!$A$2:$A$10024, "="&amp;serie.exp1!F$1
)=0,
FALSE,
SUMIFS(
    time!$F$2:$F$10024,
    time!$C$2:$C$10024, "=1",
    time!$D$2:$D$10024, "="&amp;serie.exp1!$A5,
    time!$A$2:$A$10024, "="&amp;serie.exp1!F$1
)
)</f>
        <v>300</v>
      </c>
      <c r="G5" s="21">
        <f>IF(
SUMIFS(
    time!$F$2:$F$10024,
    time!$C$2:$C$10024, "=1",
    time!$D$2:$D$10024, "="&amp;serie.exp1!$A5,
    time!$A$2:$A$10024, "="&amp;serie.exp1!G$1
)=0,
FALSE,
SUMIFS(
    time!$F$2:$F$10024,
    time!$C$2:$C$10024, "=1",
    time!$D$2:$D$10024, "="&amp;serie.exp1!$A5,
    time!$A$2:$A$10024, "="&amp;serie.exp1!G$1
)
)</f>
        <v>102</v>
      </c>
      <c r="H5" s="21" t="b">
        <f>IF(
SUMIFS(
    time!$F$2:$F$10024,
    time!$C$2:$C$10024, "=1",
    time!$D$2:$D$10024, "="&amp;serie.exp1!$A5,
    time!$A$2:$A$10024, "="&amp;serie.exp1!H$1
)=0,
FALSE,
SUMIFS(
    time!$F$2:$F$10024,
    time!$C$2:$C$10024, "=1",
    time!$D$2:$D$10024, "="&amp;serie.exp1!$A5,
    time!$A$2:$A$10024, "="&amp;serie.exp1!H$1
)
)</f>
        <v>0</v>
      </c>
      <c r="I5" s="21">
        <f>IF(
SUMIFS(
    time!$F$2:$F$10024,
    time!$C$2:$C$10024, "=1",
    time!$D$2:$D$10024, "="&amp;serie.exp1!$A5,
    time!$A$2:$A$10024, "="&amp;serie.exp1!I$1
)=0,
FALSE,
SUMIFS(
    time!$F$2:$F$10024,
    time!$C$2:$C$10024, "=1",
    time!$D$2:$D$10024, "="&amp;serie.exp1!$A5,
    time!$A$2:$A$10024, "="&amp;serie.exp1!I$1
)
)</f>
        <v>199</v>
      </c>
      <c r="J5" s="21" t="b">
        <f>IF(
SUMIFS(
    time!$F$2:$F$10024,
    time!$C$2:$C$10024, "=1",
    time!$D$2:$D$10024, "="&amp;serie.exp1!$A5,
    time!$A$2:$A$10024, "="&amp;serie.exp1!J$1
)=0,
FALSE,
SUMIFS(
    time!$F$2:$F$10024,
    time!$C$2:$C$10024, "=1",
    time!$D$2:$D$10024, "="&amp;serie.exp1!$A5,
    time!$A$2:$A$10024, "="&amp;serie.exp1!J$1
)
)</f>
        <v>0</v>
      </c>
      <c r="K5" s="21">
        <f>IF(
SUMIFS(
    time!$F$2:$F$10024,
    time!$C$2:$C$10024, "=1",
    time!$D$2:$D$10024, "="&amp;serie.exp1!$A5,
    time!$A$2:$A$10024, "="&amp;serie.exp1!K$1
)=0,
FALSE,
SUMIFS(
    time!$F$2:$F$10024,
    time!$C$2:$C$10024, "=1",
    time!$D$2:$D$10024, "="&amp;serie.exp1!$A5,
    time!$A$2:$A$10024, "="&amp;serie.exp1!K$1
)
)</f>
        <v>136</v>
      </c>
      <c r="L5" s="21">
        <f>IF(
SUMIFS(
    time!$F$2:$F$10024,
    time!$C$2:$C$10024, "=1",
    time!$D$2:$D$10024, "="&amp;serie.exp1!$A5,
    time!$A$2:$A$10024, "="&amp;serie.exp1!L$1
)=0,
FALSE,
SUMIFS(
    time!$F$2:$F$10024,
    time!$C$2:$C$10024, "=1",
    time!$D$2:$D$10024, "="&amp;serie.exp1!$A5,
    time!$A$2:$A$10024, "="&amp;serie.exp1!L$1
)
)</f>
        <v>220</v>
      </c>
      <c r="M5" s="21">
        <f>IF(
SUMIFS(
    time!$F$2:$F$10024,
    time!$C$2:$C$10024, "=1",
    time!$D$2:$D$10024, "="&amp;serie.exp1!$A5,
    time!$A$2:$A$10024, "="&amp;serie.exp1!M$1
)=0,
FALSE,
SUMIFS(
    time!$F$2:$F$10024,
    time!$C$2:$C$10024, "=1",
    time!$D$2:$D$10024, "="&amp;serie.exp1!$A5,
    time!$A$2:$A$10024, "="&amp;serie.exp1!M$1
)
)</f>
        <v>250</v>
      </c>
      <c r="N5" s="21">
        <f>IF(
SUMIFS(
    time!$F$2:$F$10024,
    time!$C$2:$C$10024, "=1",
    time!$D$2:$D$10024, "="&amp;serie.exp1!$A5,
    time!$A$2:$A$10024, "="&amp;serie.exp1!N$1
)=0,
FALSE,
SUMIFS(
    time!$F$2:$F$10024,
    time!$C$2:$C$10024, "=1",
    time!$D$2:$D$10024, "="&amp;serie.exp1!$A5,
    time!$A$2:$A$10024, "="&amp;serie.exp1!N$1
)
)</f>
        <v>193</v>
      </c>
      <c r="O5" s="21" t="b">
        <f>IF(
SUMIFS(
    time!$F$2:$F$10024,
    time!$C$2:$C$10024, "=1",
    time!$D$2:$D$10024, "="&amp;serie.exp1!$A5,
    time!$A$2:$A$10024, "="&amp;serie.exp1!O$1
)=0,
FALSE,
SUMIFS(
    time!$F$2:$F$10024,
    time!$C$2:$C$10024, "=1",
    time!$D$2:$D$10024, "="&amp;serie.exp1!$A5,
    time!$A$2:$A$10024, "="&amp;serie.exp1!O$1
)
)</f>
        <v>0</v>
      </c>
      <c r="P5" s="21" t="b">
        <f>IF(
SUMIFS(
    time!$F$2:$F$10024,
    time!$C$2:$C$10024, "=1",
    time!$D$2:$D$10024, "="&amp;serie.exp1!$A5,
    time!$A$2:$A$10024, "="&amp;serie.exp1!P$1
)=0,
FALSE,
SUMIFS(
    time!$F$2:$F$10024,
    time!$C$2:$C$10024, "=1",
    time!$D$2:$D$10024, "="&amp;serie.exp1!$A5,
    time!$A$2:$A$10024, "="&amp;serie.exp1!P$1
)
)</f>
        <v>0</v>
      </c>
      <c r="Q5" s="21"/>
    </row>
    <row r="6" spans="1:17" x14ac:dyDescent="0.25">
      <c r="A6" s="105">
        <v>4</v>
      </c>
      <c r="C6" s="21">
        <f>IF(
SUMIFS(
    time!$F$2:$F$10024,
    time!$C$2:$C$10024, "=1",
    time!$D$2:$D$10024, "="&amp;serie.exp1!$A6,
    time!$A$2:$A$10024, "="&amp;serie.exp1!C$1
)=0,
FALSE,
SUMIFS(
    time!$F$2:$F$10024,
    time!$C$2:$C$10024, "=1",
    time!$D$2:$D$10024, "="&amp;serie.exp1!$A6,
    time!$A$2:$A$10024, "="&amp;serie.exp1!C$1
)
)</f>
        <v>125</v>
      </c>
      <c r="D6" s="21">
        <f>IF(
SUMIFS(
    time!$F$2:$F$10024,
    time!$C$2:$C$10024, "=1",
    time!$D$2:$D$10024, "="&amp;serie.exp1!$A6,
    time!$A$2:$A$10024, "="&amp;serie.exp1!D$1
)=0,
FALSE,
SUMIFS(
    time!$F$2:$F$10024,
    time!$C$2:$C$10024, "=1",
    time!$D$2:$D$10024, "="&amp;serie.exp1!$A6,
    time!$A$2:$A$10024, "="&amp;serie.exp1!D$1
)
)</f>
        <v>83</v>
      </c>
      <c r="E6" s="21">
        <f>IF(
SUMIFS(
    time!$F$2:$F$10024,
    time!$C$2:$C$10024, "=1",
    time!$D$2:$D$10024, "="&amp;serie.exp1!$A6,
    time!$A$2:$A$10024, "="&amp;serie.exp1!E$1
)=0,
FALSE,
SUMIFS(
    time!$F$2:$F$10024,
    time!$C$2:$C$10024, "=1",
    time!$D$2:$D$10024, "="&amp;serie.exp1!$A6,
    time!$A$2:$A$10024, "="&amp;serie.exp1!E$1
)
)</f>
        <v>147</v>
      </c>
      <c r="F6" s="21">
        <f>IF(
SUMIFS(
    time!$F$2:$F$10024,
    time!$C$2:$C$10024, "=1",
    time!$D$2:$D$10024, "="&amp;serie.exp1!$A6,
    time!$A$2:$A$10024, "="&amp;serie.exp1!F$1
)=0,
FALSE,
SUMIFS(
    time!$F$2:$F$10024,
    time!$C$2:$C$10024, "=1",
    time!$D$2:$D$10024, "="&amp;serie.exp1!$A6,
    time!$A$2:$A$10024, "="&amp;serie.exp1!F$1
)
)</f>
        <v>100</v>
      </c>
      <c r="G6" s="21">
        <f>IF(
SUMIFS(
    time!$F$2:$F$10024,
    time!$C$2:$C$10024, "=1",
    time!$D$2:$D$10024, "="&amp;serie.exp1!$A6,
    time!$A$2:$A$10024, "="&amp;serie.exp1!G$1
)=0,
FALSE,
SUMIFS(
    time!$F$2:$F$10024,
    time!$C$2:$C$10024, "=1",
    time!$D$2:$D$10024, "="&amp;serie.exp1!$A6,
    time!$A$2:$A$10024, "="&amp;serie.exp1!G$1
)
)</f>
        <v>98</v>
      </c>
      <c r="H6" s="21" t="b">
        <f>IF(
SUMIFS(
    time!$F$2:$F$10024,
    time!$C$2:$C$10024, "=1",
    time!$D$2:$D$10024, "="&amp;serie.exp1!$A6,
    time!$A$2:$A$10024, "="&amp;serie.exp1!H$1
)=0,
FALSE,
SUMIFS(
    time!$F$2:$F$10024,
    time!$C$2:$C$10024, "=1",
    time!$D$2:$D$10024, "="&amp;serie.exp1!$A6,
    time!$A$2:$A$10024, "="&amp;serie.exp1!H$1
)
)</f>
        <v>0</v>
      </c>
      <c r="I6" s="21">
        <f>IF(
SUMIFS(
    time!$F$2:$F$10024,
    time!$C$2:$C$10024, "=1",
    time!$D$2:$D$10024, "="&amp;serie.exp1!$A6,
    time!$A$2:$A$10024, "="&amp;serie.exp1!I$1
)=0,
FALSE,
SUMIFS(
    time!$F$2:$F$10024,
    time!$C$2:$C$10024, "=1",
    time!$D$2:$D$10024, "="&amp;serie.exp1!$A6,
    time!$A$2:$A$10024, "="&amp;serie.exp1!I$1
)
)</f>
        <v>200</v>
      </c>
      <c r="J6" s="21" t="b">
        <f>IF(
SUMIFS(
    time!$F$2:$F$10024,
    time!$C$2:$C$10024, "=1",
    time!$D$2:$D$10024, "="&amp;serie.exp1!$A6,
    time!$A$2:$A$10024, "="&amp;serie.exp1!J$1
)=0,
FALSE,
SUMIFS(
    time!$F$2:$F$10024,
    time!$C$2:$C$10024, "=1",
    time!$D$2:$D$10024, "="&amp;serie.exp1!$A6,
    time!$A$2:$A$10024, "="&amp;serie.exp1!J$1
)
)</f>
        <v>0</v>
      </c>
      <c r="K6" s="21">
        <f>IF(
SUMIFS(
    time!$F$2:$F$10024,
    time!$C$2:$C$10024, "=1",
    time!$D$2:$D$10024, "="&amp;serie.exp1!$A6,
    time!$A$2:$A$10024, "="&amp;serie.exp1!K$1
)=0,
FALSE,
SUMIFS(
    time!$F$2:$F$10024,
    time!$C$2:$C$10024, "=1",
    time!$D$2:$D$10024, "="&amp;serie.exp1!$A6,
    time!$A$2:$A$10024, "="&amp;serie.exp1!K$1
)
)</f>
        <v>197</v>
      </c>
      <c r="L6" s="21">
        <f>IF(
SUMIFS(
    time!$F$2:$F$10024,
    time!$C$2:$C$10024, "=1",
    time!$D$2:$D$10024, "="&amp;serie.exp1!$A6,
    time!$A$2:$A$10024, "="&amp;serie.exp1!L$1
)=0,
FALSE,
SUMIFS(
    time!$F$2:$F$10024,
    time!$C$2:$C$10024, "=1",
    time!$D$2:$D$10024, "="&amp;serie.exp1!$A6,
    time!$A$2:$A$10024, "="&amp;serie.exp1!L$1
)
)</f>
        <v>130</v>
      </c>
      <c r="M6" s="21" t="b">
        <f>IF(
SUMIFS(
    time!$F$2:$F$10024,
    time!$C$2:$C$10024, "=1",
    time!$D$2:$D$10024, "="&amp;serie.exp1!$A6,
    time!$A$2:$A$10024, "="&amp;serie.exp1!M$1
)=0,
FALSE,
SUMIFS(
    time!$F$2:$F$10024,
    time!$C$2:$C$10024, "=1",
    time!$D$2:$D$10024, "="&amp;serie.exp1!$A6,
    time!$A$2:$A$10024, "="&amp;serie.exp1!M$1
)
)</f>
        <v>0</v>
      </c>
      <c r="N6" s="21">
        <f>IF(
SUMIFS(
    time!$F$2:$F$10024,
    time!$C$2:$C$10024, "=1",
    time!$D$2:$D$10024, "="&amp;serie.exp1!$A6,
    time!$A$2:$A$10024, "="&amp;serie.exp1!N$1
)=0,
FALSE,
SUMIFS(
    time!$F$2:$F$10024,
    time!$C$2:$C$10024, "=1",
    time!$D$2:$D$10024, "="&amp;serie.exp1!$A6,
    time!$A$2:$A$10024, "="&amp;serie.exp1!N$1
)
)</f>
        <v>148</v>
      </c>
      <c r="O6" s="21" t="b">
        <f>IF(
SUMIFS(
    time!$F$2:$F$10024,
    time!$C$2:$C$10024, "=1",
    time!$D$2:$D$10024, "="&amp;serie.exp1!$A6,
    time!$A$2:$A$10024, "="&amp;serie.exp1!O$1
)=0,
FALSE,
SUMIFS(
    time!$F$2:$F$10024,
    time!$C$2:$C$10024, "=1",
    time!$D$2:$D$10024, "="&amp;serie.exp1!$A6,
    time!$A$2:$A$10024, "="&amp;serie.exp1!O$1
)
)</f>
        <v>0</v>
      </c>
      <c r="P6" s="21" t="b">
        <f>IF(
SUMIFS(
    time!$F$2:$F$10024,
    time!$C$2:$C$10024, "=1",
    time!$D$2:$D$10024, "="&amp;serie.exp1!$A6,
    time!$A$2:$A$10024, "="&amp;serie.exp1!P$1
)=0,
FALSE,
SUMIFS(
    time!$F$2:$F$10024,
    time!$C$2:$C$10024, "=1",
    time!$D$2:$D$10024, "="&amp;serie.exp1!$A6,
    time!$A$2:$A$10024, "="&amp;serie.exp1!P$1
)
)</f>
        <v>0</v>
      </c>
      <c r="Q6" s="21"/>
    </row>
    <row r="7" spans="1:17" x14ac:dyDescent="0.25">
      <c r="A7" s="105">
        <v>5</v>
      </c>
      <c r="C7" s="21">
        <f>IF(
SUMIFS(
    time!$F$2:$F$10024,
    time!$C$2:$C$10024, "=1",
    time!$D$2:$D$10024, "="&amp;serie.exp1!$A7,
    time!$A$2:$A$10024, "="&amp;serie.exp1!C$1
)=0,
FALSE,
SUMIFS(
    time!$F$2:$F$10024,
    time!$C$2:$C$10024, "=1",
    time!$D$2:$D$10024, "="&amp;serie.exp1!$A7,
    time!$A$2:$A$10024, "="&amp;serie.exp1!C$1
)
)</f>
        <v>152</v>
      </c>
      <c r="D7" s="21">
        <f>IF(
SUMIFS(
    time!$F$2:$F$10024,
    time!$C$2:$C$10024, "=1",
    time!$D$2:$D$10024, "="&amp;serie.exp1!$A7,
    time!$A$2:$A$10024, "="&amp;serie.exp1!D$1
)=0,
FALSE,
SUMIFS(
    time!$F$2:$F$10024,
    time!$C$2:$C$10024, "=1",
    time!$D$2:$D$10024, "="&amp;serie.exp1!$A7,
    time!$A$2:$A$10024, "="&amp;serie.exp1!D$1
)
)</f>
        <v>96</v>
      </c>
      <c r="E7" s="21">
        <f>IF(
SUMIFS(
    time!$F$2:$F$10024,
    time!$C$2:$C$10024, "=1",
    time!$D$2:$D$10024, "="&amp;serie.exp1!$A7,
    time!$A$2:$A$10024, "="&amp;serie.exp1!E$1
)=0,
FALSE,
SUMIFS(
    time!$F$2:$F$10024,
    time!$C$2:$C$10024, "=1",
    time!$D$2:$D$10024, "="&amp;serie.exp1!$A7,
    time!$A$2:$A$10024, "="&amp;serie.exp1!E$1
)
)</f>
        <v>156</v>
      </c>
      <c r="F7" s="21">
        <f>IF(
SUMIFS(
    time!$F$2:$F$10024,
    time!$C$2:$C$10024, "=1",
    time!$D$2:$D$10024, "="&amp;serie.exp1!$A7,
    time!$A$2:$A$10024, "="&amp;serie.exp1!F$1
)=0,
FALSE,
SUMIFS(
    time!$F$2:$F$10024,
    time!$C$2:$C$10024, "=1",
    time!$D$2:$D$10024, "="&amp;serie.exp1!$A7,
    time!$A$2:$A$10024, "="&amp;serie.exp1!F$1
)
)</f>
        <v>399</v>
      </c>
      <c r="G7" s="21">
        <f>IF(
SUMIFS(
    time!$F$2:$F$10024,
    time!$C$2:$C$10024, "=1",
    time!$D$2:$D$10024, "="&amp;serie.exp1!$A7,
    time!$A$2:$A$10024, "="&amp;serie.exp1!G$1
)=0,
FALSE,
SUMIFS(
    time!$F$2:$F$10024,
    time!$C$2:$C$10024, "=1",
    time!$D$2:$D$10024, "="&amp;serie.exp1!$A7,
    time!$A$2:$A$10024, "="&amp;serie.exp1!G$1
)
)</f>
        <v>108</v>
      </c>
      <c r="H7" s="21" t="b">
        <f>IF(
SUMIFS(
    time!$F$2:$F$10024,
    time!$C$2:$C$10024, "=1",
    time!$D$2:$D$10024, "="&amp;serie.exp1!$A7,
    time!$A$2:$A$10024, "="&amp;serie.exp1!H$1
)=0,
FALSE,
SUMIFS(
    time!$F$2:$F$10024,
    time!$C$2:$C$10024, "=1",
    time!$D$2:$D$10024, "="&amp;serie.exp1!$A7,
    time!$A$2:$A$10024, "="&amp;serie.exp1!H$1
)
)</f>
        <v>0</v>
      </c>
      <c r="I7" s="21">
        <f>IF(
SUMIFS(
    time!$F$2:$F$10024,
    time!$C$2:$C$10024, "=1",
    time!$D$2:$D$10024, "="&amp;serie.exp1!$A7,
    time!$A$2:$A$10024, "="&amp;serie.exp1!I$1
)=0,
FALSE,
SUMIFS(
    time!$F$2:$F$10024,
    time!$C$2:$C$10024, "=1",
    time!$D$2:$D$10024, "="&amp;serie.exp1!$A7,
    time!$A$2:$A$10024, "="&amp;serie.exp1!I$1
)
)</f>
        <v>199</v>
      </c>
      <c r="J7" s="21" t="b">
        <f>IF(
SUMIFS(
    time!$F$2:$F$10024,
    time!$C$2:$C$10024, "=1",
    time!$D$2:$D$10024, "="&amp;serie.exp1!$A7,
    time!$A$2:$A$10024, "="&amp;serie.exp1!J$1
)=0,
FALSE,
SUMIFS(
    time!$F$2:$F$10024,
    time!$C$2:$C$10024, "=1",
    time!$D$2:$D$10024, "="&amp;serie.exp1!$A7,
    time!$A$2:$A$10024, "="&amp;serie.exp1!J$1
)
)</f>
        <v>0</v>
      </c>
      <c r="K7" s="21">
        <f>IF(
SUMIFS(
    time!$F$2:$F$10024,
    time!$C$2:$C$10024, "=1",
    time!$D$2:$D$10024, "="&amp;serie.exp1!$A7,
    time!$A$2:$A$10024, "="&amp;serie.exp1!K$1
)=0,
FALSE,
SUMIFS(
    time!$F$2:$F$10024,
    time!$C$2:$C$10024, "=1",
    time!$D$2:$D$10024, "="&amp;serie.exp1!$A7,
    time!$A$2:$A$10024, "="&amp;serie.exp1!K$1
)
)</f>
        <v>219</v>
      </c>
      <c r="L7" s="21" t="b">
        <f>IF(
SUMIFS(
    time!$F$2:$F$10024,
    time!$C$2:$C$10024, "=1",
    time!$D$2:$D$10024, "="&amp;serie.exp1!$A7,
    time!$A$2:$A$10024, "="&amp;serie.exp1!L$1
)=0,
FALSE,
SUMIFS(
    time!$F$2:$F$10024,
    time!$C$2:$C$10024, "=1",
    time!$D$2:$D$10024, "="&amp;serie.exp1!$A7,
    time!$A$2:$A$10024, "="&amp;serie.exp1!L$1
)
)</f>
        <v>0</v>
      </c>
      <c r="M7" s="21" t="b">
        <f>IF(
SUMIFS(
    time!$F$2:$F$10024,
    time!$C$2:$C$10024, "=1",
    time!$D$2:$D$10024, "="&amp;serie.exp1!$A7,
    time!$A$2:$A$10024, "="&amp;serie.exp1!M$1
)=0,
FALSE,
SUMIFS(
    time!$F$2:$F$10024,
    time!$C$2:$C$10024, "=1",
    time!$D$2:$D$10024, "="&amp;serie.exp1!$A7,
    time!$A$2:$A$10024, "="&amp;serie.exp1!M$1
)
)</f>
        <v>0</v>
      </c>
      <c r="N7" s="21">
        <f>IF(
SUMIFS(
    time!$F$2:$F$10024,
    time!$C$2:$C$10024, "=1",
    time!$D$2:$D$10024, "="&amp;serie.exp1!$A7,
    time!$A$2:$A$10024, "="&amp;serie.exp1!N$1
)=0,
FALSE,
SUMIFS(
    time!$F$2:$F$10024,
    time!$C$2:$C$10024, "=1",
    time!$D$2:$D$10024, "="&amp;serie.exp1!$A7,
    time!$A$2:$A$10024, "="&amp;serie.exp1!N$1
)
)</f>
        <v>225</v>
      </c>
      <c r="O7" s="21" t="b">
        <f>IF(
SUMIFS(
    time!$F$2:$F$10024,
    time!$C$2:$C$10024, "=1",
    time!$D$2:$D$10024, "="&amp;serie.exp1!$A7,
    time!$A$2:$A$10024, "="&amp;serie.exp1!O$1
)=0,
FALSE,
SUMIFS(
    time!$F$2:$F$10024,
    time!$C$2:$C$10024, "=1",
    time!$D$2:$D$10024, "="&amp;serie.exp1!$A7,
    time!$A$2:$A$10024, "="&amp;serie.exp1!O$1
)
)</f>
        <v>0</v>
      </c>
      <c r="P7" s="21" t="b">
        <f>IF(
SUMIFS(
    time!$F$2:$F$10024,
    time!$C$2:$C$10024, "=1",
    time!$D$2:$D$10024, "="&amp;serie.exp1!$A7,
    time!$A$2:$A$10024, "="&amp;serie.exp1!P$1
)=0,
FALSE,
SUMIFS(
    time!$F$2:$F$10024,
    time!$C$2:$C$10024, "=1",
    time!$D$2:$D$10024, "="&amp;serie.exp1!$A7,
    time!$A$2:$A$10024, "="&amp;serie.exp1!P$1
)
)</f>
        <v>0</v>
      </c>
      <c r="Q7" s="21"/>
    </row>
    <row r="8" spans="1:17" x14ac:dyDescent="0.25">
      <c r="A8" s="105">
        <v>6</v>
      </c>
      <c r="C8" s="21">
        <f>IF(
SUMIFS(
    time!$F$2:$F$10024,
    time!$C$2:$C$10024, "=1",
    time!$D$2:$D$10024, "="&amp;serie.exp1!$A8,
    time!$A$2:$A$10024, "="&amp;serie.exp1!C$1
)=0,
FALSE,
SUMIFS(
    time!$F$2:$F$10024,
    time!$C$2:$C$10024, "=1",
    time!$D$2:$D$10024, "="&amp;serie.exp1!$A8,
    time!$A$2:$A$10024, "="&amp;serie.exp1!C$1
)
)</f>
        <v>56</v>
      </c>
      <c r="D8" s="21">
        <f>IF(
SUMIFS(
    time!$F$2:$F$10024,
    time!$C$2:$C$10024, "=1",
    time!$D$2:$D$10024, "="&amp;serie.exp1!$A8,
    time!$A$2:$A$10024, "="&amp;serie.exp1!D$1
)=0,
FALSE,
SUMIFS(
    time!$F$2:$F$10024,
    time!$C$2:$C$10024, "=1",
    time!$D$2:$D$10024, "="&amp;serie.exp1!$A8,
    time!$A$2:$A$10024, "="&amp;serie.exp1!D$1
)
)</f>
        <v>103</v>
      </c>
      <c r="E8" s="21">
        <f>IF(
SUMIFS(
    time!$F$2:$F$10024,
    time!$C$2:$C$10024, "=1",
    time!$D$2:$D$10024, "="&amp;serie.exp1!$A8,
    time!$A$2:$A$10024, "="&amp;serie.exp1!E$1
)=0,
FALSE,
SUMIFS(
    time!$F$2:$F$10024,
    time!$C$2:$C$10024, "=1",
    time!$D$2:$D$10024, "="&amp;serie.exp1!$A8,
    time!$A$2:$A$10024, "="&amp;serie.exp1!E$1
)
)</f>
        <v>182</v>
      </c>
      <c r="F8" s="21" t="b">
        <f>IF(
SUMIFS(
    time!$F$2:$F$10024,
    time!$C$2:$C$10024, "=1",
    time!$D$2:$D$10024, "="&amp;serie.exp1!$A8,
    time!$A$2:$A$10024, "="&amp;serie.exp1!F$1
)=0,
FALSE,
SUMIFS(
    time!$F$2:$F$10024,
    time!$C$2:$C$10024, "=1",
    time!$D$2:$D$10024, "="&amp;serie.exp1!$A8,
    time!$A$2:$A$10024, "="&amp;serie.exp1!F$1
)
)</f>
        <v>0</v>
      </c>
      <c r="G8" s="21">
        <f>IF(
SUMIFS(
    time!$F$2:$F$10024,
    time!$C$2:$C$10024, "=1",
    time!$D$2:$D$10024, "="&amp;serie.exp1!$A8,
    time!$A$2:$A$10024, "="&amp;serie.exp1!G$1
)=0,
FALSE,
SUMIFS(
    time!$F$2:$F$10024,
    time!$C$2:$C$10024, "=1",
    time!$D$2:$D$10024, "="&amp;serie.exp1!$A8,
    time!$A$2:$A$10024, "="&amp;serie.exp1!G$1
)
)</f>
        <v>100</v>
      </c>
      <c r="H8" s="21" t="b">
        <f>IF(
SUMIFS(
    time!$F$2:$F$10024,
    time!$C$2:$C$10024, "=1",
    time!$D$2:$D$10024, "="&amp;serie.exp1!$A8,
    time!$A$2:$A$10024, "="&amp;serie.exp1!H$1
)=0,
FALSE,
SUMIFS(
    time!$F$2:$F$10024,
    time!$C$2:$C$10024, "=1",
    time!$D$2:$D$10024, "="&amp;serie.exp1!$A8,
    time!$A$2:$A$10024, "="&amp;serie.exp1!H$1
)
)</f>
        <v>0</v>
      </c>
      <c r="I8" s="21" t="b">
        <f>IF(
SUMIFS(
    time!$F$2:$F$10024,
    time!$C$2:$C$10024, "=1",
    time!$D$2:$D$10024, "="&amp;serie.exp1!$A8,
    time!$A$2:$A$10024, "="&amp;serie.exp1!I$1
)=0,
FALSE,
SUMIFS(
    time!$F$2:$F$10024,
    time!$C$2:$C$10024, "=1",
    time!$D$2:$D$10024, "="&amp;serie.exp1!$A8,
    time!$A$2:$A$10024, "="&amp;serie.exp1!I$1
)
)</f>
        <v>0</v>
      </c>
      <c r="J8" s="21" t="b">
        <f>IF(
SUMIFS(
    time!$F$2:$F$10024,
    time!$C$2:$C$10024, "=1",
    time!$D$2:$D$10024, "="&amp;serie.exp1!$A8,
    time!$A$2:$A$10024, "="&amp;serie.exp1!J$1
)=0,
FALSE,
SUMIFS(
    time!$F$2:$F$10024,
    time!$C$2:$C$10024, "=1",
    time!$D$2:$D$10024, "="&amp;serie.exp1!$A8,
    time!$A$2:$A$10024, "="&amp;serie.exp1!J$1
)
)</f>
        <v>0</v>
      </c>
      <c r="K8" s="21">
        <f>IF(
SUMIFS(
    time!$F$2:$F$10024,
    time!$C$2:$C$10024, "=1",
    time!$D$2:$D$10024, "="&amp;serie.exp1!$A8,
    time!$A$2:$A$10024, "="&amp;serie.exp1!K$1
)=0,
FALSE,
SUMIFS(
    time!$F$2:$F$10024,
    time!$C$2:$C$10024, "=1",
    time!$D$2:$D$10024, "="&amp;serie.exp1!$A8,
    time!$A$2:$A$10024, "="&amp;serie.exp1!K$1
)
)</f>
        <v>43</v>
      </c>
      <c r="L8" s="21" t="b">
        <f>IF(
SUMIFS(
    time!$F$2:$F$10024,
    time!$C$2:$C$10024, "=1",
    time!$D$2:$D$10024, "="&amp;serie.exp1!$A8,
    time!$A$2:$A$10024, "="&amp;serie.exp1!L$1
)=0,
FALSE,
SUMIFS(
    time!$F$2:$F$10024,
    time!$C$2:$C$10024, "=1",
    time!$D$2:$D$10024, "="&amp;serie.exp1!$A8,
    time!$A$2:$A$10024, "="&amp;serie.exp1!L$1
)
)</f>
        <v>0</v>
      </c>
      <c r="M8" s="21" t="b">
        <f>IF(
SUMIFS(
    time!$F$2:$F$10024,
    time!$C$2:$C$10024, "=1",
    time!$D$2:$D$10024, "="&amp;serie.exp1!$A8,
    time!$A$2:$A$10024, "="&amp;serie.exp1!M$1
)=0,
FALSE,
SUMIFS(
    time!$F$2:$F$10024,
    time!$C$2:$C$10024, "=1",
    time!$D$2:$D$10024, "="&amp;serie.exp1!$A8,
    time!$A$2:$A$10024, "="&amp;serie.exp1!M$1
)
)</f>
        <v>0</v>
      </c>
      <c r="N8" s="21">
        <f>IF(
SUMIFS(
    time!$F$2:$F$10024,
    time!$C$2:$C$10024, "=1",
    time!$D$2:$D$10024, "="&amp;serie.exp1!$A8,
    time!$A$2:$A$10024, "="&amp;serie.exp1!N$1
)=0,
FALSE,
SUMIFS(
    time!$F$2:$F$10024,
    time!$C$2:$C$10024, "=1",
    time!$D$2:$D$10024, "="&amp;serie.exp1!$A8,
    time!$A$2:$A$10024, "="&amp;serie.exp1!N$1
)
)</f>
        <v>125</v>
      </c>
      <c r="O8" s="21" t="b">
        <f>IF(
SUMIFS(
    time!$F$2:$F$10024,
    time!$C$2:$C$10024, "=1",
    time!$D$2:$D$10024, "="&amp;serie.exp1!$A8,
    time!$A$2:$A$10024, "="&amp;serie.exp1!O$1
)=0,
FALSE,
SUMIFS(
    time!$F$2:$F$10024,
    time!$C$2:$C$10024, "=1",
    time!$D$2:$D$10024, "="&amp;serie.exp1!$A8,
    time!$A$2:$A$10024, "="&amp;serie.exp1!O$1
)
)</f>
        <v>0</v>
      </c>
      <c r="P8" s="21" t="b">
        <f>IF(
SUMIFS(
    time!$F$2:$F$10024,
    time!$C$2:$C$10024, "=1",
    time!$D$2:$D$10024, "="&amp;serie.exp1!$A8,
    time!$A$2:$A$10024, "="&amp;serie.exp1!P$1
)=0,
FALSE,
SUMIFS(
    time!$F$2:$F$10024,
    time!$C$2:$C$10024, "=1",
    time!$D$2:$D$10024, "="&amp;serie.exp1!$A8,
    time!$A$2:$A$10024, "="&amp;serie.exp1!P$1
)
)</f>
        <v>0</v>
      </c>
      <c r="Q8" s="21"/>
    </row>
    <row r="9" spans="1:17" x14ac:dyDescent="0.25">
      <c r="A9" s="105">
        <v>7</v>
      </c>
      <c r="C9" s="21">
        <f>IF(
SUMIFS(
    time!$F$2:$F$10024,
    time!$C$2:$C$10024, "=1",
    time!$D$2:$D$10024, "="&amp;serie.exp1!$A9,
    time!$A$2:$A$10024, "="&amp;serie.exp1!C$1
)=0,
FALSE,
SUMIFS(
    time!$F$2:$F$10024,
    time!$C$2:$C$10024, "=1",
    time!$D$2:$D$10024, "="&amp;serie.exp1!$A9,
    time!$A$2:$A$10024, "="&amp;serie.exp1!C$1
)
)</f>
        <v>171</v>
      </c>
      <c r="D9" s="21" t="b">
        <f>IF(
SUMIFS(
    time!$F$2:$F$10024,
    time!$C$2:$C$10024, "=1",
    time!$D$2:$D$10024, "="&amp;serie.exp1!$A9,
    time!$A$2:$A$10024, "="&amp;serie.exp1!D$1
)=0,
FALSE,
SUMIFS(
    time!$F$2:$F$10024,
    time!$C$2:$C$10024, "=1",
    time!$D$2:$D$10024, "="&amp;serie.exp1!$A9,
    time!$A$2:$A$10024, "="&amp;serie.exp1!D$1
)
)</f>
        <v>0</v>
      </c>
      <c r="E9" s="21">
        <f>IF(
SUMIFS(
    time!$F$2:$F$10024,
    time!$C$2:$C$10024, "=1",
    time!$D$2:$D$10024, "="&amp;serie.exp1!$A9,
    time!$A$2:$A$10024, "="&amp;serie.exp1!E$1
)=0,
FALSE,
SUMIFS(
    time!$F$2:$F$10024,
    time!$C$2:$C$10024, "=1",
    time!$D$2:$D$10024, "="&amp;serie.exp1!$A9,
    time!$A$2:$A$10024, "="&amp;serie.exp1!E$1
)
)</f>
        <v>124</v>
      </c>
      <c r="F9" s="21" t="b">
        <f>IF(
SUMIFS(
    time!$F$2:$F$10024,
    time!$C$2:$C$10024, "=1",
    time!$D$2:$D$10024, "="&amp;serie.exp1!$A9,
    time!$A$2:$A$10024, "="&amp;serie.exp1!F$1
)=0,
FALSE,
SUMIFS(
    time!$F$2:$F$10024,
    time!$C$2:$C$10024, "=1",
    time!$D$2:$D$10024, "="&amp;serie.exp1!$A9,
    time!$A$2:$A$10024, "="&amp;serie.exp1!F$1
)
)</f>
        <v>0</v>
      </c>
      <c r="G9" s="21">
        <f>IF(
SUMIFS(
    time!$F$2:$F$10024,
    time!$C$2:$C$10024, "=1",
    time!$D$2:$D$10024, "="&amp;serie.exp1!$A9,
    time!$A$2:$A$10024, "="&amp;serie.exp1!G$1
)=0,
FALSE,
SUMIFS(
    time!$F$2:$F$10024,
    time!$C$2:$C$10024, "=1",
    time!$D$2:$D$10024, "="&amp;serie.exp1!$A9,
    time!$A$2:$A$10024, "="&amp;serie.exp1!G$1
)
)</f>
        <v>100</v>
      </c>
      <c r="H9" s="21" t="b">
        <f>IF(
SUMIFS(
    time!$F$2:$F$10024,
    time!$C$2:$C$10024, "=1",
    time!$D$2:$D$10024, "="&amp;serie.exp1!$A9,
    time!$A$2:$A$10024, "="&amp;serie.exp1!H$1
)=0,
FALSE,
SUMIFS(
    time!$F$2:$F$10024,
    time!$C$2:$C$10024, "=1",
    time!$D$2:$D$10024, "="&amp;serie.exp1!$A9,
    time!$A$2:$A$10024, "="&amp;serie.exp1!H$1
)
)</f>
        <v>0</v>
      </c>
      <c r="I9" s="21" t="b">
        <f>IF(
SUMIFS(
    time!$F$2:$F$10024,
    time!$C$2:$C$10024, "=1",
    time!$D$2:$D$10024, "="&amp;serie.exp1!$A9,
    time!$A$2:$A$10024, "="&amp;serie.exp1!I$1
)=0,
FALSE,
SUMIFS(
    time!$F$2:$F$10024,
    time!$C$2:$C$10024, "=1",
    time!$D$2:$D$10024, "="&amp;serie.exp1!$A9,
    time!$A$2:$A$10024, "="&amp;serie.exp1!I$1
)
)</f>
        <v>0</v>
      </c>
      <c r="J9" s="21" t="b">
        <f>IF(
SUMIFS(
    time!$F$2:$F$10024,
    time!$C$2:$C$10024, "=1",
    time!$D$2:$D$10024, "="&amp;serie.exp1!$A9,
    time!$A$2:$A$10024, "="&amp;serie.exp1!J$1
)=0,
FALSE,
SUMIFS(
    time!$F$2:$F$10024,
    time!$C$2:$C$10024, "=1",
    time!$D$2:$D$10024, "="&amp;serie.exp1!$A9,
    time!$A$2:$A$10024, "="&amp;serie.exp1!J$1
)
)</f>
        <v>0</v>
      </c>
      <c r="K9" s="21" t="b">
        <f>IF(
SUMIFS(
    time!$F$2:$F$10024,
    time!$C$2:$C$10024, "=1",
    time!$D$2:$D$10024, "="&amp;serie.exp1!$A9,
    time!$A$2:$A$10024, "="&amp;serie.exp1!K$1
)=0,
FALSE,
SUMIFS(
    time!$F$2:$F$10024,
    time!$C$2:$C$10024, "=1",
    time!$D$2:$D$10024, "="&amp;serie.exp1!$A9,
    time!$A$2:$A$10024, "="&amp;serie.exp1!K$1
)
)</f>
        <v>0</v>
      </c>
      <c r="L9" s="21" t="b">
        <f>IF(
SUMIFS(
    time!$F$2:$F$10024,
    time!$C$2:$C$10024, "=1",
    time!$D$2:$D$10024, "="&amp;serie.exp1!$A9,
    time!$A$2:$A$10024, "="&amp;serie.exp1!L$1
)=0,
FALSE,
SUMIFS(
    time!$F$2:$F$10024,
    time!$C$2:$C$10024, "=1",
    time!$D$2:$D$10024, "="&amp;serie.exp1!$A9,
    time!$A$2:$A$10024, "="&amp;serie.exp1!L$1
)
)</f>
        <v>0</v>
      </c>
      <c r="M9" s="21" t="b">
        <f>IF(
SUMIFS(
    time!$F$2:$F$10024,
    time!$C$2:$C$10024, "=1",
    time!$D$2:$D$10024, "="&amp;serie.exp1!$A9,
    time!$A$2:$A$10024, "="&amp;serie.exp1!M$1
)=0,
FALSE,
SUMIFS(
    time!$F$2:$F$10024,
    time!$C$2:$C$10024, "=1",
    time!$D$2:$D$10024, "="&amp;serie.exp1!$A9,
    time!$A$2:$A$10024, "="&amp;serie.exp1!M$1
)
)</f>
        <v>0</v>
      </c>
      <c r="N9" s="21" t="b">
        <f>IF(
SUMIFS(
    time!$F$2:$F$10024,
    time!$C$2:$C$10024, "=1",
    time!$D$2:$D$10024, "="&amp;serie.exp1!$A9,
    time!$A$2:$A$10024, "="&amp;serie.exp1!N$1
)=0,
FALSE,
SUMIFS(
    time!$F$2:$F$10024,
    time!$C$2:$C$10024, "=1",
    time!$D$2:$D$10024, "="&amp;serie.exp1!$A9,
    time!$A$2:$A$10024, "="&amp;serie.exp1!N$1
)
)</f>
        <v>0</v>
      </c>
      <c r="O9" s="21" t="b">
        <f>IF(
SUMIFS(
    time!$F$2:$F$10024,
    time!$C$2:$C$10024, "=1",
    time!$D$2:$D$10024, "="&amp;serie.exp1!$A9,
    time!$A$2:$A$10024, "="&amp;serie.exp1!O$1
)=0,
FALSE,
SUMIFS(
    time!$F$2:$F$10024,
    time!$C$2:$C$10024, "=1",
    time!$D$2:$D$10024, "="&amp;serie.exp1!$A9,
    time!$A$2:$A$10024, "="&amp;serie.exp1!O$1
)
)</f>
        <v>0</v>
      </c>
      <c r="P9" s="21" t="b">
        <f>IF(
SUMIFS(
    time!$F$2:$F$10024,
    time!$C$2:$C$10024, "=1",
    time!$D$2:$D$10024, "="&amp;serie.exp1!$A9,
    time!$A$2:$A$10024, "="&amp;serie.exp1!P$1
)=0,
FALSE,
SUMIFS(
    time!$F$2:$F$10024,
    time!$C$2:$C$10024, "=1",
    time!$D$2:$D$10024, "="&amp;serie.exp1!$A9,
    time!$A$2:$A$10024, "="&amp;serie.exp1!P$1
)
)</f>
        <v>0</v>
      </c>
      <c r="Q9" s="21"/>
    </row>
    <row r="10" spans="1:17" x14ac:dyDescent="0.25">
      <c r="A10" s="105">
        <v>8</v>
      </c>
      <c r="C10" s="21">
        <f>IF(
SUMIFS(
    time!$F$2:$F$10024,
    time!$C$2:$C$10024, "=1",
    time!$D$2:$D$10024, "="&amp;serie.exp1!$A10,
    time!$A$2:$A$10024, "="&amp;serie.exp1!C$1
)=0,
FALSE,
SUMIFS(
    time!$F$2:$F$10024,
    time!$C$2:$C$10024, "=1",
    time!$D$2:$D$10024, "="&amp;serie.exp1!$A10,
    time!$A$2:$A$10024, "="&amp;serie.exp1!C$1
)
)</f>
        <v>120</v>
      </c>
      <c r="D10" s="21" t="b">
        <f>IF(
SUMIFS(
    time!$F$2:$F$10024,
    time!$C$2:$C$10024, "=1",
    time!$D$2:$D$10024, "="&amp;serie.exp1!$A10,
    time!$A$2:$A$10024, "="&amp;serie.exp1!D$1
)=0,
FALSE,
SUMIFS(
    time!$F$2:$F$10024,
    time!$C$2:$C$10024, "=1",
    time!$D$2:$D$10024, "="&amp;serie.exp1!$A10,
    time!$A$2:$A$10024, "="&amp;serie.exp1!D$1
)
)</f>
        <v>0</v>
      </c>
      <c r="E10" s="21" t="b">
        <f>IF(
SUMIFS(
    time!$F$2:$F$10024,
    time!$C$2:$C$10024, "=1",
    time!$D$2:$D$10024, "="&amp;serie.exp1!$A10,
    time!$A$2:$A$10024, "="&amp;serie.exp1!E$1
)=0,
FALSE,
SUMIFS(
    time!$F$2:$F$10024,
    time!$C$2:$C$10024, "=1",
    time!$D$2:$D$10024, "="&amp;serie.exp1!$A10,
    time!$A$2:$A$10024, "="&amp;serie.exp1!E$1
)
)</f>
        <v>0</v>
      </c>
      <c r="F10" s="21" t="b">
        <f>IF(
SUMIFS(
    time!$F$2:$F$10024,
    time!$C$2:$C$10024, "=1",
    time!$D$2:$D$10024, "="&amp;serie.exp1!$A10,
    time!$A$2:$A$10024, "="&amp;serie.exp1!F$1
)=0,
FALSE,
SUMIFS(
    time!$F$2:$F$10024,
    time!$C$2:$C$10024, "=1",
    time!$D$2:$D$10024, "="&amp;serie.exp1!$A10,
    time!$A$2:$A$10024, "="&amp;serie.exp1!F$1
)
)</f>
        <v>0</v>
      </c>
      <c r="G10" s="21">
        <f>IF(
SUMIFS(
    time!$F$2:$F$10024,
    time!$C$2:$C$10024, "=1",
    time!$D$2:$D$10024, "="&amp;serie.exp1!$A10,
    time!$A$2:$A$10024, "="&amp;serie.exp1!G$1
)=0,
FALSE,
SUMIFS(
    time!$F$2:$F$10024,
    time!$C$2:$C$10024, "=1",
    time!$D$2:$D$10024, "="&amp;serie.exp1!$A10,
    time!$A$2:$A$10024, "="&amp;serie.exp1!G$1
)
)</f>
        <v>103</v>
      </c>
      <c r="H10" s="21" t="b">
        <f>IF(
SUMIFS(
    time!$F$2:$F$10024,
    time!$C$2:$C$10024, "=1",
    time!$D$2:$D$10024, "="&amp;serie.exp1!$A10,
    time!$A$2:$A$10024, "="&amp;serie.exp1!H$1
)=0,
FALSE,
SUMIFS(
    time!$F$2:$F$10024,
    time!$C$2:$C$10024, "=1",
    time!$D$2:$D$10024, "="&amp;serie.exp1!$A10,
    time!$A$2:$A$10024, "="&amp;serie.exp1!H$1
)
)</f>
        <v>0</v>
      </c>
      <c r="I10" s="21" t="b">
        <f>IF(
SUMIFS(
    time!$F$2:$F$10024,
    time!$C$2:$C$10024, "=1",
    time!$D$2:$D$10024, "="&amp;serie.exp1!$A10,
    time!$A$2:$A$10024, "="&amp;serie.exp1!I$1
)=0,
FALSE,
SUMIFS(
    time!$F$2:$F$10024,
    time!$C$2:$C$10024, "=1",
    time!$D$2:$D$10024, "="&amp;serie.exp1!$A10,
    time!$A$2:$A$10024, "="&amp;serie.exp1!I$1
)
)</f>
        <v>0</v>
      </c>
      <c r="J10" s="21" t="b">
        <f>IF(
SUMIFS(
    time!$F$2:$F$10024,
    time!$C$2:$C$10024, "=1",
    time!$D$2:$D$10024, "="&amp;serie.exp1!$A10,
    time!$A$2:$A$10024, "="&amp;serie.exp1!J$1
)=0,
FALSE,
SUMIFS(
    time!$F$2:$F$10024,
    time!$C$2:$C$10024, "=1",
    time!$D$2:$D$10024, "="&amp;serie.exp1!$A10,
    time!$A$2:$A$10024, "="&amp;serie.exp1!J$1
)
)</f>
        <v>0</v>
      </c>
      <c r="K10" s="21" t="b">
        <f>IF(
SUMIFS(
    time!$F$2:$F$10024,
    time!$C$2:$C$10024, "=1",
    time!$D$2:$D$10024, "="&amp;serie.exp1!$A10,
    time!$A$2:$A$10024, "="&amp;serie.exp1!K$1
)=0,
FALSE,
SUMIFS(
    time!$F$2:$F$10024,
    time!$C$2:$C$10024, "=1",
    time!$D$2:$D$10024, "="&amp;serie.exp1!$A10,
    time!$A$2:$A$10024, "="&amp;serie.exp1!K$1
)
)</f>
        <v>0</v>
      </c>
      <c r="L10" s="21" t="b">
        <f>IF(
SUMIFS(
    time!$F$2:$F$10024,
    time!$C$2:$C$10024, "=1",
    time!$D$2:$D$10024, "="&amp;serie.exp1!$A10,
    time!$A$2:$A$10024, "="&amp;serie.exp1!L$1
)=0,
FALSE,
SUMIFS(
    time!$F$2:$F$10024,
    time!$C$2:$C$10024, "=1",
    time!$D$2:$D$10024, "="&amp;serie.exp1!$A10,
    time!$A$2:$A$10024, "="&amp;serie.exp1!L$1
)
)</f>
        <v>0</v>
      </c>
      <c r="M10" s="21" t="b">
        <f>IF(
SUMIFS(
    time!$F$2:$F$10024,
    time!$C$2:$C$10024, "=1",
    time!$D$2:$D$10024, "="&amp;serie.exp1!$A10,
    time!$A$2:$A$10024, "="&amp;serie.exp1!M$1
)=0,
FALSE,
SUMIFS(
    time!$F$2:$F$10024,
    time!$C$2:$C$10024, "=1",
    time!$D$2:$D$10024, "="&amp;serie.exp1!$A10,
    time!$A$2:$A$10024, "="&amp;serie.exp1!M$1
)
)</f>
        <v>0</v>
      </c>
      <c r="N10" s="21" t="b">
        <f>IF(
SUMIFS(
    time!$F$2:$F$10024,
    time!$C$2:$C$10024, "=1",
    time!$D$2:$D$10024, "="&amp;serie.exp1!$A10,
    time!$A$2:$A$10024, "="&amp;serie.exp1!N$1
)=0,
FALSE,
SUMIFS(
    time!$F$2:$F$10024,
    time!$C$2:$C$10024, "=1",
    time!$D$2:$D$10024, "="&amp;serie.exp1!$A10,
    time!$A$2:$A$10024, "="&amp;serie.exp1!N$1
)
)</f>
        <v>0</v>
      </c>
      <c r="O10" s="21" t="b">
        <f>IF(
SUMIFS(
    time!$F$2:$F$10024,
    time!$C$2:$C$10024, "=1",
    time!$D$2:$D$10024, "="&amp;serie.exp1!$A10,
    time!$A$2:$A$10024, "="&amp;serie.exp1!O$1
)=0,
FALSE,
SUMIFS(
    time!$F$2:$F$10024,
    time!$C$2:$C$10024, "=1",
    time!$D$2:$D$10024, "="&amp;serie.exp1!$A10,
    time!$A$2:$A$10024, "="&amp;serie.exp1!O$1
)
)</f>
        <v>0</v>
      </c>
      <c r="P10" s="21" t="b">
        <f>IF(
SUMIFS(
    time!$F$2:$F$10024,
    time!$C$2:$C$10024, "=1",
    time!$D$2:$D$10024, "="&amp;serie.exp1!$A10,
    time!$A$2:$A$10024, "="&amp;serie.exp1!P$1
)=0,
FALSE,
SUMIFS(
    time!$F$2:$F$10024,
    time!$C$2:$C$10024, "=1",
    time!$D$2:$D$10024, "="&amp;serie.exp1!$A10,
    time!$A$2:$A$10024, "="&amp;serie.exp1!P$1
)
)</f>
        <v>0</v>
      </c>
      <c r="Q10" s="21"/>
    </row>
    <row r="11" spans="1:17" ht="15.75" thickBot="1" x14ac:dyDescent="0.3">
      <c r="A11" s="106">
        <v>9</v>
      </c>
      <c r="C11" s="21" t="b">
        <f>IF(
SUMIFS(
    time!$F$2:$F$10024,
    time!$C$2:$C$10024, "=1",
    time!$D$2:$D$10024, "="&amp;serie.exp1!$A11,
    time!$A$2:$A$10024, "="&amp;serie.exp1!C$1
)=0,
FALSE,
SUMIFS(
    time!$F$2:$F$10024,
    time!$C$2:$C$10024, "=1",
    time!$D$2:$D$10024, "="&amp;serie.exp1!$A11,
    time!$A$2:$A$10024, "="&amp;serie.exp1!C$1
)
)</f>
        <v>0</v>
      </c>
      <c r="D11" s="21" t="b">
        <f>IF(
SUMIFS(
    time!$F$2:$F$10024,
    time!$C$2:$C$10024, "=1",
    time!$D$2:$D$10024, "="&amp;serie.exp1!$A11,
    time!$A$2:$A$10024, "="&amp;serie.exp1!D$1
)=0,
FALSE,
SUMIFS(
    time!$F$2:$F$10024,
    time!$C$2:$C$10024, "=1",
    time!$D$2:$D$10024, "="&amp;serie.exp1!$A11,
    time!$A$2:$A$10024, "="&amp;serie.exp1!D$1
)
)</f>
        <v>0</v>
      </c>
      <c r="E11" s="21" t="b">
        <f>IF(
SUMIFS(
    time!$F$2:$F$10024,
    time!$C$2:$C$10024, "=1",
    time!$D$2:$D$10024, "="&amp;serie.exp1!$A11,
    time!$A$2:$A$10024, "="&amp;serie.exp1!E$1
)=0,
FALSE,
SUMIFS(
    time!$F$2:$F$10024,
    time!$C$2:$C$10024, "=1",
    time!$D$2:$D$10024, "="&amp;serie.exp1!$A11,
    time!$A$2:$A$10024, "="&amp;serie.exp1!E$1
)
)</f>
        <v>0</v>
      </c>
      <c r="F11" s="21" t="b">
        <f>IF(
SUMIFS(
    time!$F$2:$F$10024,
    time!$C$2:$C$10024, "=1",
    time!$D$2:$D$10024, "="&amp;serie.exp1!$A11,
    time!$A$2:$A$10024, "="&amp;serie.exp1!F$1
)=0,
FALSE,
SUMIFS(
    time!$F$2:$F$10024,
    time!$C$2:$C$10024, "=1",
    time!$D$2:$D$10024, "="&amp;serie.exp1!$A11,
    time!$A$2:$A$10024, "="&amp;serie.exp1!F$1
)
)</f>
        <v>0</v>
      </c>
      <c r="G11" s="21">
        <f>IF(
SUMIFS(
    time!$F$2:$F$10024,
    time!$C$2:$C$10024, "=1",
    time!$D$2:$D$10024, "="&amp;serie.exp1!$A11,
    time!$A$2:$A$10024, "="&amp;serie.exp1!G$1
)=0,
FALSE,
SUMIFS(
    time!$F$2:$F$10024,
    time!$C$2:$C$10024, "=1",
    time!$D$2:$D$10024, "="&amp;serie.exp1!$A11,
    time!$A$2:$A$10024, "="&amp;serie.exp1!G$1
)
)</f>
        <v>97</v>
      </c>
      <c r="H11" s="21" t="b">
        <f>IF(
SUMIFS(
    time!$F$2:$F$10024,
    time!$C$2:$C$10024, "=1",
    time!$D$2:$D$10024, "="&amp;serie.exp1!$A11,
    time!$A$2:$A$10024, "="&amp;serie.exp1!H$1
)=0,
FALSE,
SUMIFS(
    time!$F$2:$F$10024,
    time!$C$2:$C$10024, "=1",
    time!$D$2:$D$10024, "="&amp;serie.exp1!$A11,
    time!$A$2:$A$10024, "="&amp;serie.exp1!H$1
)
)</f>
        <v>0</v>
      </c>
      <c r="I11" s="21" t="b">
        <f>IF(
SUMIFS(
    time!$F$2:$F$10024,
    time!$C$2:$C$10024, "=1",
    time!$D$2:$D$10024, "="&amp;serie.exp1!$A11,
    time!$A$2:$A$10024, "="&amp;serie.exp1!I$1
)=0,
FALSE,
SUMIFS(
    time!$F$2:$F$10024,
    time!$C$2:$C$10024, "=1",
    time!$D$2:$D$10024, "="&amp;serie.exp1!$A11,
    time!$A$2:$A$10024, "="&amp;serie.exp1!I$1
)
)</f>
        <v>0</v>
      </c>
      <c r="J11" s="21" t="b">
        <f>IF(
SUMIFS(
    time!$F$2:$F$10024,
    time!$C$2:$C$10024, "=1",
    time!$D$2:$D$10024, "="&amp;serie.exp1!$A11,
    time!$A$2:$A$10024, "="&amp;serie.exp1!J$1
)=0,
FALSE,
SUMIFS(
    time!$F$2:$F$10024,
    time!$C$2:$C$10024, "=1",
    time!$D$2:$D$10024, "="&amp;serie.exp1!$A11,
    time!$A$2:$A$10024, "="&amp;serie.exp1!J$1
)
)</f>
        <v>0</v>
      </c>
      <c r="K11" s="21" t="b">
        <f>IF(
SUMIFS(
    time!$F$2:$F$10024,
    time!$C$2:$C$10024, "=1",
    time!$D$2:$D$10024, "="&amp;serie.exp1!$A11,
    time!$A$2:$A$10024, "="&amp;serie.exp1!K$1
)=0,
FALSE,
SUMIFS(
    time!$F$2:$F$10024,
    time!$C$2:$C$10024, "=1",
    time!$D$2:$D$10024, "="&amp;serie.exp1!$A11,
    time!$A$2:$A$10024, "="&amp;serie.exp1!K$1
)
)</f>
        <v>0</v>
      </c>
      <c r="L11" s="21" t="b">
        <f>IF(
SUMIFS(
    time!$F$2:$F$10024,
    time!$C$2:$C$10024, "=1",
    time!$D$2:$D$10024, "="&amp;serie.exp1!$A11,
    time!$A$2:$A$10024, "="&amp;serie.exp1!L$1
)=0,
FALSE,
SUMIFS(
    time!$F$2:$F$10024,
    time!$C$2:$C$10024, "=1",
    time!$D$2:$D$10024, "="&amp;serie.exp1!$A11,
    time!$A$2:$A$10024, "="&amp;serie.exp1!L$1
)
)</f>
        <v>0</v>
      </c>
      <c r="M11" s="21" t="b">
        <f>IF(
SUMIFS(
    time!$F$2:$F$10024,
    time!$C$2:$C$10024, "=1",
    time!$D$2:$D$10024, "="&amp;serie.exp1!$A11,
    time!$A$2:$A$10024, "="&amp;serie.exp1!M$1
)=0,
FALSE,
SUMIFS(
    time!$F$2:$F$10024,
    time!$C$2:$C$10024, "=1",
    time!$D$2:$D$10024, "="&amp;serie.exp1!$A11,
    time!$A$2:$A$10024, "="&amp;serie.exp1!M$1
)
)</f>
        <v>0</v>
      </c>
      <c r="N11" s="21" t="b">
        <f>IF(
SUMIFS(
    time!$F$2:$F$10024,
    time!$C$2:$C$10024, "=1",
    time!$D$2:$D$10024, "="&amp;serie.exp1!$A11,
    time!$A$2:$A$10024, "="&amp;serie.exp1!N$1
)=0,
FALSE,
SUMIFS(
    time!$F$2:$F$10024,
    time!$C$2:$C$10024, "=1",
    time!$D$2:$D$10024, "="&amp;serie.exp1!$A11,
    time!$A$2:$A$10024, "="&amp;serie.exp1!N$1
)
)</f>
        <v>0</v>
      </c>
      <c r="O11" s="21" t="b">
        <f>IF(
SUMIFS(
    time!$F$2:$F$10024,
    time!$C$2:$C$10024, "=1",
    time!$D$2:$D$10024, "="&amp;serie.exp1!$A11,
    time!$A$2:$A$10024, "="&amp;serie.exp1!O$1
)=0,
FALSE,
SUMIFS(
    time!$F$2:$F$10024,
    time!$C$2:$C$10024, "=1",
    time!$D$2:$D$10024, "="&amp;serie.exp1!$A11,
    time!$A$2:$A$10024, "="&amp;serie.exp1!O$1
)
)</f>
        <v>0</v>
      </c>
      <c r="P11" s="21" t="b">
        <f>IF(
SUMIFS(
    time!$F$2:$F$10024,
    time!$C$2:$C$10024, "=1",
    time!$D$2:$D$10024, "="&amp;serie.exp1!$A11,
    time!$A$2:$A$10024, "="&amp;serie.exp1!P$1
)=0,
FALSE,
SUMIFS(
    time!$F$2:$F$10024,
    time!$C$2:$C$10024, "=1",
    time!$D$2:$D$10024, "="&amp;serie.exp1!$A11,
    time!$A$2:$A$10024, "="&amp;serie.exp1!P$1
)
)</f>
        <v>0</v>
      </c>
      <c r="Q11" s="21"/>
    </row>
    <row r="12" spans="1:17" x14ac:dyDescent="0.25"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7" ht="15.75" thickBot="1" x14ac:dyDescent="0.3"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7" ht="15.75" thickBot="1" x14ac:dyDescent="0.3">
      <c r="A14" s="104" t="s">
        <v>26</v>
      </c>
      <c r="B14" s="18" t="s">
        <v>29</v>
      </c>
      <c r="C14" s="101">
        <v>1</v>
      </c>
      <c r="D14" s="101">
        <v>2</v>
      </c>
      <c r="E14" s="101">
        <v>3</v>
      </c>
      <c r="F14" s="101">
        <v>4</v>
      </c>
      <c r="G14" s="101">
        <v>5</v>
      </c>
      <c r="H14" s="101">
        <v>6</v>
      </c>
      <c r="I14" s="101">
        <v>7</v>
      </c>
      <c r="J14" s="101">
        <v>8</v>
      </c>
      <c r="K14" s="101">
        <v>9</v>
      </c>
      <c r="L14" s="101">
        <v>10</v>
      </c>
      <c r="M14" s="102">
        <v>11</v>
      </c>
      <c r="N14" s="102">
        <v>12</v>
      </c>
      <c r="O14" s="102">
        <v>13</v>
      </c>
      <c r="P14" s="103">
        <v>14</v>
      </c>
      <c r="Q14" s="4"/>
    </row>
    <row r="15" spans="1:17" x14ac:dyDescent="0.25">
      <c r="A15" s="105" t="s">
        <v>23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7" x14ac:dyDescent="0.25">
      <c r="A16" s="105">
        <v>1</v>
      </c>
      <c r="C16" s="21">
        <f>IF(
SUMIFS(
    time!$H$2:$H$10024,
    time!$C$2:$C$10024, "=1",
    time!$D$2:$D$10024, "="&amp;serie.exp1!$A16,
    time!$A$2:$A$10024, "="&amp;serie.exp1!C$14
)=0,
FALSE,
SUMIFS(
    time!$H$2:$H$10024,
    time!$C$2:$C$10024, "=1",
    time!$D$2:$D$10024, "="&amp;serie.exp1!$A16,
    time!$A$2:$A$10024, "="&amp;serie.exp1!C$14
)
)</f>
        <v>1500</v>
      </c>
      <c r="D16" s="21">
        <f>IF(
SUMIFS(
    time!$H$2:$H$10024,
    time!$C$2:$C$10024, "=1",
    time!$D$2:$D$10024, "="&amp;serie.exp1!$A16,
    time!$A$2:$A$10024, "="&amp;serie.exp1!D$14
)=0,
FALSE,
SUMIFS(
    time!$H$2:$H$10024,
    time!$C$2:$C$10024, "=1",
    time!$D$2:$D$10024, "="&amp;serie.exp1!$A16,
    time!$A$2:$A$10024, "="&amp;serie.exp1!D$14
)
)</f>
        <v>1076</v>
      </c>
      <c r="E16" s="21">
        <f>IF(
SUMIFS(
    time!$H$2:$H$10024,
    time!$C$2:$C$10024, "=1",
    time!$D$2:$D$10024, "="&amp;serie.exp1!$A16,
    time!$A$2:$A$10024, "="&amp;serie.exp1!E$14
)=0,
FALSE,
SUMIFS(
    time!$H$2:$H$10024,
    time!$C$2:$C$10024, "=1",
    time!$D$2:$D$10024, "="&amp;serie.exp1!$A16,
    time!$A$2:$A$10024, "="&amp;serie.exp1!E$14
)
)</f>
        <v>983</v>
      </c>
      <c r="F16" s="21">
        <f>IF(
SUMIFS(
    time!$H$2:$H$10024,
    time!$C$2:$C$10024, "=1",
    time!$D$2:$D$10024, "="&amp;serie.exp1!$A16,
    time!$A$2:$A$10024, "="&amp;serie.exp1!F$14
)=0,
FALSE,
SUMIFS(
    time!$H$2:$H$10024,
    time!$C$2:$C$10024, "=1",
    time!$D$2:$D$10024, "="&amp;serie.exp1!$A16,
    time!$A$2:$A$10024, "="&amp;serie.exp1!F$14
)
)</f>
        <v>1212</v>
      </c>
      <c r="G16" s="21">
        <f>IF(
SUMIFS(
    time!$H$2:$H$10024,
    time!$C$2:$C$10024, "=1",
    time!$D$2:$D$10024, "="&amp;serie.exp1!$A16,
    time!$A$2:$A$10024, "="&amp;serie.exp1!G$14
)=0,
FALSE,
SUMIFS(
    time!$H$2:$H$10024,
    time!$C$2:$C$10024, "=1",
    time!$D$2:$D$10024, "="&amp;serie.exp1!$A16,
    time!$A$2:$A$10024, "="&amp;serie.exp1!G$14
)
)</f>
        <v>1560</v>
      </c>
      <c r="H16" s="21">
        <f>IF(
SUMIFS(
    time!$H$2:$H$10024,
    time!$C$2:$C$10024, "=1",
    time!$D$2:$D$10024, "="&amp;serie.exp1!$A16,
    time!$A$2:$A$10024, "="&amp;serie.exp1!H$14
)=0,
FALSE,
SUMIFS(
    time!$H$2:$H$10024,
    time!$C$2:$C$10024, "=1",
    time!$D$2:$D$10024, "="&amp;serie.exp1!$A16,
    time!$A$2:$A$10024, "="&amp;serie.exp1!H$14
)
)</f>
        <v>1920</v>
      </c>
      <c r="I16" s="21">
        <f>IF(
SUMIFS(
    time!$H$2:$H$10024,
    time!$C$2:$C$10024, "=1",
    time!$D$2:$D$10024, "="&amp;serie.exp1!$A16,
    time!$A$2:$A$10024, "="&amp;serie.exp1!I$14
)=0,
FALSE,
SUMIFS(
    time!$H$2:$H$10024,
    time!$C$2:$C$10024, "=1",
    time!$D$2:$D$10024, "="&amp;serie.exp1!$A16,
    time!$A$2:$A$10024, "="&amp;serie.exp1!I$14
)
)</f>
        <v>1537</v>
      </c>
      <c r="J16" s="21">
        <f>IF(
SUMIFS(
    time!$H$2:$H$10024,
    time!$C$2:$C$10024, "=1",
    time!$D$2:$D$10024, "="&amp;serie.exp1!$A16,
    time!$A$2:$A$10024, "="&amp;serie.exp1!J$14
)=0,
FALSE,
SUMIFS(
    time!$H$2:$H$10024,
    time!$C$2:$C$10024, "=1",
    time!$D$2:$D$10024, "="&amp;serie.exp1!$A16,
    time!$A$2:$A$10024, "="&amp;serie.exp1!J$14
)
)</f>
        <v>970</v>
      </c>
      <c r="K16" s="21">
        <f>IF(
SUMIFS(
    time!$H$2:$H$10024,
    time!$C$2:$C$10024, "=1",
    time!$D$2:$D$10024, "="&amp;serie.exp1!$A16,
    time!$A$2:$A$10024, "="&amp;serie.exp1!K$14
)=0,
FALSE,
SUMIFS(
    time!$H$2:$H$10024,
    time!$C$2:$C$10024, "=1",
    time!$D$2:$D$10024, "="&amp;serie.exp1!$A16,
    time!$A$2:$A$10024, "="&amp;serie.exp1!K$14
)
)</f>
        <v>1010</v>
      </c>
      <c r="L16" s="21">
        <f>IF(
SUMIFS(
    time!$H$2:$H$10024,
    time!$C$2:$C$10024, "=1",
    time!$D$2:$D$10024, "="&amp;serie.exp1!$A16,
    time!$A$2:$A$10024, "="&amp;serie.exp1!L$14
)=0,
FALSE,
SUMIFS(
    time!$H$2:$H$10024,
    time!$C$2:$C$10024, "=1",
    time!$D$2:$D$10024, "="&amp;serie.exp1!$A16,
    time!$A$2:$A$10024, "="&amp;serie.exp1!L$14
)
)</f>
        <v>1704</v>
      </c>
      <c r="M16" s="21">
        <f>IF(
SUMIFS(
    time!$H$2:$H$10024,
    time!$C$2:$C$10024, "=1",
    time!$D$2:$D$10024, "="&amp;serie.exp1!$A16,
    time!$A$2:$A$10024, "="&amp;serie.exp1!M$14
)=0,
FALSE,
SUMIFS(
    time!$H$2:$H$10024,
    time!$C$2:$C$10024, "=1",
    time!$D$2:$D$10024, "="&amp;serie.exp1!$A16,
    time!$A$2:$A$10024, "="&amp;serie.exp1!M$14
)
)</f>
        <v>4080</v>
      </c>
      <c r="N16" s="21">
        <f>IF(
SUMIFS(
    time!$H$2:$H$10024,
    time!$C$2:$C$10024, "=1",
    time!$D$2:$D$10024, "="&amp;serie.exp1!$A16,
    time!$A$2:$A$10024, "="&amp;serie.exp1!N$14
)=0,
FALSE,
SUMIFS(
    time!$H$2:$H$10024,
    time!$C$2:$C$10024, "=1",
    time!$D$2:$D$10024, "="&amp;serie.exp1!$A16,
    time!$A$2:$A$10024, "="&amp;serie.exp1!N$14
)
)</f>
        <v>1212</v>
      </c>
      <c r="O16" s="21">
        <f>IF(
SUMIFS(
    time!$H$2:$H$10024,
    time!$C$2:$C$10024, "=1",
    time!$D$2:$D$10024, "="&amp;serie.exp1!$A16,
    time!$A$2:$A$10024, "="&amp;serie.exp1!O$14
)=0,
FALSE,
SUMIFS(
    time!$H$2:$H$10024,
    time!$C$2:$C$10024, "=1",
    time!$D$2:$D$10024, "="&amp;serie.exp1!$A16,
    time!$A$2:$A$10024, "="&amp;serie.exp1!O$14
)
)</f>
        <v>1500</v>
      </c>
      <c r="P16" s="21">
        <f>IF(
SUMIFS(
    time!$H$2:$H$10024,
    time!$C$2:$C$10024, "=1",
    time!$D$2:$D$10024, "="&amp;serie.exp1!$A16,
    time!$A$2:$A$10024, "="&amp;serie.exp1!P$14
)=0,
FALSE,
SUMIFS(
    time!$H$2:$H$10024,
    time!$C$2:$C$10024, "=1",
    time!$D$2:$D$10024, "="&amp;serie.exp1!$A16,
    time!$A$2:$A$10024, "="&amp;serie.exp1!P$14
)
)</f>
        <v>4440</v>
      </c>
      <c r="Q16" s="21"/>
    </row>
    <row r="17" spans="1:17" x14ac:dyDescent="0.25">
      <c r="A17" s="105">
        <v>2</v>
      </c>
      <c r="C17" s="21">
        <f>IF(
SUMIFS(
    time!$H$2:$H$10024,
    time!$C$2:$C$10024, "=1",
    time!$D$2:$D$10024, "="&amp;serie.exp1!$A17,
    time!$A$2:$A$10024, "="&amp;serie.exp1!C$14
)=0,
FALSE,
SUMIFS(
    time!$H$2:$H$10024,
    time!$C$2:$C$10024, "=1",
    time!$D$2:$D$10024, "="&amp;serie.exp1!$A17,
    time!$A$2:$A$10024, "="&amp;serie.exp1!C$14
)
)</f>
        <v>900</v>
      </c>
      <c r="D17" s="21">
        <f>IF(
SUMIFS(
    time!$H$2:$H$10024,
    time!$C$2:$C$10024, "=1",
    time!$D$2:$D$10024, "="&amp;serie.exp1!$A17,
    time!$A$2:$A$10024, "="&amp;serie.exp1!D$14
)=0,
FALSE,
SUMIFS(
    time!$H$2:$H$10024,
    time!$C$2:$C$10024, "=1",
    time!$D$2:$D$10024, "="&amp;serie.exp1!$A17,
    time!$A$2:$A$10024, "="&amp;serie.exp1!D$14
)
)</f>
        <v>1025</v>
      </c>
      <c r="E17" s="21">
        <f>IF(
SUMIFS(
    time!$H$2:$H$10024,
    time!$C$2:$C$10024, "=1",
    time!$D$2:$D$10024, "="&amp;serie.exp1!$A17,
    time!$A$2:$A$10024, "="&amp;serie.exp1!E$14
)=0,
FALSE,
SUMIFS(
    time!$H$2:$H$10024,
    time!$C$2:$C$10024, "=1",
    time!$D$2:$D$10024, "="&amp;serie.exp1!$A17,
    time!$A$2:$A$10024, "="&amp;serie.exp1!E$14
)
)</f>
        <v>1054</v>
      </c>
      <c r="F17" s="21">
        <f>IF(
SUMIFS(
    time!$H$2:$H$10024,
    time!$C$2:$C$10024, "=1",
    time!$D$2:$D$10024, "="&amp;serie.exp1!$A17,
    time!$A$2:$A$10024, "="&amp;serie.exp1!F$14
)=0,
FALSE,
SUMIFS(
    time!$H$2:$H$10024,
    time!$C$2:$C$10024, "=1",
    time!$D$2:$D$10024, "="&amp;serie.exp1!$A17,
    time!$A$2:$A$10024, "="&amp;serie.exp1!F$14
)
)</f>
        <v>1240</v>
      </c>
      <c r="G17" s="21">
        <f>IF(
SUMIFS(
    time!$H$2:$H$10024,
    time!$C$2:$C$10024, "=1",
    time!$D$2:$D$10024, "="&amp;serie.exp1!$A17,
    time!$A$2:$A$10024, "="&amp;serie.exp1!G$14
)=0,
FALSE,
SUMIFS(
    time!$H$2:$H$10024,
    time!$C$2:$C$10024, "=1",
    time!$D$2:$D$10024, "="&amp;serie.exp1!$A17,
    time!$A$2:$A$10024, "="&amp;serie.exp1!G$14
)
)</f>
        <v>1260</v>
      </c>
      <c r="H17" s="21">
        <f>IF(
SUMIFS(
    time!$H$2:$H$10024,
    time!$C$2:$C$10024, "=1",
    time!$D$2:$D$10024, "="&amp;serie.exp1!$A17,
    time!$A$2:$A$10024, "="&amp;serie.exp1!H$14
)=0,
FALSE,
SUMIFS(
    time!$H$2:$H$10024,
    time!$C$2:$C$10024, "=1",
    time!$D$2:$D$10024, "="&amp;serie.exp1!$A17,
    time!$A$2:$A$10024, "="&amp;serie.exp1!H$14
)
)</f>
        <v>2580</v>
      </c>
      <c r="I17" s="21">
        <f>IF(
SUMIFS(
    time!$H$2:$H$10024,
    time!$C$2:$C$10024, "=1",
    time!$D$2:$D$10024, "="&amp;serie.exp1!$A17,
    time!$A$2:$A$10024, "="&amp;serie.exp1!I$14
)=0,
FALSE,
SUMIFS(
    time!$H$2:$H$10024,
    time!$C$2:$C$10024, "=1",
    time!$D$2:$D$10024, "="&amp;serie.exp1!$A17,
    time!$A$2:$A$10024, "="&amp;serie.exp1!I$14
)
)</f>
        <v>1419</v>
      </c>
      <c r="J17" s="21">
        <f>IF(
SUMIFS(
    time!$H$2:$H$10024,
    time!$C$2:$C$10024, "=1",
    time!$D$2:$D$10024, "="&amp;serie.exp1!$A17,
    time!$A$2:$A$10024, "="&amp;serie.exp1!J$14
)=0,
FALSE,
SUMIFS(
    time!$H$2:$H$10024,
    time!$C$2:$C$10024, "=1",
    time!$D$2:$D$10024, "="&amp;serie.exp1!$A17,
    time!$A$2:$A$10024, "="&amp;serie.exp1!J$14
)
)</f>
        <v>430</v>
      </c>
      <c r="K17" s="21">
        <f>IF(
SUMIFS(
    time!$H$2:$H$10024,
    time!$C$2:$C$10024, "=1",
    time!$D$2:$D$10024, "="&amp;serie.exp1!$A17,
    time!$A$2:$A$10024, "="&amp;serie.exp1!K$14
)=0,
FALSE,
SUMIFS(
    time!$H$2:$H$10024,
    time!$C$2:$C$10024, "=1",
    time!$D$2:$D$10024, "="&amp;serie.exp1!$A17,
    time!$A$2:$A$10024, "="&amp;serie.exp1!K$14
)
)</f>
        <v>1206</v>
      </c>
      <c r="L17" s="21">
        <f>IF(
SUMIFS(
    time!$H$2:$H$10024,
    time!$C$2:$C$10024, "=1",
    time!$D$2:$D$10024, "="&amp;serie.exp1!$A17,
    time!$A$2:$A$10024, "="&amp;serie.exp1!L$14
)=0,
FALSE,
SUMIFS(
    time!$H$2:$H$10024,
    time!$C$2:$C$10024, "=1",
    time!$D$2:$D$10024, "="&amp;serie.exp1!$A17,
    time!$A$2:$A$10024, "="&amp;serie.exp1!L$14
)
)</f>
        <v>1538</v>
      </c>
      <c r="M17" s="21">
        <f>IF(
SUMIFS(
    time!$H$2:$H$10024,
    time!$C$2:$C$10024, "=1",
    time!$D$2:$D$10024, "="&amp;serie.exp1!$A17,
    time!$A$2:$A$10024, "="&amp;serie.exp1!M$14
)=0,
FALSE,
SUMIFS(
    time!$H$2:$H$10024,
    time!$C$2:$C$10024, "=1",
    time!$D$2:$D$10024, "="&amp;serie.exp1!$A17,
    time!$A$2:$A$10024, "="&amp;serie.exp1!M$14
)
)</f>
        <v>1500</v>
      </c>
      <c r="N17" s="21">
        <f>IF(
SUMIFS(
    time!$H$2:$H$10024,
    time!$C$2:$C$10024, "=1",
    time!$D$2:$D$10024, "="&amp;serie.exp1!$A17,
    time!$A$2:$A$10024, "="&amp;serie.exp1!N$14
)=0,
FALSE,
SUMIFS(
    time!$H$2:$H$10024,
    time!$C$2:$C$10024, "=1",
    time!$D$2:$D$10024, "="&amp;serie.exp1!$A17,
    time!$A$2:$A$10024, "="&amp;serie.exp1!N$14
)
)</f>
        <v>1063</v>
      </c>
      <c r="O17" s="21" t="b">
        <f>IF(
SUMIFS(
    time!$H$2:$H$10024,
    time!$C$2:$C$10024, "=1",
    time!$D$2:$D$10024, "="&amp;serie.exp1!$A17,
    time!$A$2:$A$10024, "="&amp;serie.exp1!O$14
)=0,
FALSE,
SUMIFS(
    time!$H$2:$H$10024,
    time!$C$2:$C$10024, "=1",
    time!$D$2:$D$10024, "="&amp;serie.exp1!$A17,
    time!$A$2:$A$10024, "="&amp;serie.exp1!O$14
)
)</f>
        <v>0</v>
      </c>
      <c r="P17" s="21">
        <f>IF(
SUMIFS(
    time!$H$2:$H$10024,
    time!$C$2:$C$10024, "=1",
    time!$D$2:$D$10024, "="&amp;serie.exp1!$A17,
    time!$A$2:$A$10024, "="&amp;serie.exp1!P$14
)=0,
FALSE,
SUMIFS(
    time!$H$2:$H$10024,
    time!$C$2:$C$10024, "=1",
    time!$D$2:$D$10024, "="&amp;serie.exp1!$A17,
    time!$A$2:$A$10024, "="&amp;serie.exp1!P$14
)
)</f>
        <v>5520</v>
      </c>
      <c r="Q17" s="21"/>
    </row>
    <row r="18" spans="1:17" x14ac:dyDescent="0.25">
      <c r="A18" s="105">
        <v>3</v>
      </c>
      <c r="C18" s="21">
        <f>IF(
SUMIFS(
    time!$H$2:$H$10024,
    time!$C$2:$C$10024, "=1",
    time!$D$2:$D$10024, "="&amp;serie.exp1!$A18,
    time!$A$2:$A$10024, "="&amp;serie.exp1!C$14
)=0,
FALSE,
SUMIFS(
    time!$H$2:$H$10024,
    time!$C$2:$C$10024, "=1",
    time!$D$2:$D$10024, "="&amp;serie.exp1!$A18,
    time!$A$2:$A$10024, "="&amp;serie.exp1!C$14
)
)</f>
        <v>1440</v>
      </c>
      <c r="D18" s="21">
        <f>IF(
SUMIFS(
    time!$H$2:$H$10024,
    time!$C$2:$C$10024, "=1",
    time!$D$2:$D$10024, "="&amp;serie.exp1!$A18,
    time!$A$2:$A$10024, "="&amp;serie.exp1!D$14
)=0,
FALSE,
SUMIFS(
    time!$H$2:$H$10024,
    time!$C$2:$C$10024, "=1",
    time!$D$2:$D$10024, "="&amp;serie.exp1!$A18,
    time!$A$2:$A$10024, "="&amp;serie.exp1!D$14
)
)</f>
        <v>1140</v>
      </c>
      <c r="E18" s="21">
        <f>IF(
SUMIFS(
    time!$H$2:$H$10024,
    time!$C$2:$C$10024, "=1",
    time!$D$2:$D$10024, "="&amp;serie.exp1!$A18,
    time!$A$2:$A$10024, "="&amp;serie.exp1!E$14
)=0,
FALSE,
SUMIFS(
    time!$H$2:$H$10024,
    time!$C$2:$C$10024, "=1",
    time!$D$2:$D$10024, "="&amp;serie.exp1!$A18,
    time!$A$2:$A$10024, "="&amp;serie.exp1!E$14
)
)</f>
        <v>1260</v>
      </c>
      <c r="F18" s="21">
        <f>IF(
SUMIFS(
    time!$H$2:$H$10024,
    time!$C$2:$C$10024, "=1",
    time!$D$2:$D$10024, "="&amp;serie.exp1!$A18,
    time!$A$2:$A$10024, "="&amp;serie.exp1!F$14
)=0,
FALSE,
SUMIFS(
    time!$H$2:$H$10024,
    time!$C$2:$C$10024, "=1",
    time!$D$2:$D$10024, "="&amp;serie.exp1!$A18,
    time!$A$2:$A$10024, "="&amp;serie.exp1!F$14
)
)</f>
        <v>1281</v>
      </c>
      <c r="G18" s="21">
        <f>IF(
SUMIFS(
    time!$H$2:$H$10024,
    time!$C$2:$C$10024, "=1",
    time!$D$2:$D$10024, "="&amp;serie.exp1!$A18,
    time!$A$2:$A$10024, "="&amp;serie.exp1!G$14
)=0,
FALSE,
SUMIFS(
    time!$H$2:$H$10024,
    time!$C$2:$C$10024, "=1",
    time!$D$2:$D$10024, "="&amp;serie.exp1!$A18,
    time!$A$2:$A$10024, "="&amp;serie.exp1!G$14
)
)</f>
        <v>1200</v>
      </c>
      <c r="H18" s="21" t="b">
        <f>IF(
SUMIFS(
    time!$H$2:$H$10024,
    time!$C$2:$C$10024, "=1",
    time!$D$2:$D$10024, "="&amp;serie.exp1!$A18,
    time!$A$2:$A$10024, "="&amp;serie.exp1!H$14
)=0,
FALSE,
SUMIFS(
    time!$H$2:$H$10024,
    time!$C$2:$C$10024, "=1",
    time!$D$2:$D$10024, "="&amp;serie.exp1!$A18,
    time!$A$2:$A$10024, "="&amp;serie.exp1!H$14
)
)</f>
        <v>0</v>
      </c>
      <c r="I18" s="21">
        <f>IF(
SUMIFS(
    time!$H$2:$H$10024,
    time!$C$2:$C$10024, "=1",
    time!$D$2:$D$10024, "="&amp;serie.exp1!$A18,
    time!$A$2:$A$10024, "="&amp;serie.exp1!I$14
)=0,
FALSE,
SUMIFS(
    time!$H$2:$H$10024,
    time!$C$2:$C$10024, "=1",
    time!$D$2:$D$10024, "="&amp;serie.exp1!$A18,
    time!$A$2:$A$10024, "="&amp;serie.exp1!I$14
)
)</f>
        <v>1115</v>
      </c>
      <c r="J18" s="21" t="b">
        <f>IF(
SUMIFS(
    time!$H$2:$H$10024,
    time!$C$2:$C$10024, "=1",
    time!$D$2:$D$10024, "="&amp;serie.exp1!$A18,
    time!$A$2:$A$10024, "="&amp;serie.exp1!J$14
)=0,
FALSE,
SUMIFS(
    time!$H$2:$H$10024,
    time!$C$2:$C$10024, "=1",
    time!$D$2:$D$10024, "="&amp;serie.exp1!$A18,
    time!$A$2:$A$10024, "="&amp;serie.exp1!J$14
)
)</f>
        <v>0</v>
      </c>
      <c r="K18" s="21">
        <f>IF(
SUMIFS(
    time!$H$2:$H$10024,
    time!$C$2:$C$10024, "=1",
    time!$D$2:$D$10024, "="&amp;serie.exp1!$A18,
    time!$A$2:$A$10024, "="&amp;serie.exp1!K$14
)=0,
FALSE,
SUMIFS(
    time!$H$2:$H$10024,
    time!$C$2:$C$10024, "=1",
    time!$D$2:$D$10024, "="&amp;serie.exp1!$A18,
    time!$A$2:$A$10024, "="&amp;serie.exp1!K$14
)
)</f>
        <v>623</v>
      </c>
      <c r="L18" s="21">
        <f>IF(
SUMIFS(
    time!$H$2:$H$10024,
    time!$C$2:$C$10024, "=1",
    time!$D$2:$D$10024, "="&amp;serie.exp1!$A18,
    time!$A$2:$A$10024, "="&amp;serie.exp1!L$14
)=0,
FALSE,
SUMIFS(
    time!$H$2:$H$10024,
    time!$C$2:$C$10024, "=1",
    time!$D$2:$D$10024, "="&amp;serie.exp1!$A18,
    time!$A$2:$A$10024, "="&amp;serie.exp1!L$14
)
)</f>
        <v>976</v>
      </c>
      <c r="M18" s="21">
        <f>IF(
SUMIFS(
    time!$H$2:$H$10024,
    time!$C$2:$C$10024, "=1",
    time!$D$2:$D$10024, "="&amp;serie.exp1!$A18,
    time!$A$2:$A$10024, "="&amp;serie.exp1!M$14
)=0,
FALSE,
SUMIFS(
    time!$H$2:$H$10024,
    time!$C$2:$C$10024, "=1",
    time!$D$2:$D$10024, "="&amp;serie.exp1!$A18,
    time!$A$2:$A$10024, "="&amp;serie.exp1!M$14
)
)</f>
        <v>2100</v>
      </c>
      <c r="N18" s="21">
        <f>IF(
SUMIFS(
    time!$H$2:$H$10024,
    time!$C$2:$C$10024, "=1",
    time!$D$2:$D$10024, "="&amp;serie.exp1!$A18,
    time!$A$2:$A$10024, "="&amp;serie.exp1!N$14
)=0,
FALSE,
SUMIFS(
    time!$H$2:$H$10024,
    time!$C$2:$C$10024, "=1",
    time!$D$2:$D$10024, "="&amp;serie.exp1!$A18,
    time!$A$2:$A$10024, "="&amp;serie.exp1!N$14
)
)</f>
        <v>1523</v>
      </c>
      <c r="O18" s="21" t="b">
        <f>IF(
SUMIFS(
    time!$H$2:$H$10024,
    time!$C$2:$C$10024, "=1",
    time!$D$2:$D$10024, "="&amp;serie.exp1!$A18,
    time!$A$2:$A$10024, "="&amp;serie.exp1!O$14
)=0,
FALSE,
SUMIFS(
    time!$H$2:$H$10024,
    time!$C$2:$C$10024, "=1",
    time!$D$2:$D$10024, "="&amp;serie.exp1!$A18,
    time!$A$2:$A$10024, "="&amp;serie.exp1!O$14
)
)</f>
        <v>0</v>
      </c>
      <c r="P18" s="21" t="b">
        <f>IF(
SUMIFS(
    time!$H$2:$H$10024,
    time!$C$2:$C$10024, "=1",
    time!$D$2:$D$10024, "="&amp;serie.exp1!$A18,
    time!$A$2:$A$10024, "="&amp;serie.exp1!P$14
)=0,
FALSE,
SUMIFS(
    time!$H$2:$H$10024,
    time!$C$2:$C$10024, "=1",
    time!$D$2:$D$10024, "="&amp;serie.exp1!$A18,
    time!$A$2:$A$10024, "="&amp;serie.exp1!P$14
)
)</f>
        <v>0</v>
      </c>
      <c r="Q18" s="21"/>
    </row>
    <row r="19" spans="1:17" x14ac:dyDescent="0.25">
      <c r="A19" s="105">
        <v>4</v>
      </c>
      <c r="C19" s="21">
        <f>IF(
SUMIFS(
    time!$H$2:$H$10024,
    time!$C$2:$C$10024, "=1",
    time!$D$2:$D$10024, "="&amp;serie.exp1!$A19,
    time!$A$2:$A$10024, "="&amp;serie.exp1!C$14
)=0,
FALSE,
SUMIFS(
    time!$H$2:$H$10024,
    time!$C$2:$C$10024, "=1",
    time!$D$2:$D$10024, "="&amp;serie.exp1!$A19,
    time!$A$2:$A$10024, "="&amp;serie.exp1!C$14
)
)</f>
        <v>1320</v>
      </c>
      <c r="D19" s="21">
        <f>IF(
SUMIFS(
    time!$H$2:$H$10024,
    time!$C$2:$C$10024, "=1",
    time!$D$2:$D$10024, "="&amp;serie.exp1!$A19,
    time!$A$2:$A$10024, "="&amp;serie.exp1!D$14
)=0,
FALSE,
SUMIFS(
    time!$H$2:$H$10024,
    time!$C$2:$C$10024, "=1",
    time!$D$2:$D$10024, "="&amp;serie.exp1!$A19,
    time!$A$2:$A$10024, "="&amp;serie.exp1!D$14
)
)</f>
        <v>960</v>
      </c>
      <c r="E19" s="21">
        <f>IF(
SUMIFS(
    time!$H$2:$H$10024,
    time!$C$2:$C$10024, "=1",
    time!$D$2:$D$10024, "="&amp;serie.exp1!$A19,
    time!$A$2:$A$10024, "="&amp;serie.exp1!E$14
)=0,
FALSE,
SUMIFS(
    time!$H$2:$H$10024,
    time!$C$2:$C$10024, "=1",
    time!$D$2:$D$10024, "="&amp;serie.exp1!$A19,
    time!$A$2:$A$10024, "="&amp;serie.exp1!E$14
)
)</f>
        <v>1262</v>
      </c>
      <c r="F19" s="21">
        <f>IF(
SUMIFS(
    time!$H$2:$H$10024,
    time!$C$2:$C$10024, "=1",
    time!$D$2:$D$10024, "="&amp;serie.exp1!$A19,
    time!$A$2:$A$10024, "="&amp;serie.exp1!F$14
)=0,
FALSE,
SUMIFS(
    time!$H$2:$H$10024,
    time!$C$2:$C$10024, "=1",
    time!$D$2:$D$10024, "="&amp;serie.exp1!$A19,
    time!$A$2:$A$10024, "="&amp;serie.exp1!F$14
)
)</f>
        <v>585</v>
      </c>
      <c r="G19" s="21">
        <f>IF(
SUMIFS(
    time!$H$2:$H$10024,
    time!$C$2:$C$10024, "=1",
    time!$D$2:$D$10024, "="&amp;serie.exp1!$A19,
    time!$A$2:$A$10024, "="&amp;serie.exp1!G$14
)=0,
FALSE,
SUMIFS(
    time!$H$2:$H$10024,
    time!$C$2:$C$10024, "=1",
    time!$D$2:$D$10024, "="&amp;serie.exp1!$A19,
    time!$A$2:$A$10024, "="&amp;serie.exp1!G$14
)
)</f>
        <v>1080</v>
      </c>
      <c r="H19" s="21" t="b">
        <f>IF(
SUMIFS(
    time!$H$2:$H$10024,
    time!$C$2:$C$10024, "=1",
    time!$D$2:$D$10024, "="&amp;serie.exp1!$A19,
    time!$A$2:$A$10024, "="&amp;serie.exp1!H$14
)=0,
FALSE,
SUMIFS(
    time!$H$2:$H$10024,
    time!$C$2:$C$10024, "=1",
    time!$D$2:$D$10024, "="&amp;serie.exp1!$A19,
    time!$A$2:$A$10024, "="&amp;serie.exp1!H$14
)
)</f>
        <v>0</v>
      </c>
      <c r="I19" s="21">
        <f>IF(
SUMIFS(
    time!$H$2:$H$10024,
    time!$C$2:$C$10024, "=1",
    time!$D$2:$D$10024, "="&amp;serie.exp1!$A19,
    time!$A$2:$A$10024, "="&amp;serie.exp1!I$14
)=0,
FALSE,
SUMIFS(
    time!$H$2:$H$10024,
    time!$C$2:$C$10024, "=1",
    time!$D$2:$D$10024, "="&amp;serie.exp1!$A19,
    time!$A$2:$A$10024, "="&amp;serie.exp1!I$14
)
)</f>
        <v>936</v>
      </c>
      <c r="J19" s="21" t="b">
        <f>IF(
SUMIFS(
    time!$H$2:$H$10024,
    time!$C$2:$C$10024, "=1",
    time!$D$2:$D$10024, "="&amp;serie.exp1!$A19,
    time!$A$2:$A$10024, "="&amp;serie.exp1!J$14
)=0,
FALSE,
SUMIFS(
    time!$H$2:$H$10024,
    time!$C$2:$C$10024, "=1",
    time!$D$2:$D$10024, "="&amp;serie.exp1!$A19,
    time!$A$2:$A$10024, "="&amp;serie.exp1!J$14
)
)</f>
        <v>0</v>
      </c>
      <c r="K19" s="21">
        <f>IF(
SUMIFS(
    time!$H$2:$H$10024,
    time!$C$2:$C$10024, "=1",
    time!$D$2:$D$10024, "="&amp;serie.exp1!$A19,
    time!$A$2:$A$10024, "="&amp;serie.exp1!K$14
)=0,
FALSE,
SUMIFS(
    time!$H$2:$H$10024,
    time!$C$2:$C$10024, "=1",
    time!$D$2:$D$10024, "="&amp;serie.exp1!$A19,
    time!$A$2:$A$10024, "="&amp;serie.exp1!K$14
)
)</f>
        <v>960</v>
      </c>
      <c r="L19" s="21">
        <f>IF(
SUMIFS(
    time!$H$2:$H$10024,
    time!$C$2:$C$10024, "=1",
    time!$D$2:$D$10024, "="&amp;serie.exp1!$A19,
    time!$A$2:$A$10024, "="&amp;serie.exp1!L$14
)=0,
FALSE,
SUMIFS(
    time!$H$2:$H$10024,
    time!$C$2:$C$10024, "=1",
    time!$D$2:$D$10024, "="&amp;serie.exp1!$A19,
    time!$A$2:$A$10024, "="&amp;serie.exp1!L$14
)
)</f>
        <v>587</v>
      </c>
      <c r="M19" s="21" t="b">
        <f>IF(
SUMIFS(
    time!$H$2:$H$10024,
    time!$C$2:$C$10024, "=1",
    time!$D$2:$D$10024, "="&amp;serie.exp1!$A19,
    time!$A$2:$A$10024, "="&amp;serie.exp1!M$14
)=0,
FALSE,
SUMIFS(
    time!$H$2:$H$10024,
    time!$C$2:$C$10024, "=1",
    time!$D$2:$D$10024, "="&amp;serie.exp1!$A19,
    time!$A$2:$A$10024, "="&amp;serie.exp1!M$14
)
)</f>
        <v>0</v>
      </c>
      <c r="N19" s="21">
        <f>IF(
SUMIFS(
    time!$H$2:$H$10024,
    time!$C$2:$C$10024, "=1",
    time!$D$2:$D$10024, "="&amp;serie.exp1!$A19,
    time!$A$2:$A$10024, "="&amp;serie.exp1!N$14
)=0,
FALSE,
SUMIFS(
    time!$H$2:$H$10024,
    time!$C$2:$C$10024, "=1",
    time!$D$2:$D$10024, "="&amp;serie.exp1!$A19,
    time!$A$2:$A$10024, "="&amp;serie.exp1!N$14
)
)</f>
        <v>1072</v>
      </c>
      <c r="O19" s="21" t="b">
        <f>IF(
SUMIFS(
    time!$H$2:$H$10024,
    time!$C$2:$C$10024, "=1",
    time!$D$2:$D$10024, "="&amp;serie.exp1!$A19,
    time!$A$2:$A$10024, "="&amp;serie.exp1!O$14
)=0,
FALSE,
SUMIFS(
    time!$H$2:$H$10024,
    time!$C$2:$C$10024, "=1",
    time!$D$2:$D$10024, "="&amp;serie.exp1!$A19,
    time!$A$2:$A$10024, "="&amp;serie.exp1!O$14
)
)</f>
        <v>0</v>
      </c>
      <c r="P19" s="21" t="b">
        <f>IF(
SUMIFS(
    time!$H$2:$H$10024,
    time!$C$2:$C$10024, "=1",
    time!$D$2:$D$10024, "="&amp;serie.exp1!$A19,
    time!$A$2:$A$10024, "="&amp;serie.exp1!P$14
)=0,
FALSE,
SUMIFS(
    time!$H$2:$H$10024,
    time!$C$2:$C$10024, "=1",
    time!$D$2:$D$10024, "="&amp;serie.exp1!$A19,
    time!$A$2:$A$10024, "="&amp;serie.exp1!P$14
)
)</f>
        <v>0</v>
      </c>
      <c r="Q19" s="21"/>
    </row>
    <row r="20" spans="1:17" x14ac:dyDescent="0.25">
      <c r="A20" s="105">
        <v>5</v>
      </c>
      <c r="C20" s="21">
        <f>IF(
SUMIFS(
    time!$H$2:$H$10024,
    time!$C$2:$C$10024, "=1",
    time!$D$2:$D$10024, "="&amp;serie.exp1!$A20,
    time!$A$2:$A$10024, "="&amp;serie.exp1!C$14
)=0,
FALSE,
SUMIFS(
    time!$H$2:$H$10024,
    time!$C$2:$C$10024, "=1",
    time!$D$2:$D$10024, "="&amp;serie.exp1!$A20,
    time!$A$2:$A$10024, "="&amp;serie.exp1!C$14
)
)</f>
        <v>1560</v>
      </c>
      <c r="D20" s="21">
        <f>IF(
SUMIFS(
    time!$H$2:$H$10024,
    time!$C$2:$C$10024, "=1",
    time!$D$2:$D$10024, "="&amp;serie.exp1!$A20,
    time!$A$2:$A$10024, "="&amp;serie.exp1!D$14
)=0,
FALSE,
SUMIFS(
    time!$H$2:$H$10024,
    time!$C$2:$C$10024, "=1",
    time!$D$2:$D$10024, "="&amp;serie.exp1!$A20,
    time!$A$2:$A$10024, "="&amp;serie.exp1!D$14
)
)</f>
        <v>1260</v>
      </c>
      <c r="E20" s="21">
        <f>IF(
SUMIFS(
    time!$H$2:$H$10024,
    time!$C$2:$C$10024, "=1",
    time!$D$2:$D$10024, "="&amp;serie.exp1!$A20,
    time!$A$2:$A$10024, "="&amp;serie.exp1!E$14
)=0,
FALSE,
SUMIFS(
    time!$H$2:$H$10024,
    time!$C$2:$C$10024, "=1",
    time!$D$2:$D$10024, "="&amp;serie.exp1!$A20,
    time!$A$2:$A$10024, "="&amp;serie.exp1!E$14
)
)</f>
        <v>982</v>
      </c>
      <c r="F20" s="21">
        <f>IF(
SUMIFS(
    time!$H$2:$H$10024,
    time!$C$2:$C$10024, "=1",
    time!$D$2:$D$10024, "="&amp;serie.exp1!$A20,
    time!$A$2:$A$10024, "="&amp;serie.exp1!F$14
)=0,
FALSE,
SUMIFS(
    time!$H$2:$H$10024,
    time!$C$2:$C$10024, "=1",
    time!$D$2:$D$10024, "="&amp;serie.exp1!$A20,
    time!$A$2:$A$10024, "="&amp;serie.exp1!F$14
)
)</f>
        <v>3381</v>
      </c>
      <c r="G20" s="21">
        <f>IF(
SUMIFS(
    time!$H$2:$H$10024,
    time!$C$2:$C$10024, "=1",
    time!$D$2:$D$10024, "="&amp;serie.exp1!$A20,
    time!$A$2:$A$10024, "="&amp;serie.exp1!G$14
)=0,
FALSE,
SUMIFS(
    time!$H$2:$H$10024,
    time!$C$2:$C$10024, "=1",
    time!$D$2:$D$10024, "="&amp;serie.exp1!$A20,
    time!$A$2:$A$10024, "="&amp;serie.exp1!G$14
)
)</f>
        <v>1200</v>
      </c>
      <c r="H20" s="21" t="b">
        <f>IF(
SUMIFS(
    time!$H$2:$H$10024,
    time!$C$2:$C$10024, "=1",
    time!$D$2:$D$10024, "="&amp;serie.exp1!$A20,
    time!$A$2:$A$10024, "="&amp;serie.exp1!H$14
)=0,
FALSE,
SUMIFS(
    time!$H$2:$H$10024,
    time!$C$2:$C$10024, "=1",
    time!$D$2:$D$10024, "="&amp;serie.exp1!$A20,
    time!$A$2:$A$10024, "="&amp;serie.exp1!H$14
)
)</f>
        <v>0</v>
      </c>
      <c r="I20" s="21">
        <f>IF(
SUMIFS(
    time!$H$2:$H$10024,
    time!$C$2:$C$10024, "=1",
    time!$D$2:$D$10024, "="&amp;serie.exp1!$A20,
    time!$A$2:$A$10024, "="&amp;serie.exp1!I$14
)=0,
FALSE,
SUMIFS(
    time!$H$2:$H$10024,
    time!$C$2:$C$10024, "=1",
    time!$D$2:$D$10024, "="&amp;serie.exp1!$A20,
    time!$A$2:$A$10024, "="&amp;serie.exp1!I$14
)
)</f>
        <v>1009</v>
      </c>
      <c r="J20" s="21" t="b">
        <f>IF(
SUMIFS(
    time!$H$2:$H$10024,
    time!$C$2:$C$10024, "=1",
    time!$D$2:$D$10024, "="&amp;serie.exp1!$A20,
    time!$A$2:$A$10024, "="&amp;serie.exp1!J$14
)=0,
FALSE,
SUMIFS(
    time!$H$2:$H$10024,
    time!$C$2:$C$10024, "=1",
    time!$D$2:$D$10024, "="&amp;serie.exp1!$A20,
    time!$A$2:$A$10024, "="&amp;serie.exp1!J$14
)
)</f>
        <v>0</v>
      </c>
      <c r="K20" s="21">
        <f>IF(
SUMIFS(
    time!$H$2:$H$10024,
    time!$C$2:$C$10024, "=1",
    time!$D$2:$D$10024, "="&amp;serie.exp1!$A20,
    time!$A$2:$A$10024, "="&amp;serie.exp1!K$14
)=0,
FALSE,
SUMIFS(
    time!$H$2:$H$10024,
    time!$C$2:$C$10024, "=1",
    time!$D$2:$D$10024, "="&amp;serie.exp1!$A20,
    time!$A$2:$A$10024, "="&amp;serie.exp1!K$14
)
)</f>
        <v>960</v>
      </c>
      <c r="L20" s="21" t="b">
        <f>IF(
SUMIFS(
    time!$H$2:$H$10024,
    time!$C$2:$C$10024, "=1",
    time!$D$2:$D$10024, "="&amp;serie.exp1!$A20,
    time!$A$2:$A$10024, "="&amp;serie.exp1!L$14
)=0,
FALSE,
SUMIFS(
    time!$H$2:$H$10024,
    time!$C$2:$C$10024, "=1",
    time!$D$2:$D$10024, "="&amp;serie.exp1!$A20,
    time!$A$2:$A$10024, "="&amp;serie.exp1!L$14
)
)</f>
        <v>0</v>
      </c>
      <c r="M20" s="21" t="b">
        <f>IF(
SUMIFS(
    time!$H$2:$H$10024,
    time!$C$2:$C$10024, "=1",
    time!$D$2:$D$10024, "="&amp;serie.exp1!$A20,
    time!$A$2:$A$10024, "="&amp;serie.exp1!M$14
)=0,
FALSE,
SUMIFS(
    time!$H$2:$H$10024,
    time!$C$2:$C$10024, "=1",
    time!$D$2:$D$10024, "="&amp;serie.exp1!$A20,
    time!$A$2:$A$10024, "="&amp;serie.exp1!M$14
)
)</f>
        <v>0</v>
      </c>
      <c r="N20" s="21">
        <f>IF(
SUMIFS(
    time!$H$2:$H$10024,
    time!$C$2:$C$10024, "=1",
    time!$D$2:$D$10024, "="&amp;serie.exp1!$A20,
    time!$A$2:$A$10024, "="&amp;serie.exp1!N$14
)=0,
FALSE,
SUMIFS(
    time!$H$2:$H$10024,
    time!$C$2:$C$10024, "=1",
    time!$D$2:$D$10024, "="&amp;serie.exp1!$A20,
    time!$A$2:$A$10024, "="&amp;serie.exp1!N$14
)
)</f>
        <v>1731</v>
      </c>
      <c r="O20" s="21" t="b">
        <f>IF(
SUMIFS(
    time!$H$2:$H$10024,
    time!$C$2:$C$10024, "=1",
    time!$D$2:$D$10024, "="&amp;serie.exp1!$A20,
    time!$A$2:$A$10024, "="&amp;serie.exp1!O$14
)=0,
FALSE,
SUMIFS(
    time!$H$2:$H$10024,
    time!$C$2:$C$10024, "=1",
    time!$D$2:$D$10024, "="&amp;serie.exp1!$A20,
    time!$A$2:$A$10024, "="&amp;serie.exp1!O$14
)
)</f>
        <v>0</v>
      </c>
      <c r="P20" s="21" t="b">
        <f>IF(
SUMIFS(
    time!$H$2:$H$10024,
    time!$C$2:$C$10024, "=1",
    time!$D$2:$D$10024, "="&amp;serie.exp1!$A20,
    time!$A$2:$A$10024, "="&amp;serie.exp1!P$14
)=0,
FALSE,
SUMIFS(
    time!$H$2:$H$10024,
    time!$C$2:$C$10024, "=1",
    time!$D$2:$D$10024, "="&amp;serie.exp1!$A20,
    time!$A$2:$A$10024, "="&amp;serie.exp1!P$14
)
)</f>
        <v>0</v>
      </c>
      <c r="Q20" s="21"/>
    </row>
    <row r="21" spans="1:17" x14ac:dyDescent="0.25">
      <c r="A21" s="105">
        <v>6</v>
      </c>
      <c r="C21" s="21">
        <f>IF(
SUMIFS(
    time!$H$2:$H$10024,
    time!$C$2:$C$10024, "=1",
    time!$D$2:$D$10024, "="&amp;serie.exp1!$A21,
    time!$A$2:$A$10024, "="&amp;serie.exp1!C$14
)=0,
FALSE,
SUMIFS(
    time!$H$2:$H$10024,
    time!$C$2:$C$10024, "=1",
    time!$D$2:$D$10024, "="&amp;serie.exp1!$A21,
    time!$A$2:$A$10024, "="&amp;serie.exp1!C$14
)
)</f>
        <v>660</v>
      </c>
      <c r="D21" s="21">
        <f>IF(
SUMIFS(
    time!$H$2:$H$10024,
    time!$C$2:$C$10024, "=1",
    time!$D$2:$D$10024, "="&amp;serie.exp1!$A21,
    time!$A$2:$A$10024, "="&amp;serie.exp1!D$14
)=0,
FALSE,
SUMIFS(
    time!$H$2:$H$10024,
    time!$C$2:$C$10024, "=1",
    time!$D$2:$D$10024, "="&amp;serie.exp1!$A21,
    time!$A$2:$A$10024, "="&amp;serie.exp1!D$14
)
)</f>
        <v>960</v>
      </c>
      <c r="E21" s="21">
        <f>IF(
SUMIFS(
    time!$H$2:$H$10024,
    time!$C$2:$C$10024, "=1",
    time!$D$2:$D$10024, "="&amp;serie.exp1!$A21,
    time!$A$2:$A$10024, "="&amp;serie.exp1!E$14
)=0,
FALSE,
SUMIFS(
    time!$H$2:$H$10024,
    time!$C$2:$C$10024, "=1",
    time!$D$2:$D$10024, "="&amp;serie.exp1!$A21,
    time!$A$2:$A$10024, "="&amp;serie.exp1!E$14
)
)</f>
        <v>1385</v>
      </c>
      <c r="F21" s="21" t="b">
        <f>IF(
SUMIFS(
    time!$H$2:$H$10024,
    time!$C$2:$C$10024, "=1",
    time!$D$2:$D$10024, "="&amp;serie.exp1!$A21,
    time!$A$2:$A$10024, "="&amp;serie.exp1!F$14
)=0,
FALSE,
SUMIFS(
    time!$H$2:$H$10024,
    time!$C$2:$C$10024, "=1",
    time!$D$2:$D$10024, "="&amp;serie.exp1!$A21,
    time!$A$2:$A$10024, "="&amp;serie.exp1!F$14
)
)</f>
        <v>0</v>
      </c>
      <c r="G21" s="21">
        <f>IF(
SUMIFS(
    time!$H$2:$H$10024,
    time!$C$2:$C$10024, "=1",
    time!$D$2:$D$10024, "="&amp;serie.exp1!$A21,
    time!$A$2:$A$10024, "="&amp;serie.exp1!G$14
)=0,
FALSE,
SUMIFS(
    time!$H$2:$H$10024,
    time!$C$2:$C$10024, "=1",
    time!$D$2:$D$10024, "="&amp;serie.exp1!$A21,
    time!$A$2:$A$10024, "="&amp;serie.exp1!G$14
)
)</f>
        <v>960</v>
      </c>
      <c r="H21" s="21" t="b">
        <f>IF(
SUMIFS(
    time!$H$2:$H$10024,
    time!$C$2:$C$10024, "=1",
    time!$D$2:$D$10024, "="&amp;serie.exp1!$A21,
    time!$A$2:$A$10024, "="&amp;serie.exp1!H$14
)=0,
FALSE,
SUMIFS(
    time!$H$2:$H$10024,
    time!$C$2:$C$10024, "=1",
    time!$D$2:$D$10024, "="&amp;serie.exp1!$A21,
    time!$A$2:$A$10024, "="&amp;serie.exp1!H$14
)
)</f>
        <v>0</v>
      </c>
      <c r="I21" s="21" t="b">
        <f>IF(
SUMIFS(
    time!$H$2:$H$10024,
    time!$C$2:$C$10024, "=1",
    time!$D$2:$D$10024, "="&amp;serie.exp1!$A21,
    time!$A$2:$A$10024, "="&amp;serie.exp1!I$14
)=0,
FALSE,
SUMIFS(
    time!$H$2:$H$10024,
    time!$C$2:$C$10024, "=1",
    time!$D$2:$D$10024, "="&amp;serie.exp1!$A21,
    time!$A$2:$A$10024, "="&amp;serie.exp1!I$14
)
)</f>
        <v>0</v>
      </c>
      <c r="J21" s="21" t="b">
        <f>IF(
SUMIFS(
    time!$H$2:$H$10024,
    time!$C$2:$C$10024, "=1",
    time!$D$2:$D$10024, "="&amp;serie.exp1!$A21,
    time!$A$2:$A$10024, "="&amp;serie.exp1!J$14
)=0,
FALSE,
SUMIFS(
    time!$H$2:$H$10024,
    time!$C$2:$C$10024, "=1",
    time!$D$2:$D$10024, "="&amp;serie.exp1!$A21,
    time!$A$2:$A$10024, "="&amp;serie.exp1!J$14
)
)</f>
        <v>0</v>
      </c>
      <c r="K21" s="21">
        <f>IF(
SUMIFS(
    time!$H$2:$H$10024,
    time!$C$2:$C$10024, "=1",
    time!$D$2:$D$10024, "="&amp;serie.exp1!$A21,
    time!$A$2:$A$10024, "="&amp;serie.exp1!K$14
)=0,
FALSE,
SUMIFS(
    time!$H$2:$H$10024,
    time!$C$2:$C$10024, "=1",
    time!$D$2:$D$10024, "="&amp;serie.exp1!$A21,
    time!$A$2:$A$10024, "="&amp;serie.exp1!K$14
)
)</f>
        <v>180</v>
      </c>
      <c r="L21" s="21" t="b">
        <f>IF(
SUMIFS(
    time!$H$2:$H$10024,
    time!$C$2:$C$10024, "=1",
    time!$D$2:$D$10024, "="&amp;serie.exp1!$A21,
    time!$A$2:$A$10024, "="&amp;serie.exp1!L$14
)=0,
FALSE,
SUMIFS(
    time!$H$2:$H$10024,
    time!$C$2:$C$10024, "=1",
    time!$D$2:$D$10024, "="&amp;serie.exp1!$A21,
    time!$A$2:$A$10024, "="&amp;serie.exp1!L$14
)
)</f>
        <v>0</v>
      </c>
      <c r="M21" s="21" t="b">
        <f>IF(
SUMIFS(
    time!$H$2:$H$10024,
    time!$C$2:$C$10024, "=1",
    time!$D$2:$D$10024, "="&amp;serie.exp1!$A21,
    time!$A$2:$A$10024, "="&amp;serie.exp1!M$14
)=0,
FALSE,
SUMIFS(
    time!$H$2:$H$10024,
    time!$C$2:$C$10024, "=1",
    time!$D$2:$D$10024, "="&amp;serie.exp1!$A21,
    time!$A$2:$A$10024, "="&amp;serie.exp1!M$14
)
)</f>
        <v>0</v>
      </c>
      <c r="N21" s="21">
        <f>IF(
SUMIFS(
    time!$H$2:$H$10024,
    time!$C$2:$C$10024, "=1",
    time!$D$2:$D$10024, "="&amp;serie.exp1!$A21,
    time!$A$2:$A$10024, "="&amp;serie.exp1!N$14
)=0,
FALSE,
SUMIFS(
    time!$H$2:$H$10024,
    time!$C$2:$C$10024, "=1",
    time!$D$2:$D$10024, "="&amp;serie.exp1!$A21,
    time!$A$2:$A$10024, "="&amp;serie.exp1!N$14
)
)</f>
        <v>732</v>
      </c>
      <c r="O21" s="21" t="b">
        <f>IF(
SUMIFS(
    time!$H$2:$H$10024,
    time!$C$2:$C$10024, "=1",
    time!$D$2:$D$10024, "="&amp;serie.exp1!$A21,
    time!$A$2:$A$10024, "="&amp;serie.exp1!O$14
)=0,
FALSE,
SUMIFS(
    time!$H$2:$H$10024,
    time!$C$2:$C$10024, "=1",
    time!$D$2:$D$10024, "="&amp;serie.exp1!$A21,
    time!$A$2:$A$10024, "="&amp;serie.exp1!O$14
)
)</f>
        <v>0</v>
      </c>
      <c r="P21" s="21" t="b">
        <f>IF(
SUMIFS(
    time!$H$2:$H$10024,
    time!$C$2:$C$10024, "=1",
    time!$D$2:$D$10024, "="&amp;serie.exp1!$A21,
    time!$A$2:$A$10024, "="&amp;serie.exp1!P$14
)=0,
FALSE,
SUMIFS(
    time!$H$2:$H$10024,
    time!$C$2:$C$10024, "=1",
    time!$D$2:$D$10024, "="&amp;serie.exp1!$A21,
    time!$A$2:$A$10024, "="&amp;serie.exp1!P$14
)
)</f>
        <v>0</v>
      </c>
      <c r="Q21" s="21"/>
    </row>
    <row r="22" spans="1:17" x14ac:dyDescent="0.25">
      <c r="A22" s="105">
        <v>7</v>
      </c>
      <c r="C22" s="21">
        <f>IF(
SUMIFS(
    time!$H$2:$H$10024,
    time!$C$2:$C$10024, "=1",
    time!$D$2:$D$10024, "="&amp;serie.exp1!$A22,
    time!$A$2:$A$10024, "="&amp;serie.exp1!C$14
)=0,
FALSE,
SUMIFS(
    time!$H$2:$H$10024,
    time!$C$2:$C$10024, "=1",
    time!$D$2:$D$10024, "="&amp;serie.exp1!$A22,
    time!$A$2:$A$10024, "="&amp;serie.exp1!C$14
)
)</f>
        <v>1620</v>
      </c>
      <c r="D22" s="21" t="b">
        <f>IF(
SUMIFS(
    time!$H$2:$H$10024,
    time!$C$2:$C$10024, "=1",
    time!$D$2:$D$10024, "="&amp;serie.exp1!$A22,
    time!$A$2:$A$10024, "="&amp;serie.exp1!D$14
)=0,
FALSE,
SUMIFS(
    time!$H$2:$H$10024,
    time!$C$2:$C$10024, "=1",
    time!$D$2:$D$10024, "="&amp;serie.exp1!$A22,
    time!$A$2:$A$10024, "="&amp;serie.exp1!D$14
)
)</f>
        <v>0</v>
      </c>
      <c r="E22" s="21">
        <f>IF(
SUMIFS(
    time!$H$2:$H$10024,
    time!$C$2:$C$10024, "=1",
    time!$D$2:$D$10024, "="&amp;serie.exp1!$A22,
    time!$A$2:$A$10024, "="&amp;serie.exp1!E$14
)=0,
FALSE,
SUMIFS(
    time!$H$2:$H$10024,
    time!$C$2:$C$10024, "=1",
    time!$D$2:$D$10024, "="&amp;serie.exp1!$A22,
    time!$A$2:$A$10024, "="&amp;serie.exp1!E$14
)
)</f>
        <v>849</v>
      </c>
      <c r="F22" s="21" t="b">
        <f>IF(
SUMIFS(
    time!$H$2:$H$10024,
    time!$C$2:$C$10024, "=1",
    time!$D$2:$D$10024, "="&amp;serie.exp1!$A22,
    time!$A$2:$A$10024, "="&amp;serie.exp1!F$14
)=0,
FALSE,
SUMIFS(
    time!$H$2:$H$10024,
    time!$C$2:$C$10024, "=1",
    time!$D$2:$D$10024, "="&amp;serie.exp1!$A22,
    time!$A$2:$A$10024, "="&amp;serie.exp1!F$14
)
)</f>
        <v>0</v>
      </c>
      <c r="G22" s="21">
        <f>IF(
SUMIFS(
    time!$H$2:$H$10024,
    time!$C$2:$C$10024, "=1",
    time!$D$2:$D$10024, "="&amp;serie.exp1!$A22,
    time!$A$2:$A$10024, "="&amp;serie.exp1!G$14
)=0,
FALSE,
SUMIFS(
    time!$H$2:$H$10024,
    time!$C$2:$C$10024, "=1",
    time!$D$2:$D$10024, "="&amp;serie.exp1!$A22,
    time!$A$2:$A$10024, "="&amp;serie.exp1!G$14
)
)</f>
        <v>1080</v>
      </c>
      <c r="H22" s="21" t="b">
        <f>IF(
SUMIFS(
    time!$H$2:$H$10024,
    time!$C$2:$C$10024, "=1",
    time!$D$2:$D$10024, "="&amp;serie.exp1!$A22,
    time!$A$2:$A$10024, "="&amp;serie.exp1!H$14
)=0,
FALSE,
SUMIFS(
    time!$H$2:$H$10024,
    time!$C$2:$C$10024, "=1",
    time!$D$2:$D$10024, "="&amp;serie.exp1!$A22,
    time!$A$2:$A$10024, "="&amp;serie.exp1!H$14
)
)</f>
        <v>0</v>
      </c>
      <c r="I22" s="21" t="b">
        <f>IF(
SUMIFS(
    time!$H$2:$H$10024,
    time!$C$2:$C$10024, "=1",
    time!$D$2:$D$10024, "="&amp;serie.exp1!$A22,
    time!$A$2:$A$10024, "="&amp;serie.exp1!I$14
)=0,
FALSE,
SUMIFS(
    time!$H$2:$H$10024,
    time!$C$2:$C$10024, "=1",
    time!$D$2:$D$10024, "="&amp;serie.exp1!$A22,
    time!$A$2:$A$10024, "="&amp;serie.exp1!I$14
)
)</f>
        <v>0</v>
      </c>
      <c r="J22" s="21" t="b">
        <f>IF(
SUMIFS(
    time!$H$2:$H$10024,
    time!$C$2:$C$10024, "=1",
    time!$D$2:$D$10024, "="&amp;serie.exp1!$A22,
    time!$A$2:$A$10024, "="&amp;serie.exp1!J$14
)=0,
FALSE,
SUMIFS(
    time!$H$2:$H$10024,
    time!$C$2:$C$10024, "=1",
    time!$D$2:$D$10024, "="&amp;serie.exp1!$A22,
    time!$A$2:$A$10024, "="&amp;serie.exp1!J$14
)
)</f>
        <v>0</v>
      </c>
      <c r="K22" s="21" t="b">
        <f>IF(
SUMIFS(
    time!$H$2:$H$10024,
    time!$C$2:$C$10024, "=1",
    time!$D$2:$D$10024, "="&amp;serie.exp1!$A22,
    time!$A$2:$A$10024, "="&amp;serie.exp1!K$14
)=0,
FALSE,
SUMIFS(
    time!$H$2:$H$10024,
    time!$C$2:$C$10024, "=1",
    time!$D$2:$D$10024, "="&amp;serie.exp1!$A22,
    time!$A$2:$A$10024, "="&amp;serie.exp1!K$14
)
)</f>
        <v>0</v>
      </c>
      <c r="L22" s="21" t="b">
        <f>IF(
SUMIFS(
    time!$H$2:$H$10024,
    time!$C$2:$C$10024, "=1",
    time!$D$2:$D$10024, "="&amp;serie.exp1!$A22,
    time!$A$2:$A$10024, "="&amp;serie.exp1!L$14
)=0,
FALSE,
SUMIFS(
    time!$H$2:$H$10024,
    time!$C$2:$C$10024, "=1",
    time!$D$2:$D$10024, "="&amp;serie.exp1!$A22,
    time!$A$2:$A$10024, "="&amp;serie.exp1!L$14
)
)</f>
        <v>0</v>
      </c>
      <c r="M22" s="21" t="b">
        <f>IF(
SUMIFS(
    time!$H$2:$H$10024,
    time!$C$2:$C$10024, "=1",
    time!$D$2:$D$10024, "="&amp;serie.exp1!$A22,
    time!$A$2:$A$10024, "="&amp;serie.exp1!M$14
)=0,
FALSE,
SUMIFS(
    time!$H$2:$H$10024,
    time!$C$2:$C$10024, "=1",
    time!$D$2:$D$10024, "="&amp;serie.exp1!$A22,
    time!$A$2:$A$10024, "="&amp;serie.exp1!M$14
)
)</f>
        <v>0</v>
      </c>
      <c r="N22" s="21" t="b">
        <f>IF(
SUMIFS(
    time!$H$2:$H$10024,
    time!$C$2:$C$10024, "=1",
    time!$D$2:$D$10024, "="&amp;serie.exp1!$A22,
    time!$A$2:$A$10024, "="&amp;serie.exp1!N$14
)=0,
FALSE,
SUMIFS(
    time!$H$2:$H$10024,
    time!$C$2:$C$10024, "=1",
    time!$D$2:$D$10024, "="&amp;serie.exp1!$A22,
    time!$A$2:$A$10024, "="&amp;serie.exp1!N$14
)
)</f>
        <v>0</v>
      </c>
      <c r="O22" s="21" t="b">
        <f>IF(
SUMIFS(
    time!$H$2:$H$10024,
    time!$C$2:$C$10024, "=1",
    time!$D$2:$D$10024, "="&amp;serie.exp1!$A22,
    time!$A$2:$A$10024, "="&amp;serie.exp1!O$14
)=0,
FALSE,
SUMIFS(
    time!$H$2:$H$10024,
    time!$C$2:$C$10024, "=1",
    time!$D$2:$D$10024, "="&amp;serie.exp1!$A22,
    time!$A$2:$A$10024, "="&amp;serie.exp1!O$14
)
)</f>
        <v>0</v>
      </c>
      <c r="P22" s="21" t="b">
        <f>IF(
SUMIFS(
    time!$H$2:$H$10024,
    time!$C$2:$C$10024, "=1",
    time!$D$2:$D$10024, "="&amp;serie.exp1!$A22,
    time!$A$2:$A$10024, "="&amp;serie.exp1!P$14
)=0,
FALSE,
SUMIFS(
    time!$H$2:$H$10024,
    time!$C$2:$C$10024, "=1",
    time!$D$2:$D$10024, "="&amp;serie.exp1!$A22,
    time!$A$2:$A$10024, "="&amp;serie.exp1!P$14
)
)</f>
        <v>0</v>
      </c>
      <c r="Q22" s="21"/>
    </row>
    <row r="23" spans="1:17" x14ac:dyDescent="0.25">
      <c r="A23" s="105">
        <v>8</v>
      </c>
      <c r="C23" s="21">
        <f>IF(
SUMIFS(
    time!$H$2:$H$10024,
    time!$C$2:$C$10024, "=1",
    time!$D$2:$D$10024, "="&amp;serie.exp1!$A23,
    time!$A$2:$A$10024, "="&amp;serie.exp1!C$14
)=0,
FALSE,
SUMIFS(
    time!$H$2:$H$10024,
    time!$C$2:$C$10024, "=1",
    time!$D$2:$D$10024, "="&amp;serie.exp1!$A23,
    time!$A$2:$A$10024, "="&amp;serie.exp1!C$14
)
)</f>
        <v>1500</v>
      </c>
      <c r="D23" s="21" t="b">
        <f>IF(
SUMIFS(
    time!$H$2:$H$10024,
    time!$C$2:$C$10024, "=1",
    time!$D$2:$D$10024, "="&amp;serie.exp1!$A23,
    time!$A$2:$A$10024, "="&amp;serie.exp1!D$14
)=0,
FALSE,
SUMIFS(
    time!$H$2:$H$10024,
    time!$C$2:$C$10024, "=1",
    time!$D$2:$D$10024, "="&amp;serie.exp1!$A23,
    time!$A$2:$A$10024, "="&amp;serie.exp1!D$14
)
)</f>
        <v>0</v>
      </c>
      <c r="E23" s="21" t="b">
        <f>IF(
SUMIFS(
    time!$H$2:$H$10024,
    time!$C$2:$C$10024, "=1",
    time!$D$2:$D$10024, "="&amp;serie.exp1!$A23,
    time!$A$2:$A$10024, "="&amp;serie.exp1!E$14
)=0,
FALSE,
SUMIFS(
    time!$H$2:$H$10024,
    time!$C$2:$C$10024, "=1",
    time!$D$2:$D$10024, "="&amp;serie.exp1!$A23,
    time!$A$2:$A$10024, "="&amp;serie.exp1!E$14
)
)</f>
        <v>0</v>
      </c>
      <c r="F23" s="21" t="b">
        <f>IF(
SUMIFS(
    time!$H$2:$H$10024,
    time!$C$2:$C$10024, "=1",
    time!$D$2:$D$10024, "="&amp;serie.exp1!$A23,
    time!$A$2:$A$10024, "="&amp;serie.exp1!F$14
)=0,
FALSE,
SUMIFS(
    time!$H$2:$H$10024,
    time!$C$2:$C$10024, "=1",
    time!$D$2:$D$10024, "="&amp;serie.exp1!$A23,
    time!$A$2:$A$10024, "="&amp;serie.exp1!F$14
)
)</f>
        <v>0</v>
      </c>
      <c r="G23" s="21">
        <f>IF(
SUMIFS(
    time!$H$2:$H$10024,
    time!$C$2:$C$10024, "=1",
    time!$D$2:$D$10024, "="&amp;serie.exp1!$A23,
    time!$A$2:$A$10024, "="&amp;serie.exp1!G$14
)=0,
FALSE,
SUMIFS(
    time!$H$2:$H$10024,
    time!$C$2:$C$10024, "=1",
    time!$D$2:$D$10024, "="&amp;serie.exp1!$A23,
    time!$A$2:$A$10024, "="&amp;serie.exp1!G$14
)
)</f>
        <v>1080</v>
      </c>
      <c r="H23" s="21" t="b">
        <f>IF(
SUMIFS(
    time!$H$2:$H$10024,
    time!$C$2:$C$10024, "=1",
    time!$D$2:$D$10024, "="&amp;serie.exp1!$A23,
    time!$A$2:$A$10024, "="&amp;serie.exp1!H$14
)=0,
FALSE,
SUMIFS(
    time!$H$2:$H$10024,
    time!$C$2:$C$10024, "=1",
    time!$D$2:$D$10024, "="&amp;serie.exp1!$A23,
    time!$A$2:$A$10024, "="&amp;serie.exp1!H$14
)
)</f>
        <v>0</v>
      </c>
      <c r="I23" s="21" t="b">
        <f>IF(
SUMIFS(
    time!$H$2:$H$10024,
    time!$C$2:$C$10024, "=1",
    time!$D$2:$D$10024, "="&amp;serie.exp1!$A23,
    time!$A$2:$A$10024, "="&amp;serie.exp1!I$14
)=0,
FALSE,
SUMIFS(
    time!$H$2:$H$10024,
    time!$C$2:$C$10024, "=1",
    time!$D$2:$D$10024, "="&amp;serie.exp1!$A23,
    time!$A$2:$A$10024, "="&amp;serie.exp1!I$14
)
)</f>
        <v>0</v>
      </c>
      <c r="J23" s="21" t="b">
        <f>IF(
SUMIFS(
    time!$H$2:$H$10024,
    time!$C$2:$C$10024, "=1",
    time!$D$2:$D$10024, "="&amp;serie.exp1!$A23,
    time!$A$2:$A$10024, "="&amp;serie.exp1!J$14
)=0,
FALSE,
SUMIFS(
    time!$H$2:$H$10024,
    time!$C$2:$C$10024, "=1",
    time!$D$2:$D$10024, "="&amp;serie.exp1!$A23,
    time!$A$2:$A$10024, "="&amp;serie.exp1!J$14
)
)</f>
        <v>0</v>
      </c>
      <c r="K23" s="21" t="b">
        <f>IF(
SUMIFS(
    time!$H$2:$H$10024,
    time!$C$2:$C$10024, "=1",
    time!$D$2:$D$10024, "="&amp;serie.exp1!$A23,
    time!$A$2:$A$10024, "="&amp;serie.exp1!K$14
)=0,
FALSE,
SUMIFS(
    time!$H$2:$H$10024,
    time!$C$2:$C$10024, "=1",
    time!$D$2:$D$10024, "="&amp;serie.exp1!$A23,
    time!$A$2:$A$10024, "="&amp;serie.exp1!K$14
)
)</f>
        <v>0</v>
      </c>
      <c r="L23" s="21" t="b">
        <f>IF(
SUMIFS(
    time!$H$2:$H$10024,
    time!$C$2:$C$10024, "=1",
    time!$D$2:$D$10024, "="&amp;serie.exp1!$A23,
    time!$A$2:$A$10024, "="&amp;serie.exp1!L$14
)=0,
FALSE,
SUMIFS(
    time!$H$2:$H$10024,
    time!$C$2:$C$10024, "=1",
    time!$D$2:$D$10024, "="&amp;serie.exp1!$A23,
    time!$A$2:$A$10024, "="&amp;serie.exp1!L$14
)
)</f>
        <v>0</v>
      </c>
      <c r="M23" s="21" t="b">
        <f>IF(
SUMIFS(
    time!$H$2:$H$10024,
    time!$C$2:$C$10024, "=1",
    time!$D$2:$D$10024, "="&amp;serie.exp1!$A23,
    time!$A$2:$A$10024, "="&amp;serie.exp1!M$14
)=0,
FALSE,
SUMIFS(
    time!$H$2:$H$10024,
    time!$C$2:$C$10024, "=1",
    time!$D$2:$D$10024, "="&amp;serie.exp1!$A23,
    time!$A$2:$A$10024, "="&amp;serie.exp1!M$14
)
)</f>
        <v>0</v>
      </c>
      <c r="N23" s="21" t="b">
        <f>IF(
SUMIFS(
    time!$H$2:$H$10024,
    time!$C$2:$C$10024, "=1",
    time!$D$2:$D$10024, "="&amp;serie.exp1!$A23,
    time!$A$2:$A$10024, "="&amp;serie.exp1!N$14
)=0,
FALSE,
SUMIFS(
    time!$H$2:$H$10024,
    time!$C$2:$C$10024, "=1",
    time!$D$2:$D$10024, "="&amp;serie.exp1!$A23,
    time!$A$2:$A$10024, "="&amp;serie.exp1!N$14
)
)</f>
        <v>0</v>
      </c>
      <c r="O23" s="21" t="b">
        <f>IF(
SUMIFS(
    time!$H$2:$H$10024,
    time!$C$2:$C$10024, "=1",
    time!$D$2:$D$10024, "="&amp;serie.exp1!$A23,
    time!$A$2:$A$10024, "="&amp;serie.exp1!O$14
)=0,
FALSE,
SUMIFS(
    time!$H$2:$H$10024,
    time!$C$2:$C$10024, "=1",
    time!$D$2:$D$10024, "="&amp;serie.exp1!$A23,
    time!$A$2:$A$10024, "="&amp;serie.exp1!O$14
)
)</f>
        <v>0</v>
      </c>
      <c r="P23" s="21" t="b">
        <f>IF(
SUMIFS(
    time!$H$2:$H$10024,
    time!$C$2:$C$10024, "=1",
    time!$D$2:$D$10024, "="&amp;serie.exp1!$A23,
    time!$A$2:$A$10024, "="&amp;serie.exp1!P$14
)=0,
FALSE,
SUMIFS(
    time!$H$2:$H$10024,
    time!$C$2:$C$10024, "=1",
    time!$D$2:$D$10024, "="&amp;serie.exp1!$A23,
    time!$A$2:$A$10024, "="&amp;serie.exp1!P$14
)
)</f>
        <v>0</v>
      </c>
      <c r="Q23" s="21"/>
    </row>
    <row r="24" spans="1:17" ht="15.75" thickBot="1" x14ac:dyDescent="0.3">
      <c r="A24" s="106">
        <v>9</v>
      </c>
      <c r="C24" s="21" t="b">
        <f>IF(
SUMIFS(
    time!$H$2:$H$10024,
    time!$C$2:$C$10024, "=1",
    time!$D$2:$D$10024, "="&amp;serie.exp1!$A24,
    time!$A$2:$A$10024, "="&amp;serie.exp1!C$14
)=0,
FALSE,
SUMIFS(
    time!$H$2:$H$10024,
    time!$C$2:$C$10024, "=1",
    time!$D$2:$D$10024, "="&amp;serie.exp1!$A24,
    time!$A$2:$A$10024, "="&amp;serie.exp1!C$14
)
)</f>
        <v>0</v>
      </c>
      <c r="D24" s="21" t="b">
        <f>IF(
SUMIFS(
    time!$H$2:$H$10024,
    time!$C$2:$C$10024, "=1",
    time!$D$2:$D$10024, "="&amp;serie.exp1!$A24,
    time!$A$2:$A$10024, "="&amp;serie.exp1!D$14
)=0,
FALSE,
SUMIFS(
    time!$H$2:$H$10024,
    time!$C$2:$C$10024, "=1",
    time!$D$2:$D$10024, "="&amp;serie.exp1!$A24,
    time!$A$2:$A$10024, "="&amp;serie.exp1!D$14
)
)</f>
        <v>0</v>
      </c>
      <c r="E24" s="21" t="b">
        <f>IF(
SUMIFS(
    time!$H$2:$H$10024,
    time!$C$2:$C$10024, "=1",
    time!$D$2:$D$10024, "="&amp;serie.exp1!$A24,
    time!$A$2:$A$10024, "="&amp;serie.exp1!E$14
)=0,
FALSE,
SUMIFS(
    time!$H$2:$H$10024,
    time!$C$2:$C$10024, "=1",
    time!$D$2:$D$10024, "="&amp;serie.exp1!$A24,
    time!$A$2:$A$10024, "="&amp;serie.exp1!E$14
)
)</f>
        <v>0</v>
      </c>
      <c r="F24" s="21" t="b">
        <f>IF(
SUMIFS(
    time!$H$2:$H$10024,
    time!$C$2:$C$10024, "=1",
    time!$D$2:$D$10024, "="&amp;serie.exp1!$A24,
    time!$A$2:$A$10024, "="&amp;serie.exp1!F$14
)=0,
FALSE,
SUMIFS(
    time!$H$2:$H$10024,
    time!$C$2:$C$10024, "=1",
    time!$D$2:$D$10024, "="&amp;serie.exp1!$A24,
    time!$A$2:$A$10024, "="&amp;serie.exp1!F$14
)
)</f>
        <v>0</v>
      </c>
      <c r="G24" s="21">
        <f>IF(
SUMIFS(
    time!$H$2:$H$10024,
    time!$C$2:$C$10024, "=1",
    time!$D$2:$D$10024, "="&amp;serie.exp1!$A24,
    time!$A$2:$A$10024, "="&amp;serie.exp1!G$14
)=0,
FALSE,
SUMIFS(
    time!$H$2:$H$10024,
    time!$C$2:$C$10024, "=1",
    time!$D$2:$D$10024, "="&amp;serie.exp1!$A24,
    time!$A$2:$A$10024, "="&amp;serie.exp1!G$14
)
)</f>
        <v>1320</v>
      </c>
      <c r="H24" s="21" t="b">
        <f>IF(
SUMIFS(
    time!$H$2:$H$10024,
    time!$C$2:$C$10024, "=1",
    time!$D$2:$D$10024, "="&amp;serie.exp1!$A24,
    time!$A$2:$A$10024, "="&amp;serie.exp1!H$14
)=0,
FALSE,
SUMIFS(
    time!$H$2:$H$10024,
    time!$C$2:$C$10024, "=1",
    time!$D$2:$D$10024, "="&amp;serie.exp1!$A24,
    time!$A$2:$A$10024, "="&amp;serie.exp1!H$14
)
)</f>
        <v>0</v>
      </c>
      <c r="I24" s="21" t="b">
        <f>IF(
SUMIFS(
    time!$H$2:$H$10024,
    time!$C$2:$C$10024, "=1",
    time!$D$2:$D$10024, "="&amp;serie.exp1!$A24,
    time!$A$2:$A$10024, "="&amp;serie.exp1!I$14
)=0,
FALSE,
SUMIFS(
    time!$H$2:$H$10024,
    time!$C$2:$C$10024, "=1",
    time!$D$2:$D$10024, "="&amp;serie.exp1!$A24,
    time!$A$2:$A$10024, "="&amp;serie.exp1!I$14
)
)</f>
        <v>0</v>
      </c>
      <c r="J24" s="21" t="b">
        <f>IF(
SUMIFS(
    time!$H$2:$H$10024,
    time!$C$2:$C$10024, "=1",
    time!$D$2:$D$10024, "="&amp;serie.exp1!$A24,
    time!$A$2:$A$10024, "="&amp;serie.exp1!J$14
)=0,
FALSE,
SUMIFS(
    time!$H$2:$H$10024,
    time!$C$2:$C$10024, "=1",
    time!$D$2:$D$10024, "="&amp;serie.exp1!$A24,
    time!$A$2:$A$10024, "="&amp;serie.exp1!J$14
)
)</f>
        <v>0</v>
      </c>
      <c r="K24" s="21" t="b">
        <f>IF(
SUMIFS(
    time!$H$2:$H$10024,
    time!$C$2:$C$10024, "=1",
    time!$D$2:$D$10024, "="&amp;serie.exp1!$A24,
    time!$A$2:$A$10024, "="&amp;serie.exp1!K$14
)=0,
FALSE,
SUMIFS(
    time!$H$2:$H$10024,
    time!$C$2:$C$10024, "=1",
    time!$D$2:$D$10024, "="&amp;serie.exp1!$A24,
    time!$A$2:$A$10024, "="&amp;serie.exp1!K$14
)
)</f>
        <v>0</v>
      </c>
      <c r="L24" s="21" t="b">
        <f>IF(
SUMIFS(
    time!$H$2:$H$10024,
    time!$C$2:$C$10024, "=1",
    time!$D$2:$D$10024, "="&amp;serie.exp1!$A24,
    time!$A$2:$A$10024, "="&amp;serie.exp1!L$14
)=0,
FALSE,
SUMIFS(
    time!$H$2:$H$10024,
    time!$C$2:$C$10024, "=1",
    time!$D$2:$D$10024, "="&amp;serie.exp1!$A24,
    time!$A$2:$A$10024, "="&amp;serie.exp1!L$14
)
)</f>
        <v>0</v>
      </c>
      <c r="M24" s="21" t="b">
        <f>IF(
SUMIFS(
    time!$H$2:$H$10024,
    time!$C$2:$C$10024, "=1",
    time!$D$2:$D$10024, "="&amp;serie.exp1!$A24,
    time!$A$2:$A$10024, "="&amp;serie.exp1!M$14
)=0,
FALSE,
SUMIFS(
    time!$H$2:$H$10024,
    time!$C$2:$C$10024, "=1",
    time!$D$2:$D$10024, "="&amp;serie.exp1!$A24,
    time!$A$2:$A$10024, "="&amp;serie.exp1!M$14
)
)</f>
        <v>0</v>
      </c>
      <c r="N24" s="21" t="b">
        <f>IF(
SUMIFS(
    time!$H$2:$H$10024,
    time!$C$2:$C$10024, "=1",
    time!$D$2:$D$10024, "="&amp;serie.exp1!$A24,
    time!$A$2:$A$10024, "="&amp;serie.exp1!N$14
)=0,
FALSE,
SUMIFS(
    time!$H$2:$H$10024,
    time!$C$2:$C$10024, "=1",
    time!$D$2:$D$10024, "="&amp;serie.exp1!$A24,
    time!$A$2:$A$10024, "="&amp;serie.exp1!N$14
)
)</f>
        <v>0</v>
      </c>
      <c r="O24" s="21" t="b">
        <f>IF(
SUMIFS(
    time!$H$2:$H$10024,
    time!$C$2:$C$10024, "=1",
    time!$D$2:$D$10024, "="&amp;serie.exp1!$A24,
    time!$A$2:$A$10024, "="&amp;serie.exp1!O$14
)=0,
FALSE,
SUMIFS(
    time!$H$2:$H$10024,
    time!$C$2:$C$10024, "=1",
    time!$D$2:$D$10024, "="&amp;serie.exp1!$A24,
    time!$A$2:$A$10024, "="&amp;serie.exp1!O$14
)
)</f>
        <v>0</v>
      </c>
      <c r="P24" s="21" t="b">
        <f>IF(
SUMIFS(
    time!$H$2:$H$10024,
    time!$C$2:$C$10024, "=1",
    time!$D$2:$D$10024, "="&amp;serie.exp1!$A24,
    time!$A$2:$A$10024, "="&amp;serie.exp1!P$14
)=0,
FALSE,
SUMIFS(
    time!$H$2:$H$10024,
    time!$C$2:$C$10024, "=1",
    time!$D$2:$D$10024, "="&amp;serie.exp1!$A24,
    time!$A$2:$A$10024, "="&amp;serie.exp1!P$14
)
)</f>
        <v>0</v>
      </c>
      <c r="Q24" s="21"/>
    </row>
  </sheetData>
  <conditionalFormatting sqref="C3:P11">
    <cfRule type="cellIs" dxfId="2" priority="2" operator="equal">
      <formula>FALSE</formula>
    </cfRule>
  </conditionalFormatting>
  <conditionalFormatting sqref="C16:P24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R15" sqref="R15"/>
    </sheetView>
  </sheetViews>
  <sheetFormatPr baseColWidth="10" defaultRowHeight="15" x14ac:dyDescent="0.25"/>
  <cols>
    <col min="1" max="1" width="26.85546875" style="13" bestFit="1" customWidth="1"/>
    <col min="2" max="2" width="15.28515625" style="13" bestFit="1" customWidth="1"/>
    <col min="3" max="13" width="5.7109375" style="13" bestFit="1" customWidth="1"/>
    <col min="14" max="15" width="5.7109375" style="13" customWidth="1"/>
    <col min="16" max="17" width="5.7109375" style="13" bestFit="1" customWidth="1"/>
    <col min="18" max="16384" width="11.42578125" style="13"/>
  </cols>
  <sheetData>
    <row r="1" spans="1:17" ht="15.75" thickBot="1" x14ac:dyDescent="0.3">
      <c r="A1" s="104" t="s">
        <v>19</v>
      </c>
      <c r="B1" s="18" t="s">
        <v>29</v>
      </c>
      <c r="C1" s="101">
        <v>1</v>
      </c>
      <c r="D1" s="101">
        <v>2</v>
      </c>
      <c r="E1" s="101">
        <v>3</v>
      </c>
      <c r="F1" s="101">
        <v>4</v>
      </c>
      <c r="G1" s="101">
        <v>5</v>
      </c>
      <c r="H1" s="101">
        <v>6</v>
      </c>
      <c r="I1" s="101">
        <v>7</v>
      </c>
      <c r="J1" s="101">
        <v>8</v>
      </c>
      <c r="K1" s="101">
        <v>9</v>
      </c>
      <c r="L1" s="101">
        <v>10</v>
      </c>
      <c r="M1" s="102">
        <v>11</v>
      </c>
      <c r="N1" s="102">
        <v>12</v>
      </c>
      <c r="O1" s="102">
        <v>13</v>
      </c>
      <c r="P1" s="103">
        <v>14</v>
      </c>
      <c r="Q1" s="4"/>
    </row>
    <row r="2" spans="1:17" x14ac:dyDescent="0.25">
      <c r="A2" s="107" t="s">
        <v>23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x14ac:dyDescent="0.25">
      <c r="A3" s="105">
        <v>1</v>
      </c>
      <c r="C3" s="21">
        <f>IF(
SUMIFS(
    time!$F$2:$F$10024,
    time!$C$2:$C$10024, "=2",
    time!$D$2:$D$10024, "="&amp;serie.exp2!$A3,
    time!$A$2:$A$10024, "="&amp;serie.exp2!C$1
)=0,
FALSE,
SUMIFS(
    time!$F$2:$F$10024,
    time!$C$2:$C$10024, "=2",
    time!$D$2:$D$10024, "="&amp;serie.exp2!$A3,
    time!$A$2:$A$10024, "="&amp;serie.exp2!C$1
)
)</f>
        <v>72</v>
      </c>
      <c r="D3" s="21" t="b">
        <f>IF(
SUMIFS(
    time!$F$2:$F$10024,
    time!$C$2:$C$10024, "=2",
    time!$D$2:$D$10024, "="&amp;serie.exp2!$A3,
    time!$A$2:$A$10024, "="&amp;serie.exp2!D$1
)=0,
FALSE,
SUMIFS(
    time!$F$2:$F$10024,
    time!$C$2:$C$10024, "=2",
    time!$D$2:$D$10024, "="&amp;serie.exp2!$A3,
    time!$A$2:$A$10024, "="&amp;serie.exp2!D$1
)
)</f>
        <v>0</v>
      </c>
      <c r="E3" s="21" t="b">
        <f>IF(
SUMIFS(
    time!$F$2:$F$10024,
    time!$C$2:$C$10024, "=2",
    time!$D$2:$D$10024, "="&amp;serie.exp2!$A3,
    time!$A$2:$A$10024, "="&amp;serie.exp2!E$1
)=0,
FALSE,
SUMIFS(
    time!$F$2:$F$10024,
    time!$C$2:$C$10024, "=2",
    time!$D$2:$D$10024, "="&amp;serie.exp2!$A3,
    time!$A$2:$A$10024, "="&amp;serie.exp2!E$1
)
)</f>
        <v>0</v>
      </c>
      <c r="F3" s="21" t="b">
        <f>IF(
SUMIFS(
    time!$F$2:$F$10024,
    time!$C$2:$C$10024, "=2",
    time!$D$2:$D$10024, "="&amp;serie.exp2!$A3,
    time!$A$2:$A$10024, "="&amp;serie.exp2!F$1
)=0,
FALSE,
SUMIFS(
    time!$F$2:$F$10024,
    time!$C$2:$C$10024, "=2",
    time!$D$2:$D$10024, "="&amp;serie.exp2!$A3,
    time!$A$2:$A$10024, "="&amp;serie.exp2!F$1
)
)</f>
        <v>0</v>
      </c>
      <c r="G3" s="21" t="b">
        <f>IF(
SUMIFS(
    time!$F$2:$F$10024,
    time!$C$2:$C$10024, "=2",
    time!$D$2:$D$10024, "="&amp;serie.exp2!$A3,
    time!$A$2:$A$10024, "="&amp;serie.exp2!G$1
)=0,
FALSE,
SUMIFS(
    time!$F$2:$F$10024,
    time!$C$2:$C$10024, "=2",
    time!$D$2:$D$10024, "="&amp;serie.exp2!$A3,
    time!$A$2:$A$10024, "="&amp;serie.exp2!G$1
)
)</f>
        <v>0</v>
      </c>
      <c r="H3" s="21" t="b">
        <f>IF(
SUMIFS(
    time!$F$2:$F$10024,
    time!$C$2:$C$10024, "=2",
    time!$D$2:$D$10024, "="&amp;serie.exp2!$A3,
    time!$A$2:$A$10024, "="&amp;serie.exp2!H$1
)=0,
FALSE,
SUMIFS(
    time!$F$2:$F$10024,
    time!$C$2:$C$10024, "=2",
    time!$D$2:$D$10024, "="&amp;serie.exp2!$A3,
    time!$A$2:$A$10024, "="&amp;serie.exp2!H$1
)
)</f>
        <v>0</v>
      </c>
      <c r="I3" s="21">
        <f>IF(
SUMIFS(
    time!$F$2:$F$10024,
    time!$C$2:$C$10024, "=2",
    time!$D$2:$D$10024, "="&amp;serie.exp2!$A3,
    time!$A$2:$A$10024, "="&amp;serie.exp2!I$1
)=0,
FALSE,
SUMIFS(
    time!$F$2:$F$10024,
    time!$C$2:$C$10024, "=2",
    time!$D$2:$D$10024, "="&amp;serie.exp2!$A3,
    time!$A$2:$A$10024, "="&amp;serie.exp2!I$1
)
)</f>
        <v>200</v>
      </c>
      <c r="J3" s="21" t="b">
        <f>IF(
SUMIFS(
    time!$F$2:$F$10024,
    time!$C$2:$C$10024, "=2",
    time!$D$2:$D$10024, "="&amp;serie.exp2!$A3,
    time!$A$2:$A$10024, "="&amp;serie.exp2!J$1
)=0,
FALSE,
SUMIFS(
    time!$F$2:$F$10024,
    time!$C$2:$C$10024, "=2",
    time!$D$2:$D$10024, "="&amp;serie.exp2!$A3,
    time!$A$2:$A$10024, "="&amp;serie.exp2!J$1
)
)</f>
        <v>0</v>
      </c>
      <c r="K3" s="21">
        <f>IF(
SUMIFS(
    time!$F$2:$F$10024,
    time!$C$2:$C$10024, "=2",
    time!$D$2:$D$10024, "="&amp;serie.exp2!$A3,
    time!$A$2:$A$10024, "="&amp;serie.exp2!K$1
)=0,
FALSE,
SUMIFS(
    time!$F$2:$F$10024,
    time!$C$2:$C$10024, "=2",
    time!$D$2:$D$10024, "="&amp;serie.exp2!$A3,
    time!$A$2:$A$10024, "="&amp;serie.exp2!K$1
)
)</f>
        <v>264</v>
      </c>
      <c r="L3" s="21" t="b">
        <f>IF(
SUMIFS(
    time!$F$2:$F$10024,
    time!$C$2:$C$10024, "=2",
    time!$D$2:$D$10024, "="&amp;serie.exp2!$A3,
    time!$A$2:$A$10024, "="&amp;serie.exp2!L$1
)=0,
FALSE,
SUMIFS(
    time!$F$2:$F$10024,
    time!$C$2:$C$10024, "=2",
    time!$D$2:$D$10024, "="&amp;serie.exp2!$A3,
    time!$A$2:$A$10024, "="&amp;serie.exp2!L$1
)
)</f>
        <v>0</v>
      </c>
      <c r="M3" s="21" t="b">
        <f>IF(
SUMIFS(
    time!$F$2:$F$10024,
    time!$C$2:$C$10024, "=2",
    time!$D$2:$D$10024, "="&amp;serie.exp2!$A3,
    time!$A$2:$A$10024, "="&amp;serie.exp2!M$1
)=0,
FALSE,
SUMIFS(
    time!$F$2:$F$10024,
    time!$C$2:$C$10024, "=2",
    time!$D$2:$D$10024, "="&amp;serie.exp2!$A3,
    time!$A$2:$A$10024, "="&amp;serie.exp2!M$1
)
)</f>
        <v>0</v>
      </c>
      <c r="N3" s="21">
        <f>IF(
SUMIFS(
    time!$F$2:$F$10024,
    time!$C$2:$C$10024, "=2",
    time!$D$2:$D$10024, "="&amp;serie.exp2!$A3,
    time!$A$2:$A$10024, "="&amp;serie.exp2!N$1
)=0,
FALSE,
SUMIFS(
    time!$F$2:$F$10024,
    time!$C$2:$C$10024, "=2",
    time!$D$2:$D$10024, "="&amp;serie.exp2!$A3,
    time!$A$2:$A$10024, "="&amp;serie.exp2!N$1
)
)</f>
        <v>198</v>
      </c>
      <c r="O3" s="21" t="b">
        <f>IF(
SUMIFS(
    time!$F$2:$F$10024,
    time!$C$2:$C$10024, "=2",
    time!$D$2:$D$10024, "="&amp;serie.exp2!$A3,
    time!$A$2:$A$10024, "="&amp;serie.exp2!O$1
)=0,
FALSE,
SUMIFS(
    time!$F$2:$F$10024,
    time!$C$2:$C$10024, "=2",
    time!$D$2:$D$10024, "="&amp;serie.exp2!$A3,
    time!$A$2:$A$10024, "="&amp;serie.exp2!O$1
)
)</f>
        <v>0</v>
      </c>
      <c r="P3" s="21" t="b">
        <f>IF(
SUMIFS(
    time!$F$2:$F$10024,
    time!$C$2:$C$10024, "=2",
    time!$D$2:$D$10024, "="&amp;serie.exp2!$A3,
    time!$A$2:$A$10024, "="&amp;serie.exp2!P$1
)=0,
FALSE,
SUMIFS(
    time!$F$2:$F$10024,
    time!$C$2:$C$10024, "=2",
    time!$D$2:$D$10024, "="&amp;serie.exp2!$A3,
    time!$A$2:$A$10024, "="&amp;serie.exp2!P$1
)
)</f>
        <v>0</v>
      </c>
      <c r="Q3" s="21"/>
    </row>
    <row r="4" spans="1:17" x14ac:dyDescent="0.25">
      <c r="A4" s="105">
        <v>2</v>
      </c>
      <c r="C4" s="21">
        <f>IF(
SUMIFS(
    time!$F$2:$F$10024,
    time!$C$2:$C$10024, "=2",
    time!$D$2:$D$10024, "="&amp;serie.exp2!$A4,
    time!$A$2:$A$10024, "="&amp;serie.exp2!C$1
)=0,
FALSE,
SUMIFS(
    time!$F$2:$F$10024,
    time!$C$2:$C$10024, "=2",
    time!$D$2:$D$10024, "="&amp;serie.exp2!$A4,
    time!$A$2:$A$10024, "="&amp;serie.exp2!C$1
)
)</f>
        <v>136</v>
      </c>
      <c r="D4" s="21" t="b">
        <f>IF(
SUMIFS(
    time!$F$2:$F$10024,
    time!$C$2:$C$10024, "=2",
    time!$D$2:$D$10024, "="&amp;serie.exp2!$A4,
    time!$A$2:$A$10024, "="&amp;serie.exp2!D$1
)=0,
FALSE,
SUMIFS(
    time!$F$2:$F$10024,
    time!$C$2:$C$10024, "=2",
    time!$D$2:$D$10024, "="&amp;serie.exp2!$A4,
    time!$A$2:$A$10024, "="&amp;serie.exp2!D$1
)
)</f>
        <v>0</v>
      </c>
      <c r="E4" s="21" t="b">
        <f>IF(
SUMIFS(
    time!$F$2:$F$10024,
    time!$C$2:$C$10024, "=2",
    time!$D$2:$D$10024, "="&amp;serie.exp2!$A4,
    time!$A$2:$A$10024, "="&amp;serie.exp2!E$1
)=0,
FALSE,
SUMIFS(
    time!$F$2:$F$10024,
    time!$C$2:$C$10024, "=2",
    time!$D$2:$D$10024, "="&amp;serie.exp2!$A4,
    time!$A$2:$A$10024, "="&amp;serie.exp2!E$1
)
)</f>
        <v>0</v>
      </c>
      <c r="F4" s="21" t="b">
        <f>IF(
SUMIFS(
    time!$F$2:$F$10024,
    time!$C$2:$C$10024, "=2",
    time!$D$2:$D$10024, "="&amp;serie.exp2!$A4,
    time!$A$2:$A$10024, "="&amp;serie.exp2!F$1
)=0,
FALSE,
SUMIFS(
    time!$F$2:$F$10024,
    time!$C$2:$C$10024, "=2",
    time!$D$2:$D$10024, "="&amp;serie.exp2!$A4,
    time!$A$2:$A$10024, "="&amp;serie.exp2!F$1
)
)</f>
        <v>0</v>
      </c>
      <c r="G4" s="21" t="b">
        <f>IF(
SUMIFS(
    time!$F$2:$F$10024,
    time!$C$2:$C$10024, "=2",
    time!$D$2:$D$10024, "="&amp;serie.exp2!$A4,
    time!$A$2:$A$10024, "="&amp;serie.exp2!G$1
)=0,
FALSE,
SUMIFS(
    time!$F$2:$F$10024,
    time!$C$2:$C$10024, "=2",
    time!$D$2:$D$10024, "="&amp;serie.exp2!$A4,
    time!$A$2:$A$10024, "="&amp;serie.exp2!G$1
)
)</f>
        <v>0</v>
      </c>
      <c r="H4" s="21" t="b">
        <f>IF(
SUMIFS(
    time!$F$2:$F$10024,
    time!$C$2:$C$10024, "=2",
    time!$D$2:$D$10024, "="&amp;serie.exp2!$A4,
    time!$A$2:$A$10024, "="&amp;serie.exp2!H$1
)=0,
FALSE,
SUMIFS(
    time!$F$2:$F$10024,
    time!$C$2:$C$10024, "=2",
    time!$D$2:$D$10024, "="&amp;serie.exp2!$A4,
    time!$A$2:$A$10024, "="&amp;serie.exp2!H$1
)
)</f>
        <v>0</v>
      </c>
      <c r="I4" s="21">
        <f>IF(
SUMIFS(
    time!$F$2:$F$10024,
    time!$C$2:$C$10024, "=2",
    time!$D$2:$D$10024, "="&amp;serie.exp2!$A4,
    time!$A$2:$A$10024, "="&amp;serie.exp2!I$1
)=0,
FALSE,
SUMIFS(
    time!$F$2:$F$10024,
    time!$C$2:$C$10024, "=2",
    time!$D$2:$D$10024, "="&amp;serie.exp2!$A4,
    time!$A$2:$A$10024, "="&amp;serie.exp2!I$1
)
)</f>
        <v>200</v>
      </c>
      <c r="J4" s="21" t="b">
        <f>IF(
SUMIFS(
    time!$F$2:$F$10024,
    time!$C$2:$C$10024, "=2",
    time!$D$2:$D$10024, "="&amp;serie.exp2!$A4,
    time!$A$2:$A$10024, "="&amp;serie.exp2!J$1
)=0,
FALSE,
SUMIFS(
    time!$F$2:$F$10024,
    time!$C$2:$C$10024, "=2",
    time!$D$2:$D$10024, "="&amp;serie.exp2!$A4,
    time!$A$2:$A$10024, "="&amp;serie.exp2!J$1
)
)</f>
        <v>0</v>
      </c>
      <c r="K4" s="21">
        <f>IF(
SUMIFS(
    time!$F$2:$F$10024,
    time!$C$2:$C$10024, "=2",
    time!$D$2:$D$10024, "="&amp;serie.exp2!$A4,
    time!$A$2:$A$10024, "="&amp;serie.exp2!K$1
)=0,
FALSE,
SUMIFS(
    time!$F$2:$F$10024,
    time!$C$2:$C$10024, "=2",
    time!$D$2:$D$10024, "="&amp;serie.exp2!$A4,
    time!$A$2:$A$10024, "="&amp;serie.exp2!K$1
)
)</f>
        <v>136</v>
      </c>
      <c r="L4" s="21" t="b">
        <f>IF(
SUMIFS(
    time!$F$2:$F$10024,
    time!$C$2:$C$10024, "=2",
    time!$D$2:$D$10024, "="&amp;serie.exp2!$A4,
    time!$A$2:$A$10024, "="&amp;serie.exp2!L$1
)=0,
FALSE,
SUMIFS(
    time!$F$2:$F$10024,
    time!$C$2:$C$10024, "=2",
    time!$D$2:$D$10024, "="&amp;serie.exp2!$A4,
    time!$A$2:$A$10024, "="&amp;serie.exp2!L$1
)
)</f>
        <v>0</v>
      </c>
      <c r="M4" s="21" t="b">
        <f>IF(
SUMIFS(
    time!$F$2:$F$10024,
    time!$C$2:$C$10024, "=2",
    time!$D$2:$D$10024, "="&amp;serie.exp2!$A4,
    time!$A$2:$A$10024, "="&amp;serie.exp2!M$1
)=0,
FALSE,
SUMIFS(
    time!$F$2:$F$10024,
    time!$C$2:$C$10024, "=2",
    time!$D$2:$D$10024, "="&amp;serie.exp2!$A4,
    time!$A$2:$A$10024, "="&amp;serie.exp2!M$1
)
)</f>
        <v>0</v>
      </c>
      <c r="N4" s="21">
        <f>IF(
SUMIFS(
    time!$F$2:$F$10024,
    time!$C$2:$C$10024, "=2",
    time!$D$2:$D$10024, "="&amp;serie.exp2!$A4,
    time!$A$2:$A$10024, "="&amp;serie.exp2!N$1
)=0,
FALSE,
SUMIFS(
    time!$F$2:$F$10024,
    time!$C$2:$C$10024, "=2",
    time!$D$2:$D$10024, "="&amp;serie.exp2!$A4,
    time!$A$2:$A$10024, "="&amp;serie.exp2!N$1
)
)</f>
        <v>200</v>
      </c>
      <c r="O4" s="21" t="b">
        <f>IF(
SUMIFS(
    time!$F$2:$F$10024,
    time!$C$2:$C$10024, "=2",
    time!$D$2:$D$10024, "="&amp;serie.exp2!$A4,
    time!$A$2:$A$10024, "="&amp;serie.exp2!O$1
)=0,
FALSE,
SUMIFS(
    time!$F$2:$F$10024,
    time!$C$2:$C$10024, "=2",
    time!$D$2:$D$10024, "="&amp;serie.exp2!$A4,
    time!$A$2:$A$10024, "="&amp;serie.exp2!O$1
)
)</f>
        <v>0</v>
      </c>
      <c r="P4" s="21" t="b">
        <f>IF(
SUMIFS(
    time!$F$2:$F$10024,
    time!$C$2:$C$10024, "=2",
    time!$D$2:$D$10024, "="&amp;serie.exp2!$A4,
    time!$A$2:$A$10024, "="&amp;serie.exp2!P$1
)=0,
FALSE,
SUMIFS(
    time!$F$2:$F$10024,
    time!$C$2:$C$10024, "=2",
    time!$D$2:$D$10024, "="&amp;serie.exp2!$A4,
    time!$A$2:$A$10024, "="&amp;serie.exp2!P$1
)
)</f>
        <v>0</v>
      </c>
      <c r="Q4" s="21"/>
    </row>
    <row r="5" spans="1:17" x14ac:dyDescent="0.25">
      <c r="A5" s="105">
        <v>3</v>
      </c>
      <c r="C5" s="21">
        <f>IF(
SUMIFS(
    time!$F$2:$F$10024,
    time!$C$2:$C$10024, "=2",
    time!$D$2:$D$10024, "="&amp;serie.exp2!$A5,
    time!$A$2:$A$10024, "="&amp;serie.exp2!C$1
)=0,
FALSE,
SUMIFS(
    time!$F$2:$F$10024,
    time!$C$2:$C$10024, "=2",
    time!$D$2:$D$10024, "="&amp;serie.exp2!$A5,
    time!$A$2:$A$10024, "="&amp;serie.exp2!C$1
)
)</f>
        <v>150</v>
      </c>
      <c r="D5" s="21" t="b">
        <f>IF(
SUMIFS(
    time!$F$2:$F$10024,
    time!$C$2:$C$10024, "=2",
    time!$D$2:$D$10024, "="&amp;serie.exp2!$A5,
    time!$A$2:$A$10024, "="&amp;serie.exp2!D$1
)=0,
FALSE,
SUMIFS(
    time!$F$2:$F$10024,
    time!$C$2:$C$10024, "=2",
    time!$D$2:$D$10024, "="&amp;serie.exp2!$A5,
    time!$A$2:$A$10024, "="&amp;serie.exp2!D$1
)
)</f>
        <v>0</v>
      </c>
      <c r="E5" s="21" t="b">
        <f>IF(
SUMIFS(
    time!$F$2:$F$10024,
    time!$C$2:$C$10024, "=2",
    time!$D$2:$D$10024, "="&amp;serie.exp2!$A5,
    time!$A$2:$A$10024, "="&amp;serie.exp2!E$1
)=0,
FALSE,
SUMIFS(
    time!$F$2:$F$10024,
    time!$C$2:$C$10024, "=2",
    time!$D$2:$D$10024, "="&amp;serie.exp2!$A5,
    time!$A$2:$A$10024, "="&amp;serie.exp2!E$1
)
)</f>
        <v>0</v>
      </c>
      <c r="F5" s="21" t="b">
        <f>IF(
SUMIFS(
    time!$F$2:$F$10024,
    time!$C$2:$C$10024, "=2",
    time!$D$2:$D$10024, "="&amp;serie.exp2!$A5,
    time!$A$2:$A$10024, "="&amp;serie.exp2!F$1
)=0,
FALSE,
SUMIFS(
    time!$F$2:$F$10024,
    time!$C$2:$C$10024, "=2",
    time!$D$2:$D$10024, "="&amp;serie.exp2!$A5,
    time!$A$2:$A$10024, "="&amp;serie.exp2!F$1
)
)</f>
        <v>0</v>
      </c>
      <c r="G5" s="21" t="b">
        <f>IF(
SUMIFS(
    time!$F$2:$F$10024,
    time!$C$2:$C$10024, "=2",
    time!$D$2:$D$10024, "="&amp;serie.exp2!$A5,
    time!$A$2:$A$10024, "="&amp;serie.exp2!G$1
)=0,
FALSE,
SUMIFS(
    time!$F$2:$F$10024,
    time!$C$2:$C$10024, "=2",
    time!$D$2:$D$10024, "="&amp;serie.exp2!$A5,
    time!$A$2:$A$10024, "="&amp;serie.exp2!G$1
)
)</f>
        <v>0</v>
      </c>
      <c r="H5" s="21" t="b">
        <f>IF(
SUMIFS(
    time!$F$2:$F$10024,
    time!$C$2:$C$10024, "=2",
    time!$D$2:$D$10024, "="&amp;serie.exp2!$A5,
    time!$A$2:$A$10024, "="&amp;serie.exp2!H$1
)=0,
FALSE,
SUMIFS(
    time!$F$2:$F$10024,
    time!$C$2:$C$10024, "=2",
    time!$D$2:$D$10024, "="&amp;serie.exp2!$A5,
    time!$A$2:$A$10024, "="&amp;serie.exp2!H$1
)
)</f>
        <v>0</v>
      </c>
      <c r="I5" s="21" t="b">
        <f>IF(
SUMIFS(
    time!$F$2:$F$10024,
    time!$C$2:$C$10024, "=2",
    time!$D$2:$D$10024, "="&amp;serie.exp2!$A5,
    time!$A$2:$A$10024, "="&amp;serie.exp2!I$1
)=0,
FALSE,
SUMIFS(
    time!$F$2:$F$10024,
    time!$C$2:$C$10024, "=2",
    time!$D$2:$D$10024, "="&amp;serie.exp2!$A5,
    time!$A$2:$A$10024, "="&amp;serie.exp2!I$1
)
)</f>
        <v>0</v>
      </c>
      <c r="J5" s="21" t="b">
        <f>IF(
SUMIFS(
    time!$F$2:$F$10024,
    time!$C$2:$C$10024, "=2",
    time!$D$2:$D$10024, "="&amp;serie.exp2!$A5,
    time!$A$2:$A$10024, "="&amp;serie.exp2!J$1
)=0,
FALSE,
SUMIFS(
    time!$F$2:$F$10024,
    time!$C$2:$C$10024, "=2",
    time!$D$2:$D$10024, "="&amp;serie.exp2!$A5,
    time!$A$2:$A$10024, "="&amp;serie.exp2!J$1
)
)</f>
        <v>0</v>
      </c>
      <c r="K5" s="21" t="b">
        <f>IF(
SUMIFS(
    time!$F$2:$F$10024,
    time!$C$2:$C$10024, "=2",
    time!$D$2:$D$10024, "="&amp;serie.exp2!$A5,
    time!$A$2:$A$10024, "="&amp;serie.exp2!K$1
)=0,
FALSE,
SUMIFS(
    time!$F$2:$F$10024,
    time!$C$2:$C$10024, "=2",
    time!$D$2:$D$10024, "="&amp;serie.exp2!$A5,
    time!$A$2:$A$10024, "="&amp;serie.exp2!K$1
)
)</f>
        <v>0</v>
      </c>
      <c r="L5" s="21" t="b">
        <f>IF(
SUMIFS(
    time!$F$2:$F$10024,
    time!$C$2:$C$10024, "=2",
    time!$D$2:$D$10024, "="&amp;serie.exp2!$A5,
    time!$A$2:$A$10024, "="&amp;serie.exp2!L$1
)=0,
FALSE,
SUMIFS(
    time!$F$2:$F$10024,
    time!$C$2:$C$10024, "=2",
    time!$D$2:$D$10024, "="&amp;serie.exp2!$A5,
    time!$A$2:$A$10024, "="&amp;serie.exp2!L$1
)
)</f>
        <v>0</v>
      </c>
      <c r="M5" s="21" t="b">
        <f>IF(
SUMIFS(
    time!$F$2:$F$10024,
    time!$C$2:$C$10024, "=2",
    time!$D$2:$D$10024, "="&amp;serie.exp2!$A5,
    time!$A$2:$A$10024, "="&amp;serie.exp2!M$1
)=0,
FALSE,
SUMIFS(
    time!$F$2:$F$10024,
    time!$C$2:$C$10024, "=2",
    time!$D$2:$D$10024, "="&amp;serie.exp2!$A5,
    time!$A$2:$A$10024, "="&amp;serie.exp2!M$1
)
)</f>
        <v>0</v>
      </c>
      <c r="N5" s="21" t="b">
        <f>IF(
SUMIFS(
    time!$F$2:$F$10024,
    time!$C$2:$C$10024, "=2",
    time!$D$2:$D$10024, "="&amp;serie.exp2!$A5,
    time!$A$2:$A$10024, "="&amp;serie.exp2!N$1
)=0,
FALSE,
SUMIFS(
    time!$F$2:$F$10024,
    time!$C$2:$C$10024, "=2",
    time!$D$2:$D$10024, "="&amp;serie.exp2!$A5,
    time!$A$2:$A$10024, "="&amp;serie.exp2!N$1
)
)</f>
        <v>0</v>
      </c>
      <c r="O5" s="21" t="b">
        <f>IF(
SUMIFS(
    time!$F$2:$F$10024,
    time!$C$2:$C$10024, "=2",
    time!$D$2:$D$10024, "="&amp;serie.exp2!$A5,
    time!$A$2:$A$10024, "="&amp;serie.exp2!O$1
)=0,
FALSE,
SUMIFS(
    time!$F$2:$F$10024,
    time!$C$2:$C$10024, "=2",
    time!$D$2:$D$10024, "="&amp;serie.exp2!$A5,
    time!$A$2:$A$10024, "="&amp;serie.exp2!O$1
)
)</f>
        <v>0</v>
      </c>
      <c r="P5" s="21" t="b">
        <f>IF(
SUMIFS(
    time!$F$2:$F$10024,
    time!$C$2:$C$10024, "=2",
    time!$D$2:$D$10024, "="&amp;serie.exp2!$A5,
    time!$A$2:$A$10024, "="&amp;serie.exp2!P$1
)=0,
FALSE,
SUMIFS(
    time!$F$2:$F$10024,
    time!$C$2:$C$10024, "=2",
    time!$D$2:$D$10024, "="&amp;serie.exp2!$A5,
    time!$A$2:$A$10024, "="&amp;serie.exp2!P$1
)
)</f>
        <v>0</v>
      </c>
      <c r="Q5" s="21"/>
    </row>
    <row r="6" spans="1:17" x14ac:dyDescent="0.25">
      <c r="A6" s="105">
        <v>4</v>
      </c>
      <c r="C6" s="21">
        <f>IF(
SUMIFS(
    time!$F$2:$F$10024,
    time!$C$2:$C$10024, "=2",
    time!$D$2:$D$10024, "="&amp;serie.exp2!$A6,
    time!$A$2:$A$10024, "="&amp;serie.exp2!C$1
)=0,
FALSE,
SUMIFS(
    time!$F$2:$F$10024,
    time!$C$2:$C$10024, "=2",
    time!$D$2:$D$10024, "="&amp;serie.exp2!$A6,
    time!$A$2:$A$10024, "="&amp;serie.exp2!C$1
)
)</f>
        <v>42</v>
      </c>
      <c r="D6" s="21" t="b">
        <f>IF(
SUMIFS(
    time!$F$2:$F$10024,
    time!$C$2:$C$10024, "=2",
    time!$D$2:$D$10024, "="&amp;serie.exp2!$A6,
    time!$A$2:$A$10024, "="&amp;serie.exp2!D$1
)=0,
FALSE,
SUMIFS(
    time!$F$2:$F$10024,
    time!$C$2:$C$10024, "=2",
    time!$D$2:$D$10024, "="&amp;serie.exp2!$A6,
    time!$A$2:$A$10024, "="&amp;serie.exp2!D$1
)
)</f>
        <v>0</v>
      </c>
      <c r="E6" s="21" t="b">
        <f>IF(
SUMIFS(
    time!$F$2:$F$10024,
    time!$C$2:$C$10024, "=2",
    time!$D$2:$D$10024, "="&amp;serie.exp2!$A6,
    time!$A$2:$A$10024, "="&amp;serie.exp2!E$1
)=0,
FALSE,
SUMIFS(
    time!$F$2:$F$10024,
    time!$C$2:$C$10024, "=2",
    time!$D$2:$D$10024, "="&amp;serie.exp2!$A6,
    time!$A$2:$A$10024, "="&amp;serie.exp2!E$1
)
)</f>
        <v>0</v>
      </c>
      <c r="F6" s="21" t="b">
        <f>IF(
SUMIFS(
    time!$F$2:$F$10024,
    time!$C$2:$C$10024, "=2",
    time!$D$2:$D$10024, "="&amp;serie.exp2!$A6,
    time!$A$2:$A$10024, "="&amp;serie.exp2!F$1
)=0,
FALSE,
SUMIFS(
    time!$F$2:$F$10024,
    time!$C$2:$C$10024, "=2",
    time!$D$2:$D$10024, "="&amp;serie.exp2!$A6,
    time!$A$2:$A$10024, "="&amp;serie.exp2!F$1
)
)</f>
        <v>0</v>
      </c>
      <c r="G6" s="21" t="b">
        <f>IF(
SUMIFS(
    time!$F$2:$F$10024,
    time!$C$2:$C$10024, "=2",
    time!$D$2:$D$10024, "="&amp;serie.exp2!$A6,
    time!$A$2:$A$10024, "="&amp;serie.exp2!G$1
)=0,
FALSE,
SUMIFS(
    time!$F$2:$F$10024,
    time!$C$2:$C$10024, "=2",
    time!$D$2:$D$10024, "="&amp;serie.exp2!$A6,
    time!$A$2:$A$10024, "="&amp;serie.exp2!G$1
)
)</f>
        <v>0</v>
      </c>
      <c r="H6" s="21" t="b">
        <f>IF(
SUMIFS(
    time!$F$2:$F$10024,
    time!$C$2:$C$10024, "=2",
    time!$D$2:$D$10024, "="&amp;serie.exp2!$A6,
    time!$A$2:$A$10024, "="&amp;serie.exp2!H$1
)=0,
FALSE,
SUMIFS(
    time!$F$2:$F$10024,
    time!$C$2:$C$10024, "=2",
    time!$D$2:$D$10024, "="&amp;serie.exp2!$A6,
    time!$A$2:$A$10024, "="&amp;serie.exp2!H$1
)
)</f>
        <v>0</v>
      </c>
      <c r="I6" s="21" t="b">
        <f>IF(
SUMIFS(
    time!$F$2:$F$10024,
    time!$C$2:$C$10024, "=2",
    time!$D$2:$D$10024, "="&amp;serie.exp2!$A6,
    time!$A$2:$A$10024, "="&amp;serie.exp2!I$1
)=0,
FALSE,
SUMIFS(
    time!$F$2:$F$10024,
    time!$C$2:$C$10024, "=2",
    time!$D$2:$D$10024, "="&amp;serie.exp2!$A6,
    time!$A$2:$A$10024, "="&amp;serie.exp2!I$1
)
)</f>
        <v>0</v>
      </c>
      <c r="J6" s="21" t="b">
        <f>IF(
SUMIFS(
    time!$F$2:$F$10024,
    time!$C$2:$C$10024, "=2",
    time!$D$2:$D$10024, "="&amp;serie.exp2!$A6,
    time!$A$2:$A$10024, "="&amp;serie.exp2!J$1
)=0,
FALSE,
SUMIFS(
    time!$F$2:$F$10024,
    time!$C$2:$C$10024, "=2",
    time!$D$2:$D$10024, "="&amp;serie.exp2!$A6,
    time!$A$2:$A$10024, "="&amp;serie.exp2!J$1
)
)</f>
        <v>0</v>
      </c>
      <c r="K6" s="21" t="b">
        <f>IF(
SUMIFS(
    time!$F$2:$F$10024,
    time!$C$2:$C$10024, "=2",
    time!$D$2:$D$10024, "="&amp;serie.exp2!$A6,
    time!$A$2:$A$10024, "="&amp;serie.exp2!K$1
)=0,
FALSE,
SUMIFS(
    time!$F$2:$F$10024,
    time!$C$2:$C$10024, "=2",
    time!$D$2:$D$10024, "="&amp;serie.exp2!$A6,
    time!$A$2:$A$10024, "="&amp;serie.exp2!K$1
)
)</f>
        <v>0</v>
      </c>
      <c r="L6" s="21" t="b">
        <f>IF(
SUMIFS(
    time!$F$2:$F$10024,
    time!$C$2:$C$10024, "=2",
    time!$D$2:$D$10024, "="&amp;serie.exp2!$A6,
    time!$A$2:$A$10024, "="&amp;serie.exp2!L$1
)=0,
FALSE,
SUMIFS(
    time!$F$2:$F$10024,
    time!$C$2:$C$10024, "=2",
    time!$D$2:$D$10024, "="&amp;serie.exp2!$A6,
    time!$A$2:$A$10024, "="&amp;serie.exp2!L$1
)
)</f>
        <v>0</v>
      </c>
      <c r="M6" s="21" t="b">
        <f>IF(
SUMIFS(
    time!$F$2:$F$10024,
    time!$C$2:$C$10024, "=2",
    time!$D$2:$D$10024, "="&amp;serie.exp2!$A6,
    time!$A$2:$A$10024, "="&amp;serie.exp2!M$1
)=0,
FALSE,
SUMIFS(
    time!$F$2:$F$10024,
    time!$C$2:$C$10024, "=2",
    time!$D$2:$D$10024, "="&amp;serie.exp2!$A6,
    time!$A$2:$A$10024, "="&amp;serie.exp2!M$1
)
)</f>
        <v>0</v>
      </c>
      <c r="N6" s="21" t="b">
        <f>IF(
SUMIFS(
    time!$F$2:$F$10024,
    time!$C$2:$C$10024, "=2",
    time!$D$2:$D$10024, "="&amp;serie.exp2!$A6,
    time!$A$2:$A$10024, "="&amp;serie.exp2!N$1
)=0,
FALSE,
SUMIFS(
    time!$F$2:$F$10024,
    time!$C$2:$C$10024, "=2",
    time!$D$2:$D$10024, "="&amp;serie.exp2!$A6,
    time!$A$2:$A$10024, "="&amp;serie.exp2!N$1
)
)</f>
        <v>0</v>
      </c>
      <c r="O6" s="21" t="b">
        <f>IF(
SUMIFS(
    time!$F$2:$F$10024,
    time!$C$2:$C$10024, "=2",
    time!$D$2:$D$10024, "="&amp;serie.exp2!$A6,
    time!$A$2:$A$10024, "="&amp;serie.exp2!O$1
)=0,
FALSE,
SUMIFS(
    time!$F$2:$F$10024,
    time!$C$2:$C$10024, "=2",
    time!$D$2:$D$10024, "="&amp;serie.exp2!$A6,
    time!$A$2:$A$10024, "="&amp;serie.exp2!O$1
)
)</f>
        <v>0</v>
      </c>
      <c r="P6" s="21" t="b">
        <f>IF(
SUMIFS(
    time!$F$2:$F$10024,
    time!$C$2:$C$10024, "=2",
    time!$D$2:$D$10024, "="&amp;serie.exp2!$A6,
    time!$A$2:$A$10024, "="&amp;serie.exp2!P$1
)=0,
FALSE,
SUMIFS(
    time!$F$2:$F$10024,
    time!$C$2:$C$10024, "=2",
    time!$D$2:$D$10024, "="&amp;serie.exp2!$A6,
    time!$A$2:$A$10024, "="&amp;serie.exp2!P$1
)
)</f>
        <v>0</v>
      </c>
      <c r="Q6" s="21"/>
    </row>
    <row r="7" spans="1:17" ht="15.75" thickBot="1" x14ac:dyDescent="0.3">
      <c r="A7" s="106">
        <v>5</v>
      </c>
      <c r="C7" s="21" t="b">
        <f>IF(
SUMIFS(
    time!$F$2:$F$10024,
    time!$C$2:$C$10024, "=2",
    time!$D$2:$D$10024, "="&amp;serie.exp2!$A7,
    time!$A$2:$A$10024, "="&amp;serie.exp2!C$1
)=0,
FALSE,
SUMIFS(
    time!$F$2:$F$10024,
    time!$C$2:$C$10024, "=2",
    time!$D$2:$D$10024, "="&amp;serie.exp2!$A7,
    time!$A$2:$A$10024, "="&amp;serie.exp2!C$1
)
)</f>
        <v>0</v>
      </c>
      <c r="D7" s="21" t="b">
        <f>IF(
SUMIFS(
    time!$F$2:$F$10024,
    time!$C$2:$C$10024, "=2",
    time!$D$2:$D$10024, "="&amp;serie.exp2!$A7,
    time!$A$2:$A$10024, "="&amp;serie.exp2!D$1
)=0,
FALSE,
SUMIFS(
    time!$F$2:$F$10024,
    time!$C$2:$C$10024, "=2",
    time!$D$2:$D$10024, "="&amp;serie.exp2!$A7,
    time!$A$2:$A$10024, "="&amp;serie.exp2!D$1
)
)</f>
        <v>0</v>
      </c>
      <c r="E7" s="21" t="b">
        <f>IF(
SUMIFS(
    time!$F$2:$F$10024,
    time!$C$2:$C$10024, "=2",
    time!$D$2:$D$10024, "="&amp;serie.exp2!$A7,
    time!$A$2:$A$10024, "="&amp;serie.exp2!E$1
)=0,
FALSE,
SUMIFS(
    time!$F$2:$F$10024,
    time!$C$2:$C$10024, "=2",
    time!$D$2:$D$10024, "="&amp;serie.exp2!$A7,
    time!$A$2:$A$10024, "="&amp;serie.exp2!E$1
)
)</f>
        <v>0</v>
      </c>
      <c r="F7" s="21" t="b">
        <f>IF(
SUMIFS(
    time!$F$2:$F$10024,
    time!$C$2:$C$10024, "=2",
    time!$D$2:$D$10024, "="&amp;serie.exp2!$A7,
    time!$A$2:$A$10024, "="&amp;serie.exp2!F$1
)=0,
FALSE,
SUMIFS(
    time!$F$2:$F$10024,
    time!$C$2:$C$10024, "=2",
    time!$D$2:$D$10024, "="&amp;serie.exp2!$A7,
    time!$A$2:$A$10024, "="&amp;serie.exp2!F$1
)
)</f>
        <v>0</v>
      </c>
      <c r="G7" s="21" t="b">
        <f>IF(
SUMIFS(
    time!$F$2:$F$10024,
    time!$C$2:$C$10024, "=2",
    time!$D$2:$D$10024, "="&amp;serie.exp2!$A7,
    time!$A$2:$A$10024, "="&amp;serie.exp2!G$1
)=0,
FALSE,
SUMIFS(
    time!$F$2:$F$10024,
    time!$C$2:$C$10024, "=2",
    time!$D$2:$D$10024, "="&amp;serie.exp2!$A7,
    time!$A$2:$A$10024, "="&amp;serie.exp2!G$1
)
)</f>
        <v>0</v>
      </c>
      <c r="H7" s="21" t="b">
        <f>IF(
SUMIFS(
    time!$F$2:$F$10024,
    time!$C$2:$C$10024, "=2",
    time!$D$2:$D$10024, "="&amp;serie.exp2!$A7,
    time!$A$2:$A$10024, "="&amp;serie.exp2!H$1
)=0,
FALSE,
SUMIFS(
    time!$F$2:$F$10024,
    time!$C$2:$C$10024, "=2",
    time!$D$2:$D$10024, "="&amp;serie.exp2!$A7,
    time!$A$2:$A$10024, "="&amp;serie.exp2!H$1
)
)</f>
        <v>0</v>
      </c>
      <c r="I7" s="21" t="b">
        <f>IF(
SUMIFS(
    time!$F$2:$F$10024,
    time!$C$2:$C$10024, "=2",
    time!$D$2:$D$10024, "="&amp;serie.exp2!$A7,
    time!$A$2:$A$10024, "="&amp;serie.exp2!I$1
)=0,
FALSE,
SUMIFS(
    time!$F$2:$F$10024,
    time!$C$2:$C$10024, "=2",
    time!$D$2:$D$10024, "="&amp;serie.exp2!$A7,
    time!$A$2:$A$10024, "="&amp;serie.exp2!I$1
)
)</f>
        <v>0</v>
      </c>
      <c r="J7" s="21" t="b">
        <f>IF(
SUMIFS(
    time!$F$2:$F$10024,
    time!$C$2:$C$10024, "=2",
    time!$D$2:$D$10024, "="&amp;serie.exp2!$A7,
    time!$A$2:$A$10024, "="&amp;serie.exp2!J$1
)=0,
FALSE,
SUMIFS(
    time!$F$2:$F$10024,
    time!$C$2:$C$10024, "=2",
    time!$D$2:$D$10024, "="&amp;serie.exp2!$A7,
    time!$A$2:$A$10024, "="&amp;serie.exp2!J$1
)
)</f>
        <v>0</v>
      </c>
      <c r="K7" s="21" t="b">
        <f>IF(
SUMIFS(
    time!$F$2:$F$10024,
    time!$C$2:$C$10024, "=2",
    time!$D$2:$D$10024, "="&amp;serie.exp2!$A7,
    time!$A$2:$A$10024, "="&amp;serie.exp2!K$1
)=0,
FALSE,
SUMIFS(
    time!$F$2:$F$10024,
    time!$C$2:$C$10024, "=2",
    time!$D$2:$D$10024, "="&amp;serie.exp2!$A7,
    time!$A$2:$A$10024, "="&amp;serie.exp2!K$1
)
)</f>
        <v>0</v>
      </c>
      <c r="L7" s="21" t="b">
        <f>IF(
SUMIFS(
    time!$F$2:$F$10024,
    time!$C$2:$C$10024, "=2",
    time!$D$2:$D$10024, "="&amp;serie.exp2!$A7,
    time!$A$2:$A$10024, "="&amp;serie.exp2!L$1
)=0,
FALSE,
SUMIFS(
    time!$F$2:$F$10024,
    time!$C$2:$C$10024, "=2",
    time!$D$2:$D$10024, "="&amp;serie.exp2!$A7,
    time!$A$2:$A$10024, "="&amp;serie.exp2!L$1
)
)</f>
        <v>0</v>
      </c>
      <c r="M7" s="21" t="b">
        <f>IF(
SUMIFS(
    time!$F$2:$F$10024,
    time!$C$2:$C$10024, "=2",
    time!$D$2:$D$10024, "="&amp;serie.exp2!$A7,
    time!$A$2:$A$10024, "="&amp;serie.exp2!M$1
)=0,
FALSE,
SUMIFS(
    time!$F$2:$F$10024,
    time!$C$2:$C$10024, "=2",
    time!$D$2:$D$10024, "="&amp;serie.exp2!$A7,
    time!$A$2:$A$10024, "="&amp;serie.exp2!M$1
)
)</f>
        <v>0</v>
      </c>
      <c r="N7" s="21" t="b">
        <f>IF(
SUMIFS(
    time!$F$2:$F$10024,
    time!$C$2:$C$10024, "=2",
    time!$D$2:$D$10024, "="&amp;serie.exp2!$A7,
    time!$A$2:$A$10024, "="&amp;serie.exp2!N$1
)=0,
FALSE,
SUMIFS(
    time!$F$2:$F$10024,
    time!$C$2:$C$10024, "=2",
    time!$D$2:$D$10024, "="&amp;serie.exp2!$A7,
    time!$A$2:$A$10024, "="&amp;serie.exp2!N$1
)
)</f>
        <v>0</v>
      </c>
      <c r="O7" s="21" t="b">
        <f>IF(
SUMIFS(
    time!$F$2:$F$10024,
    time!$C$2:$C$10024, "=2",
    time!$D$2:$D$10024, "="&amp;serie.exp2!$A7,
    time!$A$2:$A$10024, "="&amp;serie.exp2!O$1
)=0,
FALSE,
SUMIFS(
    time!$F$2:$F$10024,
    time!$C$2:$C$10024, "=2",
    time!$D$2:$D$10024, "="&amp;serie.exp2!$A7,
    time!$A$2:$A$10024, "="&amp;serie.exp2!O$1
)
)</f>
        <v>0</v>
      </c>
      <c r="P7" s="21" t="b">
        <f>IF(
SUMIFS(
    time!$F$2:$F$10024,
    time!$C$2:$C$10024, "=2",
    time!$D$2:$D$10024, "="&amp;serie.exp2!$A7,
    time!$A$2:$A$10024, "="&amp;serie.exp2!P$1
)=0,
FALSE,
SUMIFS(
    time!$F$2:$F$10024,
    time!$C$2:$C$10024, "=2",
    time!$D$2:$D$10024, "="&amp;serie.exp2!$A7,
    time!$A$2:$A$10024, "="&amp;serie.exp2!P$1
)
)</f>
        <v>0</v>
      </c>
      <c r="Q7" s="21"/>
    </row>
    <row r="8" spans="1:17" x14ac:dyDescent="0.25"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7" ht="15.75" thickBot="1" x14ac:dyDescent="0.3"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7" ht="15.75" thickBot="1" x14ac:dyDescent="0.3">
      <c r="A10" s="104" t="s">
        <v>26</v>
      </c>
      <c r="B10" s="18" t="s">
        <v>29</v>
      </c>
      <c r="C10" s="101">
        <v>1</v>
      </c>
      <c r="D10" s="101">
        <v>2</v>
      </c>
      <c r="E10" s="101">
        <v>3</v>
      </c>
      <c r="F10" s="101">
        <v>4</v>
      </c>
      <c r="G10" s="101">
        <v>5</v>
      </c>
      <c r="H10" s="101">
        <v>6</v>
      </c>
      <c r="I10" s="101">
        <v>7</v>
      </c>
      <c r="J10" s="101">
        <v>8</v>
      </c>
      <c r="K10" s="101">
        <v>9</v>
      </c>
      <c r="L10" s="101">
        <v>10</v>
      </c>
      <c r="M10" s="102">
        <v>11</v>
      </c>
      <c r="N10" s="102">
        <v>12</v>
      </c>
      <c r="O10" s="102">
        <v>13</v>
      </c>
      <c r="P10" s="103">
        <v>14</v>
      </c>
      <c r="Q10" s="4"/>
    </row>
    <row r="11" spans="1:17" x14ac:dyDescent="0.25">
      <c r="A11" s="105" t="s">
        <v>23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7" x14ac:dyDescent="0.25">
      <c r="A12" s="105">
        <v>1</v>
      </c>
      <c r="C12" s="21">
        <f>IF(
SUMIFS(
    time!$H$2:$H$10024,
    time!$C$2:$C$10024, "=2",
    time!$D$2:$D$10024, "="&amp;serie.exp2!$A12,
    time!$A$2:$A$10024, "="&amp;serie.exp2!C$10
)=0,
FALSE,
SUMIFS(
    time!$H$2:$H$10024,
    time!$C$2:$C$10024, "=2",
    time!$D$2:$D$10024, "="&amp;serie.exp2!$A12,
    time!$A$2:$A$10024, "="&amp;serie.exp2!C$10
)
)</f>
        <v>900</v>
      </c>
      <c r="D12" s="21" t="b">
        <f>IF(
SUMIFS(
    time!$H$2:$H$10024,
    time!$C$2:$C$10024, "=2",
    time!$D$2:$D$10024, "="&amp;serie.exp2!$A12,
    time!$A$2:$A$10024, "="&amp;serie.exp2!D$10
)=0,
FALSE,
SUMIFS(
    time!$H$2:$H$10024,
    time!$C$2:$C$10024, "=2",
    time!$D$2:$D$10024, "="&amp;serie.exp2!$A12,
    time!$A$2:$A$10024, "="&amp;serie.exp2!D$10
)
)</f>
        <v>0</v>
      </c>
      <c r="E12" s="21" t="b">
        <f>IF(
SUMIFS(
    time!$H$2:$H$10024,
    time!$C$2:$C$10024, "=2",
    time!$D$2:$D$10024, "="&amp;serie.exp2!$A12,
    time!$A$2:$A$10024, "="&amp;serie.exp2!E$10
)=0,
FALSE,
SUMIFS(
    time!$H$2:$H$10024,
    time!$C$2:$C$10024, "=2",
    time!$D$2:$D$10024, "="&amp;serie.exp2!$A12,
    time!$A$2:$A$10024, "="&amp;serie.exp2!E$10
)
)</f>
        <v>0</v>
      </c>
      <c r="F12" s="21" t="b">
        <f>IF(
SUMIFS(
    time!$H$2:$H$10024,
    time!$C$2:$C$10024, "=2",
    time!$D$2:$D$10024, "="&amp;serie.exp2!$A12,
    time!$A$2:$A$10024, "="&amp;serie.exp2!F$10
)=0,
FALSE,
SUMIFS(
    time!$H$2:$H$10024,
    time!$C$2:$C$10024, "=2",
    time!$D$2:$D$10024, "="&amp;serie.exp2!$A12,
    time!$A$2:$A$10024, "="&amp;serie.exp2!F$10
)
)</f>
        <v>0</v>
      </c>
      <c r="G12" s="21" t="b">
        <f>IF(
SUMIFS(
    time!$H$2:$H$10024,
    time!$C$2:$C$10024, "=2",
    time!$D$2:$D$10024, "="&amp;serie.exp2!$A12,
    time!$A$2:$A$10024, "="&amp;serie.exp2!G$10
)=0,
FALSE,
SUMIFS(
    time!$H$2:$H$10024,
    time!$C$2:$C$10024, "=2",
    time!$D$2:$D$10024, "="&amp;serie.exp2!$A12,
    time!$A$2:$A$10024, "="&amp;serie.exp2!G$10
)
)</f>
        <v>0</v>
      </c>
      <c r="H12" s="21" t="b">
        <f>IF(
SUMIFS(
    time!$H$2:$H$10024,
    time!$C$2:$C$10024, "=2",
    time!$D$2:$D$10024, "="&amp;serie.exp2!$A12,
    time!$A$2:$A$10024, "="&amp;serie.exp2!H$10
)=0,
FALSE,
SUMIFS(
    time!$H$2:$H$10024,
    time!$C$2:$C$10024, "=2",
    time!$D$2:$D$10024, "="&amp;serie.exp2!$A12,
    time!$A$2:$A$10024, "="&amp;serie.exp2!H$10
)
)</f>
        <v>0</v>
      </c>
      <c r="I12" s="21">
        <f>IF(
SUMIFS(
    time!$H$2:$H$10024,
    time!$C$2:$C$10024, "=2",
    time!$D$2:$D$10024, "="&amp;serie.exp2!$A12,
    time!$A$2:$A$10024, "="&amp;serie.exp2!I$10
)=0,
FALSE,
SUMIFS(
    time!$H$2:$H$10024,
    time!$C$2:$C$10024, "=2",
    time!$D$2:$D$10024, "="&amp;serie.exp2!$A12,
    time!$A$2:$A$10024, "="&amp;serie.exp2!I$10
)
)</f>
        <v>966</v>
      </c>
      <c r="J12" s="21" t="b">
        <f>IF(
SUMIFS(
    time!$H$2:$H$10024,
    time!$C$2:$C$10024, "=2",
    time!$D$2:$D$10024, "="&amp;serie.exp2!$A12,
    time!$A$2:$A$10024, "="&amp;serie.exp2!J$10
)=0,
FALSE,
SUMIFS(
    time!$H$2:$H$10024,
    time!$C$2:$C$10024, "=2",
    time!$D$2:$D$10024, "="&amp;serie.exp2!$A12,
    time!$A$2:$A$10024, "="&amp;serie.exp2!J$10
)
)</f>
        <v>0</v>
      </c>
      <c r="K12" s="21">
        <f>IF(
SUMIFS(
    time!$H$2:$H$10024,
    time!$C$2:$C$10024, "=2",
    time!$D$2:$D$10024, "="&amp;serie.exp2!$A12,
    time!$A$2:$A$10024, "="&amp;serie.exp2!K$10
)=0,
FALSE,
SUMIFS(
    time!$H$2:$H$10024,
    time!$C$2:$C$10024, "=2",
    time!$D$2:$D$10024, "="&amp;serie.exp2!$A12,
    time!$A$2:$A$10024, "="&amp;serie.exp2!K$10
)
)</f>
        <v>1206</v>
      </c>
      <c r="L12" s="21" t="b">
        <f>IF(
SUMIFS(
    time!$H$2:$H$10024,
    time!$C$2:$C$10024, "=2",
    time!$D$2:$D$10024, "="&amp;serie.exp2!$A12,
    time!$A$2:$A$10024, "="&amp;serie.exp2!L$10
)=0,
FALSE,
SUMIFS(
    time!$H$2:$H$10024,
    time!$C$2:$C$10024, "=2",
    time!$D$2:$D$10024, "="&amp;serie.exp2!$A12,
    time!$A$2:$A$10024, "="&amp;serie.exp2!L$10
)
)</f>
        <v>0</v>
      </c>
      <c r="M12" s="21" t="b">
        <f>IF(
SUMIFS(
    time!$H$2:$H$10024,
    time!$C$2:$C$10024, "=2",
    time!$D$2:$D$10024, "="&amp;serie.exp2!$A12,
    time!$A$2:$A$10024, "="&amp;serie.exp2!M$10
)=0,
FALSE,
SUMIFS(
    time!$H$2:$H$10024,
    time!$C$2:$C$10024, "=2",
    time!$D$2:$D$10024, "="&amp;serie.exp2!$A12,
    time!$A$2:$A$10024, "="&amp;serie.exp2!M$10
)
)</f>
        <v>0</v>
      </c>
      <c r="N12" s="21">
        <f>IF(
SUMIFS(
    time!$H$2:$H$10024,
    time!$C$2:$C$10024, "=2",
    time!$D$2:$D$10024, "="&amp;serie.exp2!$A12,
    time!$A$2:$A$10024, "="&amp;serie.exp2!N$10
)=0,
FALSE,
SUMIFS(
    time!$H$2:$H$10024,
    time!$C$2:$C$10024, "=2",
    time!$D$2:$D$10024, "="&amp;serie.exp2!$A12,
    time!$A$2:$A$10024, "="&amp;serie.exp2!N$10
)
)</f>
        <v>1213</v>
      </c>
      <c r="O12" s="21" t="b">
        <f>IF(
SUMIFS(
    time!$H$2:$H$10024,
    time!$C$2:$C$10024, "=2",
    time!$D$2:$D$10024, "="&amp;serie.exp2!$A12,
    time!$A$2:$A$10024, "="&amp;serie.exp2!O$10
)=0,
FALSE,
SUMIFS(
    time!$H$2:$H$10024,
    time!$C$2:$C$10024, "=2",
    time!$D$2:$D$10024, "="&amp;serie.exp2!$A12,
    time!$A$2:$A$10024, "="&amp;serie.exp2!O$10
)
)</f>
        <v>0</v>
      </c>
      <c r="P12" s="21" t="b">
        <f>IF(
SUMIFS(
    time!$H$2:$H$10024,
    time!$C$2:$C$10024, "=2",
    time!$D$2:$D$10024, "="&amp;serie.exp2!$A12,
    time!$A$2:$A$10024, "="&amp;serie.exp2!P$10
)=0,
FALSE,
SUMIFS(
    time!$H$2:$H$10024,
    time!$C$2:$C$10024, "=2",
    time!$D$2:$D$10024, "="&amp;serie.exp2!$A12,
    time!$A$2:$A$10024, "="&amp;serie.exp2!P$10
)
)</f>
        <v>0</v>
      </c>
      <c r="Q12" s="21"/>
    </row>
    <row r="13" spans="1:17" x14ac:dyDescent="0.25">
      <c r="A13" s="105">
        <v>2</v>
      </c>
      <c r="C13" s="21">
        <f>IF(
SUMIFS(
    time!$H$2:$H$10024,
    time!$C$2:$C$10024, "=2",
    time!$D$2:$D$10024, "="&amp;serie.exp2!$A13,
    time!$A$2:$A$10024, "="&amp;serie.exp2!C$10
)=0,
FALSE,
SUMIFS(
    time!$H$2:$H$10024,
    time!$C$2:$C$10024, "=2",
    time!$D$2:$D$10024, "="&amp;serie.exp2!$A13,
    time!$A$2:$A$10024, "="&amp;serie.exp2!C$10
)
)</f>
        <v>1260</v>
      </c>
      <c r="D13" s="21" t="b">
        <f>IF(
SUMIFS(
    time!$H$2:$H$10024,
    time!$C$2:$C$10024, "=2",
    time!$D$2:$D$10024, "="&amp;serie.exp2!$A13,
    time!$A$2:$A$10024, "="&amp;serie.exp2!D$10
)=0,
FALSE,
SUMIFS(
    time!$H$2:$H$10024,
    time!$C$2:$C$10024, "=2",
    time!$D$2:$D$10024, "="&amp;serie.exp2!$A13,
    time!$A$2:$A$10024, "="&amp;serie.exp2!D$10
)
)</f>
        <v>0</v>
      </c>
      <c r="E13" s="21" t="b">
        <f>IF(
SUMIFS(
    time!$H$2:$H$10024,
    time!$C$2:$C$10024, "=2",
    time!$D$2:$D$10024, "="&amp;serie.exp2!$A13,
    time!$A$2:$A$10024, "="&amp;serie.exp2!E$10
)=0,
FALSE,
SUMIFS(
    time!$H$2:$H$10024,
    time!$C$2:$C$10024, "=2",
    time!$D$2:$D$10024, "="&amp;serie.exp2!$A13,
    time!$A$2:$A$10024, "="&amp;serie.exp2!E$10
)
)</f>
        <v>0</v>
      </c>
      <c r="F13" s="21" t="b">
        <f>IF(
SUMIFS(
    time!$H$2:$H$10024,
    time!$C$2:$C$10024, "=2",
    time!$D$2:$D$10024, "="&amp;serie.exp2!$A13,
    time!$A$2:$A$10024, "="&amp;serie.exp2!F$10
)=0,
FALSE,
SUMIFS(
    time!$H$2:$H$10024,
    time!$C$2:$C$10024, "=2",
    time!$D$2:$D$10024, "="&amp;serie.exp2!$A13,
    time!$A$2:$A$10024, "="&amp;serie.exp2!F$10
)
)</f>
        <v>0</v>
      </c>
      <c r="G13" s="21" t="b">
        <f>IF(
SUMIFS(
    time!$H$2:$H$10024,
    time!$C$2:$C$10024, "=2",
    time!$D$2:$D$10024, "="&amp;serie.exp2!$A13,
    time!$A$2:$A$10024, "="&amp;serie.exp2!G$10
)=0,
FALSE,
SUMIFS(
    time!$H$2:$H$10024,
    time!$C$2:$C$10024, "=2",
    time!$D$2:$D$10024, "="&amp;serie.exp2!$A13,
    time!$A$2:$A$10024, "="&amp;serie.exp2!G$10
)
)</f>
        <v>0</v>
      </c>
      <c r="H13" s="21" t="b">
        <f>IF(
SUMIFS(
    time!$H$2:$H$10024,
    time!$C$2:$C$10024, "=2",
    time!$D$2:$D$10024, "="&amp;serie.exp2!$A13,
    time!$A$2:$A$10024, "="&amp;serie.exp2!H$10
)=0,
FALSE,
SUMIFS(
    time!$H$2:$H$10024,
    time!$C$2:$C$10024, "=2",
    time!$D$2:$D$10024, "="&amp;serie.exp2!$A13,
    time!$A$2:$A$10024, "="&amp;serie.exp2!H$10
)
)</f>
        <v>0</v>
      </c>
      <c r="I13" s="21">
        <f>IF(
SUMIFS(
    time!$H$2:$H$10024,
    time!$C$2:$C$10024, "=2",
    time!$D$2:$D$10024, "="&amp;serie.exp2!$A13,
    time!$A$2:$A$10024, "="&amp;serie.exp2!I$10
)=0,
FALSE,
SUMIFS(
    time!$H$2:$H$10024,
    time!$C$2:$C$10024, "=2",
    time!$D$2:$D$10024, "="&amp;serie.exp2!$A13,
    time!$A$2:$A$10024, "="&amp;serie.exp2!I$10
)
)</f>
        <v>964</v>
      </c>
      <c r="J13" s="21" t="b">
        <f>IF(
SUMIFS(
    time!$H$2:$H$10024,
    time!$C$2:$C$10024, "=2",
    time!$D$2:$D$10024, "="&amp;serie.exp2!$A13,
    time!$A$2:$A$10024, "="&amp;serie.exp2!J$10
)=0,
FALSE,
SUMIFS(
    time!$H$2:$H$10024,
    time!$C$2:$C$10024, "=2",
    time!$D$2:$D$10024, "="&amp;serie.exp2!$A13,
    time!$A$2:$A$10024, "="&amp;serie.exp2!J$10
)
)</f>
        <v>0</v>
      </c>
      <c r="K13" s="21">
        <f>IF(
SUMIFS(
    time!$H$2:$H$10024,
    time!$C$2:$C$10024, "=2",
    time!$D$2:$D$10024, "="&amp;serie.exp2!$A13,
    time!$A$2:$A$10024, "="&amp;serie.exp2!K$10
)=0,
FALSE,
SUMIFS(
    time!$H$2:$H$10024,
    time!$C$2:$C$10024, "=2",
    time!$D$2:$D$10024, "="&amp;serie.exp2!$A13,
    time!$A$2:$A$10024, "="&amp;serie.exp2!K$10
)
)</f>
        <v>714</v>
      </c>
      <c r="L13" s="21" t="b">
        <f>IF(
SUMIFS(
    time!$H$2:$H$10024,
    time!$C$2:$C$10024, "=2",
    time!$D$2:$D$10024, "="&amp;serie.exp2!$A13,
    time!$A$2:$A$10024, "="&amp;serie.exp2!L$10
)=0,
FALSE,
SUMIFS(
    time!$H$2:$H$10024,
    time!$C$2:$C$10024, "=2",
    time!$D$2:$D$10024, "="&amp;serie.exp2!$A13,
    time!$A$2:$A$10024, "="&amp;serie.exp2!L$10
)
)</f>
        <v>0</v>
      </c>
      <c r="M13" s="21" t="b">
        <f>IF(
SUMIFS(
    time!$H$2:$H$10024,
    time!$C$2:$C$10024, "=2",
    time!$D$2:$D$10024, "="&amp;serie.exp2!$A13,
    time!$A$2:$A$10024, "="&amp;serie.exp2!M$10
)=0,
FALSE,
SUMIFS(
    time!$H$2:$H$10024,
    time!$C$2:$C$10024, "=2",
    time!$D$2:$D$10024, "="&amp;serie.exp2!$A13,
    time!$A$2:$A$10024, "="&amp;serie.exp2!M$10
)
)</f>
        <v>0</v>
      </c>
      <c r="N13" s="21">
        <f>IF(
SUMIFS(
    time!$H$2:$H$10024,
    time!$C$2:$C$10024, "=2",
    time!$D$2:$D$10024, "="&amp;serie.exp2!$A13,
    time!$A$2:$A$10024, "="&amp;serie.exp2!N$10
)=0,
FALSE,
SUMIFS(
    time!$H$2:$H$10024,
    time!$C$2:$C$10024, "=2",
    time!$D$2:$D$10024, "="&amp;serie.exp2!$A13,
    time!$A$2:$A$10024, "="&amp;serie.exp2!N$10
)
)</f>
        <v>1487</v>
      </c>
      <c r="O13" s="21" t="b">
        <f>IF(
SUMIFS(
    time!$H$2:$H$10024,
    time!$C$2:$C$10024, "=2",
    time!$D$2:$D$10024, "="&amp;serie.exp2!$A13,
    time!$A$2:$A$10024, "="&amp;serie.exp2!O$10
)=0,
FALSE,
SUMIFS(
    time!$H$2:$H$10024,
    time!$C$2:$C$10024, "=2",
    time!$D$2:$D$10024, "="&amp;serie.exp2!$A13,
    time!$A$2:$A$10024, "="&amp;serie.exp2!O$10
)
)</f>
        <v>0</v>
      </c>
      <c r="P13" s="21" t="b">
        <f>IF(
SUMIFS(
    time!$H$2:$H$10024,
    time!$C$2:$C$10024, "=2",
    time!$D$2:$D$10024, "="&amp;serie.exp2!$A13,
    time!$A$2:$A$10024, "="&amp;serie.exp2!P$10
)=0,
FALSE,
SUMIFS(
    time!$H$2:$H$10024,
    time!$C$2:$C$10024, "=2",
    time!$D$2:$D$10024, "="&amp;serie.exp2!$A13,
    time!$A$2:$A$10024, "="&amp;serie.exp2!P$10
)
)</f>
        <v>0</v>
      </c>
      <c r="Q13" s="21"/>
    </row>
    <row r="14" spans="1:17" x14ac:dyDescent="0.25">
      <c r="A14" s="105">
        <v>3</v>
      </c>
      <c r="C14" s="21">
        <f>IF(
SUMIFS(
    time!$H$2:$H$10024,
    time!$C$2:$C$10024, "=2",
    time!$D$2:$D$10024, "="&amp;serie.exp2!$A14,
    time!$A$2:$A$10024, "="&amp;serie.exp2!C$10
)=0,
FALSE,
SUMIFS(
    time!$H$2:$H$10024,
    time!$C$2:$C$10024, "=2",
    time!$D$2:$D$10024, "="&amp;serie.exp2!$A14,
    time!$A$2:$A$10024, "="&amp;serie.exp2!C$10
)
)</f>
        <v>1500</v>
      </c>
      <c r="D14" s="21" t="b">
        <f>IF(
SUMIFS(
    time!$H$2:$H$10024,
    time!$C$2:$C$10024, "=2",
    time!$D$2:$D$10024, "="&amp;serie.exp2!$A14,
    time!$A$2:$A$10024, "="&amp;serie.exp2!D$10
)=0,
FALSE,
SUMIFS(
    time!$H$2:$H$10024,
    time!$C$2:$C$10024, "=2",
    time!$D$2:$D$10024, "="&amp;serie.exp2!$A14,
    time!$A$2:$A$10024, "="&amp;serie.exp2!D$10
)
)</f>
        <v>0</v>
      </c>
      <c r="E14" s="21" t="b">
        <f>IF(
SUMIFS(
    time!$H$2:$H$10024,
    time!$C$2:$C$10024, "=2",
    time!$D$2:$D$10024, "="&amp;serie.exp2!$A14,
    time!$A$2:$A$10024, "="&amp;serie.exp2!E$10
)=0,
FALSE,
SUMIFS(
    time!$H$2:$H$10024,
    time!$C$2:$C$10024, "=2",
    time!$D$2:$D$10024, "="&amp;serie.exp2!$A14,
    time!$A$2:$A$10024, "="&amp;serie.exp2!E$10
)
)</f>
        <v>0</v>
      </c>
      <c r="F14" s="21" t="b">
        <f>IF(
SUMIFS(
    time!$H$2:$H$10024,
    time!$C$2:$C$10024, "=2",
    time!$D$2:$D$10024, "="&amp;serie.exp2!$A14,
    time!$A$2:$A$10024, "="&amp;serie.exp2!F$10
)=0,
FALSE,
SUMIFS(
    time!$H$2:$H$10024,
    time!$C$2:$C$10024, "=2",
    time!$D$2:$D$10024, "="&amp;serie.exp2!$A14,
    time!$A$2:$A$10024, "="&amp;serie.exp2!F$10
)
)</f>
        <v>0</v>
      </c>
      <c r="G14" s="21" t="b">
        <f>IF(
SUMIFS(
    time!$H$2:$H$10024,
    time!$C$2:$C$10024, "=2",
    time!$D$2:$D$10024, "="&amp;serie.exp2!$A14,
    time!$A$2:$A$10024, "="&amp;serie.exp2!G$10
)=0,
FALSE,
SUMIFS(
    time!$H$2:$H$10024,
    time!$C$2:$C$10024, "=2",
    time!$D$2:$D$10024, "="&amp;serie.exp2!$A14,
    time!$A$2:$A$10024, "="&amp;serie.exp2!G$10
)
)</f>
        <v>0</v>
      </c>
      <c r="H14" s="21" t="b">
        <f>IF(
SUMIFS(
    time!$H$2:$H$10024,
    time!$C$2:$C$10024, "=2",
    time!$D$2:$D$10024, "="&amp;serie.exp2!$A14,
    time!$A$2:$A$10024, "="&amp;serie.exp2!H$10
)=0,
FALSE,
SUMIFS(
    time!$H$2:$H$10024,
    time!$C$2:$C$10024, "=2",
    time!$D$2:$D$10024, "="&amp;serie.exp2!$A14,
    time!$A$2:$A$10024, "="&amp;serie.exp2!H$10
)
)</f>
        <v>0</v>
      </c>
      <c r="I14" s="21" t="b">
        <f>IF(
SUMIFS(
    time!$H$2:$H$10024,
    time!$C$2:$C$10024, "=2",
    time!$D$2:$D$10024, "="&amp;serie.exp2!$A14,
    time!$A$2:$A$10024, "="&amp;serie.exp2!I$10
)=0,
FALSE,
SUMIFS(
    time!$H$2:$H$10024,
    time!$C$2:$C$10024, "=2",
    time!$D$2:$D$10024, "="&amp;serie.exp2!$A14,
    time!$A$2:$A$10024, "="&amp;serie.exp2!I$10
)
)</f>
        <v>0</v>
      </c>
      <c r="J14" s="21" t="b">
        <f>IF(
SUMIFS(
    time!$H$2:$H$10024,
    time!$C$2:$C$10024, "=2",
    time!$D$2:$D$10024, "="&amp;serie.exp2!$A14,
    time!$A$2:$A$10024, "="&amp;serie.exp2!J$10
)=0,
FALSE,
SUMIFS(
    time!$H$2:$H$10024,
    time!$C$2:$C$10024, "=2",
    time!$D$2:$D$10024, "="&amp;serie.exp2!$A14,
    time!$A$2:$A$10024, "="&amp;serie.exp2!J$10
)
)</f>
        <v>0</v>
      </c>
      <c r="K14" s="21" t="b">
        <f>IF(
SUMIFS(
    time!$H$2:$H$10024,
    time!$C$2:$C$10024, "=2",
    time!$D$2:$D$10024, "="&amp;serie.exp2!$A14,
    time!$A$2:$A$10024, "="&amp;serie.exp2!K$10
)=0,
FALSE,
SUMIFS(
    time!$H$2:$H$10024,
    time!$C$2:$C$10024, "=2",
    time!$D$2:$D$10024, "="&amp;serie.exp2!$A14,
    time!$A$2:$A$10024, "="&amp;serie.exp2!K$10
)
)</f>
        <v>0</v>
      </c>
      <c r="L14" s="21" t="b">
        <f>IF(
SUMIFS(
    time!$H$2:$H$10024,
    time!$C$2:$C$10024, "=2",
    time!$D$2:$D$10024, "="&amp;serie.exp2!$A14,
    time!$A$2:$A$10024, "="&amp;serie.exp2!L$10
)=0,
FALSE,
SUMIFS(
    time!$H$2:$H$10024,
    time!$C$2:$C$10024, "=2",
    time!$D$2:$D$10024, "="&amp;serie.exp2!$A14,
    time!$A$2:$A$10024, "="&amp;serie.exp2!L$10
)
)</f>
        <v>0</v>
      </c>
      <c r="M14" s="21" t="b">
        <f>IF(
SUMIFS(
    time!$H$2:$H$10024,
    time!$C$2:$C$10024, "=2",
    time!$D$2:$D$10024, "="&amp;serie.exp2!$A14,
    time!$A$2:$A$10024, "="&amp;serie.exp2!M$10
)=0,
FALSE,
SUMIFS(
    time!$H$2:$H$10024,
    time!$C$2:$C$10024, "=2",
    time!$D$2:$D$10024, "="&amp;serie.exp2!$A14,
    time!$A$2:$A$10024, "="&amp;serie.exp2!M$10
)
)</f>
        <v>0</v>
      </c>
      <c r="N14" s="21" t="b">
        <f>IF(
SUMIFS(
    time!$H$2:$H$10024,
    time!$C$2:$C$10024, "=2",
    time!$D$2:$D$10024, "="&amp;serie.exp2!$A14,
    time!$A$2:$A$10024, "="&amp;serie.exp2!N$10
)=0,
FALSE,
SUMIFS(
    time!$H$2:$H$10024,
    time!$C$2:$C$10024, "=2",
    time!$D$2:$D$10024, "="&amp;serie.exp2!$A14,
    time!$A$2:$A$10024, "="&amp;serie.exp2!N$10
)
)</f>
        <v>0</v>
      </c>
      <c r="O14" s="21" t="b">
        <f>IF(
SUMIFS(
    time!$H$2:$H$10024,
    time!$C$2:$C$10024, "=2",
    time!$D$2:$D$10024, "="&amp;serie.exp2!$A14,
    time!$A$2:$A$10024, "="&amp;serie.exp2!O$10
)=0,
FALSE,
SUMIFS(
    time!$H$2:$H$10024,
    time!$C$2:$C$10024, "=2",
    time!$D$2:$D$10024, "="&amp;serie.exp2!$A14,
    time!$A$2:$A$10024, "="&amp;serie.exp2!O$10
)
)</f>
        <v>0</v>
      </c>
      <c r="P14" s="21" t="b">
        <f>IF(
SUMIFS(
    time!$H$2:$H$10024,
    time!$C$2:$C$10024, "=2",
    time!$D$2:$D$10024, "="&amp;serie.exp2!$A14,
    time!$A$2:$A$10024, "="&amp;serie.exp2!P$10
)=0,
FALSE,
SUMIFS(
    time!$H$2:$H$10024,
    time!$C$2:$C$10024, "=2",
    time!$D$2:$D$10024, "="&amp;serie.exp2!$A14,
    time!$A$2:$A$10024, "="&amp;serie.exp2!P$10
)
)</f>
        <v>0</v>
      </c>
      <c r="Q14" s="21"/>
    </row>
    <row r="15" spans="1:17" x14ac:dyDescent="0.25">
      <c r="A15" s="105">
        <v>4</v>
      </c>
      <c r="C15" s="21">
        <f>IF(
SUMIFS(
    time!$H$2:$H$10024,
    time!$C$2:$C$10024, "=2",
    time!$D$2:$D$10024, "="&amp;serie.exp2!$A15,
    time!$A$2:$A$10024, "="&amp;serie.exp2!C$10
)=0,
FALSE,
SUMIFS(
    time!$H$2:$H$10024,
    time!$C$2:$C$10024, "=2",
    time!$D$2:$D$10024, "="&amp;serie.exp2!$A15,
    time!$A$2:$A$10024, "="&amp;serie.exp2!C$10
)
)</f>
        <v>480</v>
      </c>
      <c r="D15" s="21" t="b">
        <f>IF(
SUMIFS(
    time!$H$2:$H$10024,
    time!$C$2:$C$10024, "=2",
    time!$D$2:$D$10024, "="&amp;serie.exp2!$A15,
    time!$A$2:$A$10024, "="&amp;serie.exp2!D$10
)=0,
FALSE,
SUMIFS(
    time!$H$2:$H$10024,
    time!$C$2:$C$10024, "=2",
    time!$D$2:$D$10024, "="&amp;serie.exp2!$A15,
    time!$A$2:$A$10024, "="&amp;serie.exp2!D$10
)
)</f>
        <v>0</v>
      </c>
      <c r="E15" s="21" t="b">
        <f>IF(
SUMIFS(
    time!$H$2:$H$10024,
    time!$C$2:$C$10024, "=2",
    time!$D$2:$D$10024, "="&amp;serie.exp2!$A15,
    time!$A$2:$A$10024, "="&amp;serie.exp2!E$10
)=0,
FALSE,
SUMIFS(
    time!$H$2:$H$10024,
    time!$C$2:$C$10024, "=2",
    time!$D$2:$D$10024, "="&amp;serie.exp2!$A15,
    time!$A$2:$A$10024, "="&amp;serie.exp2!E$10
)
)</f>
        <v>0</v>
      </c>
      <c r="F15" s="21" t="b">
        <f>IF(
SUMIFS(
    time!$H$2:$H$10024,
    time!$C$2:$C$10024, "=2",
    time!$D$2:$D$10024, "="&amp;serie.exp2!$A15,
    time!$A$2:$A$10024, "="&amp;serie.exp2!F$10
)=0,
FALSE,
SUMIFS(
    time!$H$2:$H$10024,
    time!$C$2:$C$10024, "=2",
    time!$D$2:$D$10024, "="&amp;serie.exp2!$A15,
    time!$A$2:$A$10024, "="&amp;serie.exp2!F$10
)
)</f>
        <v>0</v>
      </c>
      <c r="G15" s="21" t="b">
        <f>IF(
SUMIFS(
    time!$H$2:$H$10024,
    time!$C$2:$C$10024, "=2",
    time!$D$2:$D$10024, "="&amp;serie.exp2!$A15,
    time!$A$2:$A$10024, "="&amp;serie.exp2!G$10
)=0,
FALSE,
SUMIFS(
    time!$H$2:$H$10024,
    time!$C$2:$C$10024, "=2",
    time!$D$2:$D$10024, "="&amp;serie.exp2!$A15,
    time!$A$2:$A$10024, "="&amp;serie.exp2!G$10
)
)</f>
        <v>0</v>
      </c>
      <c r="H15" s="21" t="b">
        <f>IF(
SUMIFS(
    time!$H$2:$H$10024,
    time!$C$2:$C$10024, "=2",
    time!$D$2:$D$10024, "="&amp;serie.exp2!$A15,
    time!$A$2:$A$10024, "="&amp;serie.exp2!H$10
)=0,
FALSE,
SUMIFS(
    time!$H$2:$H$10024,
    time!$C$2:$C$10024, "=2",
    time!$D$2:$D$10024, "="&amp;serie.exp2!$A15,
    time!$A$2:$A$10024, "="&amp;serie.exp2!H$10
)
)</f>
        <v>0</v>
      </c>
      <c r="I15" s="21" t="b">
        <f>IF(
SUMIFS(
    time!$H$2:$H$10024,
    time!$C$2:$C$10024, "=2",
    time!$D$2:$D$10024, "="&amp;serie.exp2!$A15,
    time!$A$2:$A$10024, "="&amp;serie.exp2!I$10
)=0,
FALSE,
SUMIFS(
    time!$H$2:$H$10024,
    time!$C$2:$C$10024, "=2",
    time!$D$2:$D$10024, "="&amp;serie.exp2!$A15,
    time!$A$2:$A$10024, "="&amp;serie.exp2!I$10
)
)</f>
        <v>0</v>
      </c>
      <c r="J15" s="21" t="b">
        <f>IF(
SUMIFS(
    time!$H$2:$H$10024,
    time!$C$2:$C$10024, "=2",
    time!$D$2:$D$10024, "="&amp;serie.exp2!$A15,
    time!$A$2:$A$10024, "="&amp;serie.exp2!J$10
)=0,
FALSE,
SUMIFS(
    time!$H$2:$H$10024,
    time!$C$2:$C$10024, "=2",
    time!$D$2:$D$10024, "="&amp;serie.exp2!$A15,
    time!$A$2:$A$10024, "="&amp;serie.exp2!J$10
)
)</f>
        <v>0</v>
      </c>
      <c r="K15" s="21" t="b">
        <f>IF(
SUMIFS(
    time!$H$2:$H$10024,
    time!$C$2:$C$10024, "=2",
    time!$D$2:$D$10024, "="&amp;serie.exp2!$A15,
    time!$A$2:$A$10024, "="&amp;serie.exp2!K$10
)=0,
FALSE,
SUMIFS(
    time!$H$2:$H$10024,
    time!$C$2:$C$10024, "=2",
    time!$D$2:$D$10024, "="&amp;serie.exp2!$A15,
    time!$A$2:$A$10024, "="&amp;serie.exp2!K$10
)
)</f>
        <v>0</v>
      </c>
      <c r="L15" s="21" t="b">
        <f>IF(
SUMIFS(
    time!$H$2:$H$10024,
    time!$C$2:$C$10024, "=2",
    time!$D$2:$D$10024, "="&amp;serie.exp2!$A15,
    time!$A$2:$A$10024, "="&amp;serie.exp2!L$10
)=0,
FALSE,
SUMIFS(
    time!$H$2:$H$10024,
    time!$C$2:$C$10024, "=2",
    time!$D$2:$D$10024, "="&amp;serie.exp2!$A15,
    time!$A$2:$A$10024, "="&amp;serie.exp2!L$10
)
)</f>
        <v>0</v>
      </c>
      <c r="M15" s="21" t="b">
        <f>IF(
SUMIFS(
    time!$H$2:$H$10024,
    time!$C$2:$C$10024, "=2",
    time!$D$2:$D$10024, "="&amp;serie.exp2!$A15,
    time!$A$2:$A$10024, "="&amp;serie.exp2!M$10
)=0,
FALSE,
SUMIFS(
    time!$H$2:$H$10024,
    time!$C$2:$C$10024, "=2",
    time!$D$2:$D$10024, "="&amp;serie.exp2!$A15,
    time!$A$2:$A$10024, "="&amp;serie.exp2!M$10
)
)</f>
        <v>0</v>
      </c>
      <c r="N15" s="21" t="b">
        <f>IF(
SUMIFS(
    time!$H$2:$H$10024,
    time!$C$2:$C$10024, "=2",
    time!$D$2:$D$10024, "="&amp;serie.exp2!$A15,
    time!$A$2:$A$10024, "="&amp;serie.exp2!N$10
)=0,
FALSE,
SUMIFS(
    time!$H$2:$H$10024,
    time!$C$2:$C$10024, "=2",
    time!$D$2:$D$10024, "="&amp;serie.exp2!$A15,
    time!$A$2:$A$10024, "="&amp;serie.exp2!N$10
)
)</f>
        <v>0</v>
      </c>
      <c r="O15" s="21" t="b">
        <f>IF(
SUMIFS(
    time!$H$2:$H$10024,
    time!$C$2:$C$10024, "=2",
    time!$D$2:$D$10024, "="&amp;serie.exp2!$A15,
    time!$A$2:$A$10024, "="&amp;serie.exp2!O$10
)=0,
FALSE,
SUMIFS(
    time!$H$2:$H$10024,
    time!$C$2:$C$10024, "=2",
    time!$D$2:$D$10024, "="&amp;serie.exp2!$A15,
    time!$A$2:$A$10024, "="&amp;serie.exp2!O$10
)
)</f>
        <v>0</v>
      </c>
      <c r="P15" s="21" t="b">
        <f>IF(
SUMIFS(
    time!$H$2:$H$10024,
    time!$C$2:$C$10024, "=2",
    time!$D$2:$D$10024, "="&amp;serie.exp2!$A15,
    time!$A$2:$A$10024, "="&amp;serie.exp2!P$10
)=0,
FALSE,
SUMIFS(
    time!$H$2:$H$10024,
    time!$C$2:$C$10024, "=2",
    time!$D$2:$D$10024, "="&amp;serie.exp2!$A15,
    time!$A$2:$A$10024, "="&amp;serie.exp2!P$10
)
)</f>
        <v>0</v>
      </c>
      <c r="Q15" s="21"/>
    </row>
    <row r="16" spans="1:17" ht="15.75" thickBot="1" x14ac:dyDescent="0.3">
      <c r="A16" s="106">
        <v>5</v>
      </c>
      <c r="C16" s="21" t="b">
        <f>IF(
SUMIFS(
    time!$H$2:$H$10024,
    time!$C$2:$C$10024, "=2",
    time!$D$2:$D$10024, "="&amp;serie.exp2!$A16,
    time!$A$2:$A$10024, "="&amp;serie.exp2!C$10
)=0,
FALSE,
SUMIFS(
    time!$H$2:$H$10024,
    time!$C$2:$C$10024, "=2",
    time!$D$2:$D$10024, "="&amp;serie.exp2!$A16,
    time!$A$2:$A$10024, "="&amp;serie.exp2!C$10
)
)</f>
        <v>0</v>
      </c>
      <c r="D16" s="21" t="b">
        <f>IF(
SUMIFS(
    time!$H$2:$H$10024,
    time!$C$2:$C$10024, "=2",
    time!$D$2:$D$10024, "="&amp;serie.exp2!$A16,
    time!$A$2:$A$10024, "="&amp;serie.exp2!D$10
)=0,
FALSE,
SUMIFS(
    time!$H$2:$H$10024,
    time!$C$2:$C$10024, "=2",
    time!$D$2:$D$10024, "="&amp;serie.exp2!$A16,
    time!$A$2:$A$10024, "="&amp;serie.exp2!D$10
)
)</f>
        <v>0</v>
      </c>
      <c r="E16" s="21" t="b">
        <f>IF(
SUMIFS(
    time!$H$2:$H$10024,
    time!$C$2:$C$10024, "=2",
    time!$D$2:$D$10024, "="&amp;serie.exp2!$A16,
    time!$A$2:$A$10024, "="&amp;serie.exp2!E$10
)=0,
FALSE,
SUMIFS(
    time!$H$2:$H$10024,
    time!$C$2:$C$10024, "=2",
    time!$D$2:$D$10024, "="&amp;serie.exp2!$A16,
    time!$A$2:$A$10024, "="&amp;serie.exp2!E$10
)
)</f>
        <v>0</v>
      </c>
      <c r="F16" s="21" t="b">
        <f>IF(
SUMIFS(
    time!$H$2:$H$10024,
    time!$C$2:$C$10024, "=2",
    time!$D$2:$D$10024, "="&amp;serie.exp2!$A16,
    time!$A$2:$A$10024, "="&amp;serie.exp2!F$10
)=0,
FALSE,
SUMIFS(
    time!$H$2:$H$10024,
    time!$C$2:$C$10024, "=2",
    time!$D$2:$D$10024, "="&amp;serie.exp2!$A16,
    time!$A$2:$A$10024, "="&amp;serie.exp2!F$10
)
)</f>
        <v>0</v>
      </c>
      <c r="G16" s="21" t="b">
        <f>IF(
SUMIFS(
    time!$H$2:$H$10024,
    time!$C$2:$C$10024, "=2",
    time!$D$2:$D$10024, "="&amp;serie.exp2!$A16,
    time!$A$2:$A$10024, "="&amp;serie.exp2!G$10
)=0,
FALSE,
SUMIFS(
    time!$H$2:$H$10024,
    time!$C$2:$C$10024, "=2",
    time!$D$2:$D$10024, "="&amp;serie.exp2!$A16,
    time!$A$2:$A$10024, "="&amp;serie.exp2!G$10
)
)</f>
        <v>0</v>
      </c>
      <c r="H16" s="21" t="b">
        <f>IF(
SUMIFS(
    time!$H$2:$H$10024,
    time!$C$2:$C$10024, "=2",
    time!$D$2:$D$10024, "="&amp;serie.exp2!$A16,
    time!$A$2:$A$10024, "="&amp;serie.exp2!H$10
)=0,
FALSE,
SUMIFS(
    time!$H$2:$H$10024,
    time!$C$2:$C$10024, "=2",
    time!$D$2:$D$10024, "="&amp;serie.exp2!$A16,
    time!$A$2:$A$10024, "="&amp;serie.exp2!H$10
)
)</f>
        <v>0</v>
      </c>
      <c r="I16" s="21" t="b">
        <f>IF(
SUMIFS(
    time!$H$2:$H$10024,
    time!$C$2:$C$10024, "=2",
    time!$D$2:$D$10024, "="&amp;serie.exp2!$A16,
    time!$A$2:$A$10024, "="&amp;serie.exp2!I$10
)=0,
FALSE,
SUMIFS(
    time!$H$2:$H$10024,
    time!$C$2:$C$10024, "=2",
    time!$D$2:$D$10024, "="&amp;serie.exp2!$A16,
    time!$A$2:$A$10024, "="&amp;serie.exp2!I$10
)
)</f>
        <v>0</v>
      </c>
      <c r="J16" s="21" t="b">
        <f>IF(
SUMIFS(
    time!$H$2:$H$10024,
    time!$C$2:$C$10024, "=2",
    time!$D$2:$D$10024, "="&amp;serie.exp2!$A16,
    time!$A$2:$A$10024, "="&amp;serie.exp2!J$10
)=0,
FALSE,
SUMIFS(
    time!$H$2:$H$10024,
    time!$C$2:$C$10024, "=2",
    time!$D$2:$D$10024, "="&amp;serie.exp2!$A16,
    time!$A$2:$A$10024, "="&amp;serie.exp2!J$10
)
)</f>
        <v>0</v>
      </c>
      <c r="K16" s="21" t="b">
        <f>IF(
SUMIFS(
    time!$H$2:$H$10024,
    time!$C$2:$C$10024, "=2",
    time!$D$2:$D$10024, "="&amp;serie.exp2!$A16,
    time!$A$2:$A$10024, "="&amp;serie.exp2!K$10
)=0,
FALSE,
SUMIFS(
    time!$H$2:$H$10024,
    time!$C$2:$C$10024, "=2",
    time!$D$2:$D$10024, "="&amp;serie.exp2!$A16,
    time!$A$2:$A$10024, "="&amp;serie.exp2!K$10
)
)</f>
        <v>0</v>
      </c>
      <c r="L16" s="21" t="b">
        <f>IF(
SUMIFS(
    time!$H$2:$H$10024,
    time!$C$2:$C$10024, "=2",
    time!$D$2:$D$10024, "="&amp;serie.exp2!$A16,
    time!$A$2:$A$10024, "="&amp;serie.exp2!L$10
)=0,
FALSE,
SUMIFS(
    time!$H$2:$H$10024,
    time!$C$2:$C$10024, "=2",
    time!$D$2:$D$10024, "="&amp;serie.exp2!$A16,
    time!$A$2:$A$10024, "="&amp;serie.exp2!L$10
)
)</f>
        <v>0</v>
      </c>
      <c r="M16" s="21" t="b">
        <f>IF(
SUMIFS(
    time!$H$2:$H$10024,
    time!$C$2:$C$10024, "=2",
    time!$D$2:$D$10024, "="&amp;serie.exp2!$A16,
    time!$A$2:$A$10024, "="&amp;serie.exp2!M$10
)=0,
FALSE,
SUMIFS(
    time!$H$2:$H$10024,
    time!$C$2:$C$10024, "=2",
    time!$D$2:$D$10024, "="&amp;serie.exp2!$A16,
    time!$A$2:$A$10024, "="&amp;serie.exp2!M$10
)
)</f>
        <v>0</v>
      </c>
      <c r="N16" s="21" t="b">
        <f>IF(
SUMIFS(
    time!$H$2:$H$10024,
    time!$C$2:$C$10024, "=2",
    time!$D$2:$D$10024, "="&amp;serie.exp2!$A16,
    time!$A$2:$A$10024, "="&amp;serie.exp2!N$10
)=0,
FALSE,
SUMIFS(
    time!$H$2:$H$10024,
    time!$C$2:$C$10024, "=2",
    time!$D$2:$D$10024, "="&amp;serie.exp2!$A16,
    time!$A$2:$A$10024, "="&amp;serie.exp2!N$10
)
)</f>
        <v>0</v>
      </c>
      <c r="O16" s="21" t="b">
        <f>IF(
SUMIFS(
    time!$H$2:$H$10024,
    time!$C$2:$C$10024, "=2",
    time!$D$2:$D$10024, "="&amp;serie.exp2!$A16,
    time!$A$2:$A$10024, "="&amp;serie.exp2!O$10
)=0,
FALSE,
SUMIFS(
    time!$H$2:$H$10024,
    time!$C$2:$C$10024, "=2",
    time!$D$2:$D$10024, "="&amp;serie.exp2!$A16,
    time!$A$2:$A$10024, "="&amp;serie.exp2!O$10
)
)</f>
        <v>0</v>
      </c>
      <c r="P16" s="21" t="b">
        <f>IF(
SUMIFS(
    time!$H$2:$H$10024,
    time!$C$2:$C$10024, "=2",
    time!$D$2:$D$10024, "="&amp;serie.exp2!$A16,
    time!$A$2:$A$10024, "="&amp;serie.exp2!P$10
)=0,
FALSE,
SUMIFS(
    time!$H$2:$H$10024,
    time!$C$2:$C$10024, "=2",
    time!$D$2:$D$10024, "="&amp;serie.exp2!$A16,
    time!$A$2:$A$10024, "="&amp;serie.exp2!P$10
)
)</f>
        <v>0</v>
      </c>
      <c r="Q16" s="21"/>
    </row>
  </sheetData>
  <conditionalFormatting sqref="C3:P7 C12:P16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E2" sqref="E2"/>
    </sheetView>
  </sheetViews>
  <sheetFormatPr baseColWidth="10" defaultRowHeight="15" x14ac:dyDescent="0.25"/>
  <cols>
    <col min="1" max="1" width="17.140625" style="5" bestFit="1" customWidth="1"/>
    <col min="2" max="2" width="21" style="6" bestFit="1" customWidth="1"/>
    <col min="3" max="3" width="32" bestFit="1" customWidth="1"/>
    <col min="4" max="4" width="24.140625" bestFit="1" customWidth="1"/>
    <col min="5" max="5" width="26.42578125" bestFit="1" customWidth="1"/>
    <col min="6" max="6" width="24.28515625" bestFit="1" customWidth="1"/>
    <col min="7" max="7" width="26.42578125" bestFit="1" customWidth="1"/>
    <col min="8" max="8" width="17.5703125" bestFit="1" customWidth="1"/>
  </cols>
  <sheetData>
    <row r="1" spans="1:8" x14ac:dyDescent="0.25">
      <c r="A1" s="23"/>
      <c r="B1" s="40" t="s">
        <v>2</v>
      </c>
      <c r="C1" s="38">
        <f>AVERAGE(stats.annotators!C$25:C$38)</f>
        <v>804.71428571428567</v>
      </c>
      <c r="D1" s="26">
        <f>AVERAGE(stats.annotators!D$25:D$38)</f>
        <v>6519.1428571428569</v>
      </c>
      <c r="E1" s="30">
        <f>AVERAGE(stats.annotators!E$25:E$38)</f>
        <v>7.8138895169777838</v>
      </c>
      <c r="F1" s="31">
        <f>AVERAGE(stats.annotators!F$25:F$38)</f>
        <v>468.83337101866698</v>
      </c>
      <c r="G1" s="32">
        <f>AVERAGE(stats.annotators!G$25:G$38)</f>
        <v>8.3012938800870817</v>
      </c>
      <c r="H1" s="35"/>
    </row>
    <row r="2" spans="1:8" x14ac:dyDescent="0.25">
      <c r="B2" s="41" t="s">
        <v>3</v>
      </c>
      <c r="C2" s="39">
        <f>_xlfn.STDEV.S(stats.annotators!C$25:C$38)</f>
        <v>308.25799099291646</v>
      </c>
      <c r="D2" s="27">
        <f>_xlfn.STDEV.S(stats.annotators!D$25:D$38)</f>
        <v>2930.657942855491</v>
      </c>
      <c r="E2" s="33">
        <f>_xlfn.STDEV.S(stats.annotators!E$25:E$38)</f>
        <v>2.3380956573067913</v>
      </c>
      <c r="F2" s="22">
        <f>_xlfn.STDEV.S(stats.annotators!F$25:F$38)</f>
        <v>140.285739438408</v>
      </c>
      <c r="G2" s="34">
        <f>_xlfn.STDEV.S(stats.annotators!G$25:G$38)</f>
        <v>2.3547219564267299</v>
      </c>
      <c r="H2" s="36"/>
    </row>
    <row r="3" spans="1:8" ht="15.75" thickBot="1" x14ac:dyDescent="0.3">
      <c r="B3" s="42" t="s">
        <v>4</v>
      </c>
      <c r="C3" s="43">
        <f>stats.annotators!C2 / SQRT(COUNT(stats.annotators!C$25:C$38))</f>
        <v>82.385413502195789</v>
      </c>
      <c r="D3" s="44">
        <f>stats.annotators!D2 / SQRT(COUNT(stats.annotators!D$25:D$38))</f>
        <v>783.25128142806943</v>
      </c>
      <c r="E3" s="45">
        <f>stats.annotators!E2 / SQRT(COUNT(stats.annotators!E$25:E$38))</f>
        <v>0.62488234908185925</v>
      </c>
      <c r="F3" s="46">
        <f>stats.annotators!F2 / SQRT(COUNT(stats.annotators!F$25:F$38))</f>
        <v>37.492940944911695</v>
      </c>
      <c r="G3" s="47">
        <f>stats.annotators!G2 / SQRT(COUNT(stats.annotators!G$25:G$38))</f>
        <v>0.62932591443306152</v>
      </c>
      <c r="H3" s="37"/>
    </row>
    <row r="4" spans="1:8" ht="15.75" thickBot="1" x14ac:dyDescent="0.3">
      <c r="A4" s="117" t="s">
        <v>23</v>
      </c>
      <c r="B4" s="109" t="s">
        <v>18</v>
      </c>
      <c r="C4" s="28"/>
      <c r="D4" s="29"/>
      <c r="E4" s="28"/>
      <c r="F4" s="16"/>
      <c r="G4" s="29"/>
      <c r="H4" s="37"/>
    </row>
    <row r="5" spans="1:8" ht="15.75" thickBot="1" x14ac:dyDescent="0.3">
      <c r="A5" s="7" t="s">
        <v>20</v>
      </c>
      <c r="B5" s="8" t="s">
        <v>21</v>
      </c>
      <c r="C5" s="17" t="s">
        <v>31</v>
      </c>
      <c r="D5" s="18" t="s">
        <v>32</v>
      </c>
      <c r="E5" s="17" t="s">
        <v>27</v>
      </c>
      <c r="F5" s="18" t="s">
        <v>28</v>
      </c>
      <c r="G5" s="19" t="s">
        <v>33</v>
      </c>
      <c r="H5" s="20" t="s">
        <v>34</v>
      </c>
    </row>
    <row r="6" spans="1:8" x14ac:dyDescent="0.25">
      <c r="A6" s="5">
        <v>1</v>
      </c>
      <c r="B6" s="6" t="s">
        <v>5</v>
      </c>
      <c r="C6" s="110">
        <f>SUMIFS(
    time!$F$2:$F$10024,
    time!$A$2:$A$10024, "="&amp;stats.annotators!$A6
)</f>
        <v>1400</v>
      </c>
      <c r="D6" s="111">
        <f>SUMIFS(
    time!$H$2:$H$10024,
    time!$A$2:$A$10024, "="&amp;stats.annotators!$A6
)</f>
        <v>14640</v>
      </c>
      <c r="E6" s="112">
        <f>IF(stats.annotators!$D6=0,FALSE,stats.annotators!$C6/stats.annotators!$D6*60)</f>
        <v>5.7377049180327866</v>
      </c>
      <c r="F6" s="112">
        <f>IF(stats.annotators!$D6=0,FALSE,stats.annotators!$E6*60)</f>
        <v>344.26229508196718</v>
      </c>
      <c r="G6" s="112">
        <f>IF(stats.annotators!$C6=0,FALSE,stats.annotators!$D6/stats.annotators!$C6)</f>
        <v>10.457142857142857</v>
      </c>
      <c r="H6" s="113">
        <f>COUNTIFS(
    time!$D$2:$D$10024,"&lt;&gt;",
    time!$C$2:$C$10024, "=1",
    time!$A$2:$A$10024, "="&amp;stats.annotators!$A6
)+COUNTIFS(
    time!$D$2:$D$10024,"&lt;&gt;",
    time!$C$2:$C$10024, "=2",
    time!$A$2:$A$10024, "="&amp;stats.annotators!$A6
)</f>
        <v>12</v>
      </c>
    </row>
    <row r="7" spans="1:8" x14ac:dyDescent="0.25">
      <c r="A7" s="5">
        <v>2</v>
      </c>
      <c r="B7" s="6" t="s">
        <v>17</v>
      </c>
      <c r="C7" s="114">
        <f>SUMIFS(
    time!$F$2:$F$10024,
    time!$A$2:$A$10024, "="&amp;stats.annotators!$A7
)</f>
        <v>503</v>
      </c>
      <c r="D7" s="21">
        <f>SUMIFS(
    time!$H$2:$H$10024,
    time!$A$2:$A$10024, "="&amp;stats.annotators!$A7
)</f>
        <v>6421</v>
      </c>
      <c r="E7" s="48">
        <f>IF(stats.annotators!$D7=0,FALSE,stats.annotators!$C7/stats.annotators!$D7*60)</f>
        <v>4.7002024606759072</v>
      </c>
      <c r="F7" s="48">
        <f>IF(stats.annotators!$D7=0,FALSE,stats.annotators!$E7*60)</f>
        <v>282.01214764055442</v>
      </c>
      <c r="G7" s="48">
        <f>IF(stats.annotators!$C7=0,FALSE,stats.annotators!$D7/stats.annotators!$C7)</f>
        <v>12.765407554671969</v>
      </c>
      <c r="H7" s="49">
        <f>COUNTIFS(
    time!$D$2:$D$10024,"&lt;&gt;",
    time!$C$2:$C$10024, "=1",
    time!$A$2:$A$10024, "="&amp;stats.annotators!$A7
)+COUNTIFS(
    time!$D$2:$D$10024,"&lt;&gt;",
    time!$C$2:$C$10024, "=2",
    time!$A$2:$A$10024, "="&amp;stats.annotators!$A7
)</f>
        <v>6</v>
      </c>
    </row>
    <row r="8" spans="1:8" x14ac:dyDescent="0.25">
      <c r="A8" s="5">
        <v>3</v>
      </c>
      <c r="B8" s="6" t="s">
        <v>6</v>
      </c>
      <c r="C8" s="114">
        <f>SUMIFS(
    time!$F$2:$F$10024,
    time!$A$2:$A$10024, "="&amp;stats.annotators!$A8
)</f>
        <v>923</v>
      </c>
      <c r="D8" s="21">
        <f>SUMIFS(
    time!$H$2:$H$10024,
    time!$A$2:$A$10024, "="&amp;stats.annotators!$A8
)</f>
        <v>7775</v>
      </c>
      <c r="E8" s="48">
        <f>IF(stats.annotators!$D8=0,FALSE,stats.annotators!$C8/stats.annotators!$D8*60)</f>
        <v>7.1228295819935692</v>
      </c>
      <c r="F8" s="48">
        <f>IF(stats.annotators!$D8=0,FALSE,stats.annotators!$E8*60)</f>
        <v>427.36977491961414</v>
      </c>
      <c r="G8" s="48">
        <f>IF(stats.annotators!$C8=0,FALSE,stats.annotators!$D8/stats.annotators!$C8)</f>
        <v>8.4236186348862407</v>
      </c>
      <c r="H8" s="49">
        <f>COUNTIFS(
    time!$D$2:$D$10024,"&lt;&gt;",
    time!$C$2:$C$10024, "=1",
    time!$A$2:$A$10024, "="&amp;stats.annotators!$A8
)+COUNTIFS(
    time!$D$2:$D$10024,"&lt;&gt;",
    time!$C$2:$C$10024, "=2",
    time!$A$2:$A$10024, "="&amp;stats.annotators!$A8
)</f>
        <v>7</v>
      </c>
    </row>
    <row r="9" spans="1:8" x14ac:dyDescent="0.25">
      <c r="A9" s="5">
        <v>4</v>
      </c>
      <c r="B9" s="6" t="s">
        <v>7</v>
      </c>
      <c r="C9" s="114">
        <f>SUMIFS(
    time!$F$2:$F$10024,
    time!$A$2:$A$10024, "="&amp;stats.annotators!$A9
)</f>
        <v>1000</v>
      </c>
      <c r="D9" s="21">
        <f>SUMIFS(
    time!$H$2:$H$10024,
    time!$A$2:$A$10024, "="&amp;stats.annotators!$A9
)</f>
        <v>7699</v>
      </c>
      <c r="E9" s="48">
        <f>IF(stats.annotators!$D9=0,FALSE,stats.annotators!$C9/stats.annotators!$D9*60)</f>
        <v>7.7932198986881414</v>
      </c>
      <c r="F9" s="48">
        <f>IF(stats.annotators!$D9=0,FALSE,stats.annotators!$E9*60)</f>
        <v>467.5931939212885</v>
      </c>
      <c r="G9" s="48">
        <f>IF(stats.annotators!$C9=0,FALSE,stats.annotators!$D9/stats.annotators!$C9)</f>
        <v>7.6989999999999998</v>
      </c>
      <c r="H9" s="49">
        <f>COUNTIFS(
    time!$D$2:$D$10024,"&lt;&gt;",
    time!$C$2:$C$10024, "=1",
    time!$A$2:$A$10024, "="&amp;stats.annotators!$A9
)+COUNTIFS(
    time!$D$2:$D$10024,"&lt;&gt;",
    time!$C$2:$C$10024, "=2",
    time!$A$2:$A$10024, "="&amp;stats.annotators!$A9
)</f>
        <v>5</v>
      </c>
    </row>
    <row r="10" spans="1:8" x14ac:dyDescent="0.25">
      <c r="A10" s="5">
        <v>5</v>
      </c>
      <c r="B10" s="6" t="s">
        <v>16</v>
      </c>
      <c r="C10" s="114">
        <f>SUMIFS(
    time!$F$2:$F$10024,
    time!$A$2:$A$10024, "="&amp;stats.annotators!$A10
)</f>
        <v>910</v>
      </c>
      <c r="D10" s="21">
        <f>SUMIFS(
    time!$H$2:$H$10024,
    time!$A$2:$A$10024, "="&amp;stats.annotators!$A10
)</f>
        <v>10740</v>
      </c>
      <c r="E10" s="48">
        <f>IF(stats.annotators!$D10=0,FALSE,stats.annotators!$C10/stats.annotators!$D10*60)</f>
        <v>5.0837988826815641</v>
      </c>
      <c r="F10" s="48">
        <f>IF(stats.annotators!$D10=0,FALSE,stats.annotators!$E10*60)</f>
        <v>305.02793296089385</v>
      </c>
      <c r="G10" s="48">
        <f>IF(stats.annotators!$C10=0,FALSE,stats.annotators!$D10/stats.annotators!$C10)</f>
        <v>11.802197802197803</v>
      </c>
      <c r="H10" s="49">
        <f>COUNTIFS(
    time!$D$2:$D$10024,"&lt;&gt;",
    time!$C$2:$C$10024, "=1",
    time!$A$2:$A$10024, "="&amp;stats.annotators!$A10
)+COUNTIFS(
    time!$D$2:$D$10024,"&lt;&gt;",
    time!$C$2:$C$10024, "=2",
    time!$A$2:$A$10024, "="&amp;stats.annotators!$A10
)</f>
        <v>9</v>
      </c>
    </row>
    <row r="11" spans="1:8" x14ac:dyDescent="0.25">
      <c r="A11" s="5">
        <v>6</v>
      </c>
      <c r="B11" s="6" t="s">
        <v>15</v>
      </c>
      <c r="C11" s="114">
        <f>SUMIFS(
    time!$F$2:$F$10024,
    time!$A$2:$A$10024, "="&amp;stats.annotators!$A11
)</f>
        <v>615</v>
      </c>
      <c r="D11" s="21">
        <f>SUMIFS(
    time!$H$2:$H$10024,
    time!$A$2:$A$10024, "="&amp;stats.annotators!$A11
)</f>
        <v>4500</v>
      </c>
      <c r="E11" s="48">
        <f>IF(stats.annotators!$D11=0,FALSE,stats.annotators!$C11/stats.annotators!$D11*60)</f>
        <v>8.1999999999999993</v>
      </c>
      <c r="F11" s="48">
        <f>IF(stats.annotators!$D11=0,FALSE,stats.annotators!$E11*60)</f>
        <v>491.99999999999994</v>
      </c>
      <c r="G11" s="48">
        <f>IF(stats.annotators!$C11=0,FALSE,stats.annotators!$D11/stats.annotators!$C11)</f>
        <v>7.3170731707317076</v>
      </c>
      <c r="H11" s="49">
        <f>COUNTIFS(
    time!$D$2:$D$10024,"&lt;&gt;",
    time!$C$2:$C$10024, "=1",
    time!$A$2:$A$10024, "="&amp;stats.annotators!$A11
)+COUNTIFS(
    time!$D$2:$D$10024,"&lt;&gt;",
    time!$C$2:$C$10024, "=2",
    time!$A$2:$A$10024, "="&amp;stats.annotators!$A11
)</f>
        <v>2</v>
      </c>
    </row>
    <row r="12" spans="1:8" x14ac:dyDescent="0.25">
      <c r="A12" s="5">
        <v>7</v>
      </c>
      <c r="B12" s="6" t="s">
        <v>8</v>
      </c>
      <c r="C12" s="114">
        <f>SUMIFS(
    time!$F$2:$F$10024,
    time!$A$2:$A$10024, "="&amp;stats.annotators!$A12
)</f>
        <v>1400</v>
      </c>
      <c r="D12" s="21">
        <f>SUMIFS(
    time!$H$2:$H$10024,
    time!$A$2:$A$10024, "="&amp;stats.annotators!$A12
)</f>
        <v>7946</v>
      </c>
      <c r="E12" s="48">
        <f>IF(stats.annotators!$D12=0,FALSE,stats.annotators!$C12/stats.annotators!$D12*60)</f>
        <v>10.571356657437704</v>
      </c>
      <c r="F12" s="48">
        <f>IF(stats.annotators!$D12=0,FALSE,stats.annotators!$E12*60)</f>
        <v>634.28139944626218</v>
      </c>
      <c r="G12" s="48">
        <f>IF(stats.annotators!$C12=0,FALSE,stats.annotators!$D12/stats.annotators!$C12)</f>
        <v>5.6757142857142862</v>
      </c>
      <c r="H12" s="49">
        <f>COUNTIFS(
    time!$D$2:$D$10024,"&lt;&gt;",
    time!$C$2:$C$10024, "=1",
    time!$A$2:$A$10024, "="&amp;stats.annotators!$A12
)+COUNTIFS(
    time!$D$2:$D$10024,"&lt;&gt;",
    time!$C$2:$C$10024, "=2",
    time!$A$2:$A$10024, "="&amp;stats.annotators!$A12
)</f>
        <v>7</v>
      </c>
    </row>
    <row r="13" spans="1:8" x14ac:dyDescent="0.25">
      <c r="A13" s="5">
        <v>8</v>
      </c>
      <c r="B13" s="6" t="s">
        <v>9</v>
      </c>
      <c r="C13" s="114">
        <f>SUMIFS(
    time!$F$2:$F$10024,
    time!$A$2:$A$10024, "="&amp;stats.annotators!$A13
)</f>
        <v>151</v>
      </c>
      <c r="D13" s="21">
        <f>SUMIFS(
    time!$H$2:$H$10024,
    time!$A$2:$A$10024, "="&amp;stats.annotators!$A13
)</f>
        <v>1400</v>
      </c>
      <c r="E13" s="48">
        <f>IF(stats.annotators!$D13=0,FALSE,stats.annotators!$C13/stats.annotators!$D13*60)</f>
        <v>6.4714285714285715</v>
      </c>
      <c r="F13" s="48">
        <f>IF(stats.annotators!$D13=0,FALSE,stats.annotators!$E13*60)</f>
        <v>388.28571428571428</v>
      </c>
      <c r="G13" s="48">
        <f>IF(stats.annotators!$C13=0,FALSE,stats.annotators!$D13/stats.annotators!$C13)</f>
        <v>9.2715231788079464</v>
      </c>
      <c r="H13" s="49">
        <f>COUNTIFS(
    time!$D$2:$D$10024,"&lt;&gt;",
    time!$C$2:$C$10024, "=1",
    time!$A$2:$A$10024, "="&amp;stats.annotators!$A13
)+COUNTIFS(
    time!$D$2:$D$10024,"&lt;&gt;",
    time!$C$2:$C$10024, "=2",
    time!$A$2:$A$10024, "="&amp;stats.annotators!$A13
)</f>
        <v>2</v>
      </c>
    </row>
    <row r="14" spans="1:8" x14ac:dyDescent="0.25">
      <c r="A14" s="5">
        <v>9</v>
      </c>
      <c r="B14" s="6" t="s">
        <v>10</v>
      </c>
      <c r="C14" s="114">
        <f>SUMIFS(
    time!$F$2:$F$10024,
    time!$A$2:$A$10024, "="&amp;stats.annotators!$A14
)</f>
        <v>1400</v>
      </c>
      <c r="D14" s="21">
        <f>SUMIFS(
    time!$H$2:$H$10024,
    time!$A$2:$A$10024, "="&amp;stats.annotators!$A14
)</f>
        <v>6859</v>
      </c>
      <c r="E14" s="48">
        <f>IF(stats.annotators!$D14=0,FALSE,stats.annotators!$C14/stats.annotators!$D14*60)</f>
        <v>12.246683189969383</v>
      </c>
      <c r="F14" s="48">
        <f>IF(stats.annotators!$D14=0,FALSE,stats.annotators!$E14*60)</f>
        <v>734.80099139816298</v>
      </c>
      <c r="G14" s="48">
        <f>IF(stats.annotators!$C14=0,FALSE,stats.annotators!$D14/stats.annotators!$C14)</f>
        <v>4.899285714285714</v>
      </c>
      <c r="H14" s="49">
        <f>COUNTIFS(
    time!$D$2:$D$10024,"&lt;&gt;",
    time!$C$2:$C$10024, "=1",
    time!$A$2:$A$10024, "="&amp;stats.annotators!$A14
)+COUNTIFS(
    time!$D$2:$D$10024,"&lt;&gt;",
    time!$C$2:$C$10024, "=2",
    time!$A$2:$A$10024, "="&amp;stats.annotators!$A14
)</f>
        <v>8</v>
      </c>
    </row>
    <row r="15" spans="1:8" x14ac:dyDescent="0.25">
      <c r="A15" s="5">
        <v>10</v>
      </c>
      <c r="B15" s="6" t="s">
        <v>11</v>
      </c>
      <c r="C15" s="114">
        <f>SUMIFS(
    time!$F$2:$F$10024,
    time!$A$2:$A$10024, "="&amp;stats.annotators!$A15
)</f>
        <v>987</v>
      </c>
      <c r="D15" s="21">
        <f>SUMIFS(
    time!$H$2:$H$10024,
    time!$A$2:$A$10024, "="&amp;stats.annotators!$A15
)</f>
        <v>4805</v>
      </c>
      <c r="E15" s="48">
        <f>IF(stats.annotators!$D15=0,FALSE,stats.annotators!$C15/stats.annotators!$D15*60)</f>
        <v>12.324661810613945</v>
      </c>
      <c r="F15" s="48">
        <f>IF(stats.annotators!$D15=0,FALSE,stats.annotators!$E15*60)</f>
        <v>739.47970863683668</v>
      </c>
      <c r="G15" s="48">
        <f>IF(stats.annotators!$C15=0,FALSE,stats.annotators!$D15/stats.annotators!$C15)</f>
        <v>4.8682877406281664</v>
      </c>
      <c r="H15" s="49">
        <f>COUNTIFS(
    time!$D$2:$D$10024,"&lt;&gt;",
    time!$C$2:$C$10024, "=1",
    time!$A$2:$A$10024, "="&amp;stats.annotators!$A15
)+COUNTIFS(
    time!$D$2:$D$10024,"&lt;&gt;",
    time!$C$2:$C$10024, "=2",
    time!$A$2:$A$10024, "="&amp;stats.annotators!$A15
)</f>
        <v>4</v>
      </c>
    </row>
    <row r="16" spans="1:8" x14ac:dyDescent="0.25">
      <c r="A16" s="5">
        <v>11</v>
      </c>
      <c r="B16" s="6" t="s">
        <v>12</v>
      </c>
      <c r="C16" s="114">
        <f>SUMIFS(
    time!$F$2:$F$10024,
    time!$A$2:$A$10024, "="&amp;stats.annotators!$A16
)</f>
        <v>1000</v>
      </c>
      <c r="D16" s="21">
        <f>SUMIFS(
    time!$H$2:$H$10024,
    time!$A$2:$A$10024, "="&amp;stats.annotators!$A16
)</f>
        <v>7680</v>
      </c>
      <c r="E16" s="48">
        <f>IF(stats.annotators!$D16=0,FALSE,stats.annotators!$C16/stats.annotators!$D16*60)</f>
        <v>7.8125000000000009</v>
      </c>
      <c r="F16" s="48">
        <f>IF(stats.annotators!$D16=0,FALSE,stats.annotators!$E16*60)</f>
        <v>468.75000000000006</v>
      </c>
      <c r="G16" s="48">
        <f>IF(stats.annotators!$C16=0,FALSE,stats.annotators!$D16/stats.annotators!$C16)</f>
        <v>7.68</v>
      </c>
      <c r="H16" s="49">
        <f>COUNTIFS(
    time!$D$2:$D$10024,"&lt;&gt;",
    time!$C$2:$C$10024, "=1",
    time!$A$2:$A$10024, "="&amp;stats.annotators!$A16
)+COUNTIFS(
    time!$D$2:$D$10024,"&lt;&gt;",
    time!$C$2:$C$10024, "=2",
    time!$A$2:$A$10024, "="&amp;stats.annotators!$A16
)</f>
        <v>3</v>
      </c>
    </row>
    <row r="17" spans="1:8" x14ac:dyDescent="0.25">
      <c r="A17" s="5">
        <v>12</v>
      </c>
      <c r="B17" s="6" t="s">
        <v>13</v>
      </c>
      <c r="C17" s="114">
        <f>SUMIFS(
    time!$F$2:$F$10024,
    time!$A$2:$A$10024, "="&amp;stats.annotators!$A17
)</f>
        <v>1374</v>
      </c>
      <c r="D17" s="21">
        <f>SUMIFS(
    time!$H$2:$H$10024,
    time!$A$2:$A$10024, "="&amp;stats.annotators!$A17
)</f>
        <v>10033</v>
      </c>
      <c r="E17" s="48">
        <f>IF(stats.annotators!$D17=0,FALSE,stats.annotators!$C17/stats.annotators!$D17*60)</f>
        <v>8.2168842818698291</v>
      </c>
      <c r="F17" s="48">
        <f>IF(stats.annotators!$D17=0,FALSE,stats.annotators!$E17*60)</f>
        <v>493.01305691218977</v>
      </c>
      <c r="G17" s="48">
        <f>IF(stats.annotators!$C17=0,FALSE,stats.annotators!$D17/stats.annotators!$C17)</f>
        <v>7.3020378457059678</v>
      </c>
      <c r="H17" s="49">
        <f>COUNTIFS(
    time!$D$2:$D$10024,"&lt;&gt;",
    time!$C$2:$C$10024, "=1",
    time!$A$2:$A$10024, "="&amp;stats.annotators!$A17
)+COUNTIFS(
    time!$D$2:$D$10024,"&lt;&gt;",
    time!$C$2:$C$10024, "=2",
    time!$A$2:$A$10024, "="&amp;stats.annotators!$A17
)</f>
        <v>8</v>
      </c>
    </row>
    <row r="18" spans="1:8" ht="15.75" thickBot="1" x14ac:dyDescent="0.3">
      <c r="A18" s="14">
        <v>13</v>
      </c>
      <c r="B18" s="15" t="s">
        <v>14</v>
      </c>
      <c r="C18" s="28">
        <f>SUMIFS(
    time!$F$2:$F$10024,
    time!$A$2:$A$10024, "="&amp;stats.annotators!$A18
)</f>
        <v>201</v>
      </c>
      <c r="D18" s="115">
        <f>SUMIFS(
    time!$H$2:$H$10024,
    time!$A$2:$A$10024, "="&amp;stats.annotators!$A18
)</f>
        <v>1500</v>
      </c>
      <c r="E18" s="116">
        <f>IF(stats.annotators!$D18=0,FALSE,stats.annotators!$C18/stats.annotators!$D18*60)</f>
        <v>8.0400000000000009</v>
      </c>
      <c r="F18" s="116">
        <f>IF(stats.annotators!$D18=0,FALSE,stats.annotators!$E18*60)</f>
        <v>482.40000000000003</v>
      </c>
      <c r="G18" s="116">
        <f>IF(stats.annotators!$C18=0,FALSE,stats.annotators!$D18/stats.annotators!$C18)</f>
        <v>7.4626865671641793</v>
      </c>
      <c r="H18" s="29">
        <f>COUNTIFS(
    time!$D$2:$D$10024,"&lt;&gt;",
    time!$C$2:$C$10024, "=1",
    time!$A$2:$A$10024, "="&amp;stats.annotators!$A18
)+COUNTIFS(
    time!$D$2:$D$10024,"&lt;&gt;",
    time!$C$2:$C$10024, "=2",
    time!$A$2:$A$10024, "="&amp;stats.annotators!$A18
)</f>
        <v>1</v>
      </c>
    </row>
    <row r="19" spans="1:8" ht="15.75" thickBot="1" x14ac:dyDescent="0.3"/>
    <row r="20" spans="1:8" x14ac:dyDescent="0.25">
      <c r="A20" s="23"/>
      <c r="B20" s="40" t="s">
        <v>2</v>
      </c>
      <c r="C20" s="38">
        <f>AVERAGE(stats.annotators!C$25:C$38)</f>
        <v>804.71428571428567</v>
      </c>
      <c r="D20" s="26">
        <f>AVERAGE(stats.annotators!D$25:D$38)</f>
        <v>6519.1428571428569</v>
      </c>
      <c r="E20" s="30">
        <f>AVERAGE(stats.annotators!E$25:E$38)</f>
        <v>7.8138895169777838</v>
      </c>
      <c r="F20" s="31">
        <f>AVERAGE(stats.annotators!F$25:F$38)</f>
        <v>468.83337101866698</v>
      </c>
      <c r="G20" s="32">
        <f>AVERAGE(stats.annotators!G$25:G$38)</f>
        <v>8.3012938800870817</v>
      </c>
      <c r="H20" s="35"/>
    </row>
    <row r="21" spans="1:8" x14ac:dyDescent="0.25">
      <c r="B21" s="41" t="s">
        <v>3</v>
      </c>
      <c r="C21" s="39">
        <f>_xlfn.STDEV.S(stats.annotators!C$25:C$38)</f>
        <v>308.25799099291646</v>
      </c>
      <c r="D21" s="27">
        <f>_xlfn.STDEV.S(stats.annotators!D$25:D$38)</f>
        <v>2930.657942855491</v>
      </c>
      <c r="E21" s="33">
        <f>_xlfn.STDEV.S(stats.annotators!E$25:E$38)</f>
        <v>2.3380956573067913</v>
      </c>
      <c r="F21" s="22">
        <f>_xlfn.STDEV.S(stats.annotators!F$25:F$38)</f>
        <v>140.285739438408</v>
      </c>
      <c r="G21" s="34">
        <f>_xlfn.STDEV.S(stats.annotators!G$25:G$38)</f>
        <v>2.3547219564267299</v>
      </c>
      <c r="H21" s="36"/>
    </row>
    <row r="22" spans="1:8" ht="15.75" thickBot="1" x14ac:dyDescent="0.3">
      <c r="B22" s="42" t="s">
        <v>4</v>
      </c>
      <c r="C22" s="43">
        <f>stats.annotators!C21 / SQRT(COUNT(stats.annotators!C$25:C$38))</f>
        <v>82.385413502195789</v>
      </c>
      <c r="D22" s="44">
        <f>stats.annotators!D21 / SQRT(COUNT(stats.annotators!D$25:D$38))</f>
        <v>783.25128142806943</v>
      </c>
      <c r="E22" s="45">
        <f>stats.annotators!E21 / SQRT(COUNT(stats.annotators!E$25:E$38))</f>
        <v>0.62488234908185925</v>
      </c>
      <c r="F22" s="46">
        <f>stats.annotators!F21 / SQRT(COUNT(stats.annotators!F$25:F$38))</f>
        <v>37.492940944911695</v>
      </c>
      <c r="G22" s="47">
        <f>stats.annotators!G21 / SQRT(COUNT(stats.annotators!G$25:G$38))</f>
        <v>0.62932591443306152</v>
      </c>
      <c r="H22" s="37"/>
    </row>
    <row r="23" spans="1:8" ht="15.75" thickBot="1" x14ac:dyDescent="0.3">
      <c r="A23" s="24" t="s">
        <v>23</v>
      </c>
      <c r="B23" s="25">
        <v>1</v>
      </c>
      <c r="C23" s="28"/>
      <c r="D23" s="29"/>
      <c r="E23" s="28"/>
      <c r="F23" s="16"/>
      <c r="G23" s="29"/>
      <c r="H23" s="37"/>
    </row>
    <row r="24" spans="1:8" ht="15.75" thickBot="1" x14ac:dyDescent="0.3">
      <c r="A24" s="7" t="s">
        <v>20</v>
      </c>
      <c r="B24" s="8" t="s">
        <v>0</v>
      </c>
      <c r="C24" s="17" t="s">
        <v>31</v>
      </c>
      <c r="D24" s="18" t="s">
        <v>32</v>
      </c>
      <c r="E24" s="17" t="s">
        <v>27</v>
      </c>
      <c r="F24" s="18" t="s">
        <v>28</v>
      </c>
      <c r="G24" s="19" t="s">
        <v>33</v>
      </c>
      <c r="H24" s="20" t="s">
        <v>34</v>
      </c>
    </row>
    <row r="25" spans="1:8" x14ac:dyDescent="0.25">
      <c r="A25" s="5">
        <v>1</v>
      </c>
      <c r="B25" s="6" t="s">
        <v>5</v>
      </c>
      <c r="C25" s="110">
        <f>SUMIFS(
    time!$F$2:$F$10024,
    time!$C$2:$C$10024, "="&amp;stats.annotators!$B$23,
    time!$A$2:$A$10024, "="&amp;stats.annotators!$A25
)</f>
        <v>1000</v>
      </c>
      <c r="D25" s="111">
        <f>SUMIFS(
    time!$H$2:$H$10024,
    time!$C$2:$C$10024, "="&amp;stats.annotators!$B$23,
    time!$A$2:$A$10024, "="&amp;stats.annotators!$A25
)</f>
        <v>10500</v>
      </c>
      <c r="E25" s="112">
        <f>IF(stats.annotators!$D25=0,FALSE,stats.annotators!$C25/stats.annotators!$D25*60)</f>
        <v>5.7142857142857135</v>
      </c>
      <c r="F25" s="112">
        <f>IF(stats.annotators!$D25=0,FALSE,stats.annotators!$E25*60)</f>
        <v>342.85714285714283</v>
      </c>
      <c r="G25" s="112">
        <f>IF(stats.annotators!$C25=0,FALSE,stats.annotators!$D25/stats.annotators!$C25)</f>
        <v>10.5</v>
      </c>
      <c r="H25" s="113">
        <f>COUNTIFS(
    time!$D$2:$D$10024,"&lt;&gt;",
    time!$C$2:$C$10024, "="&amp;stats.annotators!$B$23,
    time!$A$2:$A$10024, "="&amp;stats.annotators!$A25
)</f>
        <v>8</v>
      </c>
    </row>
    <row r="26" spans="1:8" x14ac:dyDescent="0.25">
      <c r="A26" s="5">
        <v>2</v>
      </c>
      <c r="B26" s="6" t="s">
        <v>17</v>
      </c>
      <c r="C26" s="114">
        <f>SUMIFS(
    time!$F$2:$F$10024,
    time!$C$2:$C$10024, "="&amp;stats.annotators!$B$23,
    time!$A$2:$A$10024, "="&amp;stats.annotators!$A26
)</f>
        <v>503</v>
      </c>
      <c r="D26" s="21">
        <f>SUMIFS(
    time!$H$2:$H$10024,
    time!$C$2:$C$10024, "="&amp;stats.annotators!$B$23,
    time!$A$2:$A$10024, "="&amp;stats.annotators!$A26
)</f>
        <v>6421</v>
      </c>
      <c r="E26" s="48">
        <f>IF(stats.annotators!$D26=0,FALSE,stats.annotators!$C26/stats.annotators!$D26*60)</f>
        <v>4.7002024606759072</v>
      </c>
      <c r="F26" s="48">
        <f>IF(stats.annotators!$D26=0,FALSE,stats.annotators!$E26*60)</f>
        <v>282.01214764055442</v>
      </c>
      <c r="G26" s="48">
        <f>IF(stats.annotators!$C26=0,FALSE,stats.annotators!$D26/stats.annotators!$C26)</f>
        <v>12.765407554671969</v>
      </c>
      <c r="H26" s="49">
        <f>COUNTIFS(
    time!$D$2:$D$10024,"&lt;&gt;",
    time!$C$2:$C$10024, "="&amp;stats.annotators!$B$23,
    time!$A$2:$A$10024, "="&amp;stats.annotators!$A26
)</f>
        <v>6</v>
      </c>
    </row>
    <row r="27" spans="1:8" x14ac:dyDescent="0.25">
      <c r="A27" s="5">
        <v>3</v>
      </c>
      <c r="B27" s="6" t="s">
        <v>6</v>
      </c>
      <c r="C27" s="114">
        <f>SUMIFS(
    time!$F$2:$F$10024,
    time!$C$2:$C$10024, "="&amp;stats.annotators!$B$23,
    time!$A$2:$A$10024, "="&amp;stats.annotators!$A27
)</f>
        <v>923</v>
      </c>
      <c r="D27" s="21">
        <f>SUMIFS(
    time!$H$2:$H$10024,
    time!$C$2:$C$10024, "="&amp;stats.annotators!$B$23,
    time!$A$2:$A$10024, "="&amp;stats.annotators!$A27
)</f>
        <v>7775</v>
      </c>
      <c r="E27" s="48">
        <f>IF(stats.annotators!$D27=0,FALSE,stats.annotators!$C27/stats.annotators!$D27*60)</f>
        <v>7.1228295819935692</v>
      </c>
      <c r="F27" s="48">
        <f>IF(stats.annotators!$D27=0,FALSE,stats.annotators!$E27*60)</f>
        <v>427.36977491961414</v>
      </c>
      <c r="G27" s="48">
        <f>IF(stats.annotators!$C27=0,FALSE,stats.annotators!$D27/stats.annotators!$C27)</f>
        <v>8.4236186348862407</v>
      </c>
      <c r="H27" s="49">
        <f>COUNTIFS(
    time!$D$2:$D$10024,"&lt;&gt;",
    time!$C$2:$C$10024, "="&amp;stats.annotators!$B$23,
    time!$A$2:$A$10024, "="&amp;stats.annotators!$A27
)</f>
        <v>7</v>
      </c>
    </row>
    <row r="28" spans="1:8" x14ac:dyDescent="0.25">
      <c r="A28" s="5">
        <v>4</v>
      </c>
      <c r="B28" s="6" t="s">
        <v>7</v>
      </c>
      <c r="C28" s="114">
        <f>SUMIFS(
    time!$F$2:$F$10024,
    time!$C$2:$C$10024, "="&amp;stats.annotators!$B$23,
    time!$A$2:$A$10024, "="&amp;stats.annotators!$A28
)</f>
        <v>1000</v>
      </c>
      <c r="D28" s="21">
        <f>SUMIFS(
    time!$H$2:$H$10024,
    time!$C$2:$C$10024, "="&amp;stats.annotators!$B$23,
    time!$A$2:$A$10024, "="&amp;stats.annotators!$A28
)</f>
        <v>7699</v>
      </c>
      <c r="E28" s="48">
        <f>IF(stats.annotators!$D28=0,FALSE,stats.annotators!$C28/stats.annotators!$D28*60)</f>
        <v>7.7932198986881414</v>
      </c>
      <c r="F28" s="48">
        <f>IF(stats.annotators!$D28=0,FALSE,stats.annotators!$E28*60)</f>
        <v>467.5931939212885</v>
      </c>
      <c r="G28" s="48">
        <f>IF(stats.annotators!$C28=0,FALSE,stats.annotators!$D28/stats.annotators!$C28)</f>
        <v>7.6989999999999998</v>
      </c>
      <c r="H28" s="49">
        <f>COUNTIFS(
    time!$D$2:$D$10024,"&lt;&gt;",
    time!$C$2:$C$10024, "="&amp;stats.annotators!$B$23,
    time!$A$2:$A$10024, "="&amp;stats.annotators!$A28
)</f>
        <v>5</v>
      </c>
    </row>
    <row r="29" spans="1:8" x14ac:dyDescent="0.25">
      <c r="A29" s="5">
        <v>5</v>
      </c>
      <c r="B29" s="6" t="s">
        <v>16</v>
      </c>
      <c r="C29" s="114">
        <f>SUMIFS(
    time!$F$2:$F$10024,
    time!$C$2:$C$10024, "="&amp;stats.annotators!$B$23,
    time!$A$2:$A$10024, "="&amp;stats.annotators!$A29
)</f>
        <v>910</v>
      </c>
      <c r="D29" s="21">
        <f>SUMIFS(
    time!$H$2:$H$10024,
    time!$C$2:$C$10024, "="&amp;stats.annotators!$B$23,
    time!$A$2:$A$10024, "="&amp;stats.annotators!$A29
)</f>
        <v>10740</v>
      </c>
      <c r="E29" s="48">
        <f>IF(stats.annotators!$D29=0,FALSE,stats.annotators!$C29/stats.annotators!$D29*60)</f>
        <v>5.0837988826815641</v>
      </c>
      <c r="F29" s="48">
        <f>IF(stats.annotators!$D29=0,FALSE,stats.annotators!$E29*60)</f>
        <v>305.02793296089385</v>
      </c>
      <c r="G29" s="48">
        <f>IF(stats.annotators!$C29=0,FALSE,stats.annotators!$D29/stats.annotators!$C29)</f>
        <v>11.802197802197803</v>
      </c>
      <c r="H29" s="49">
        <f>COUNTIFS(
    time!$D$2:$D$10024,"&lt;&gt;",
    time!$C$2:$C$10024, "="&amp;stats.annotators!$B$23,
    time!$A$2:$A$10024, "="&amp;stats.annotators!$A29
)</f>
        <v>9</v>
      </c>
    </row>
    <row r="30" spans="1:8" x14ac:dyDescent="0.25">
      <c r="A30" s="5">
        <v>6</v>
      </c>
      <c r="B30" s="6" t="s">
        <v>15</v>
      </c>
      <c r="C30" s="114">
        <f>SUMIFS(
    time!$F$2:$F$10024,
    time!$C$2:$C$10024, "="&amp;stats.annotators!$B$23,
    time!$A$2:$A$10024, "="&amp;stats.annotators!$A30
)</f>
        <v>615</v>
      </c>
      <c r="D30" s="21">
        <f>SUMIFS(
    time!$H$2:$H$10024,
    time!$C$2:$C$10024, "="&amp;stats.annotators!$B$23,
    time!$A$2:$A$10024, "="&amp;stats.annotators!$A30
)</f>
        <v>4500</v>
      </c>
      <c r="E30" s="48">
        <f>IF(stats.annotators!$D30=0,FALSE,stats.annotators!$C30/stats.annotators!$D30*60)</f>
        <v>8.1999999999999993</v>
      </c>
      <c r="F30" s="48">
        <f>IF(stats.annotators!$D30=0,FALSE,stats.annotators!$E30*60)</f>
        <v>491.99999999999994</v>
      </c>
      <c r="G30" s="48">
        <f>IF(stats.annotators!$C30=0,FALSE,stats.annotators!$D30/stats.annotators!$C30)</f>
        <v>7.3170731707317076</v>
      </c>
      <c r="H30" s="49">
        <f>COUNTIFS(
    time!$D$2:$D$10024,"&lt;&gt;",
    time!$C$2:$C$10024, "="&amp;stats.annotators!$B$23,
    time!$A$2:$A$10024, "="&amp;stats.annotators!$A30
)</f>
        <v>2</v>
      </c>
    </row>
    <row r="31" spans="1:8" x14ac:dyDescent="0.25">
      <c r="A31" s="5">
        <v>7</v>
      </c>
      <c r="B31" s="6" t="s">
        <v>8</v>
      </c>
      <c r="C31" s="114">
        <f>SUMIFS(
    time!$F$2:$F$10024,
    time!$C$2:$C$10024, "="&amp;stats.annotators!$B$23,
    time!$A$2:$A$10024, "="&amp;stats.annotators!$A31
)</f>
        <v>1000</v>
      </c>
      <c r="D31" s="21">
        <f>SUMIFS(
    time!$H$2:$H$10024,
    time!$C$2:$C$10024, "="&amp;stats.annotators!$B$23,
    time!$A$2:$A$10024, "="&amp;stats.annotators!$A31
)</f>
        <v>6016</v>
      </c>
      <c r="E31" s="48">
        <f>IF(stats.annotators!$D31=0,FALSE,stats.annotators!$C31/stats.annotators!$D31*60)</f>
        <v>9.9734042553191493</v>
      </c>
      <c r="F31" s="48">
        <f>IF(stats.annotators!$D31=0,FALSE,stats.annotators!$E31*60)</f>
        <v>598.404255319149</v>
      </c>
      <c r="G31" s="48">
        <f>IF(stats.annotators!$C31=0,FALSE,stats.annotators!$D31/stats.annotators!$C31)</f>
        <v>6.016</v>
      </c>
      <c r="H31" s="49">
        <f>COUNTIFS(
    time!$D$2:$D$10024,"&lt;&gt;",
    time!$C$2:$C$10024, "="&amp;stats.annotators!$B$23,
    time!$A$2:$A$10024, "="&amp;stats.annotators!$A31
)</f>
        <v>5</v>
      </c>
    </row>
    <row r="32" spans="1:8" x14ac:dyDescent="0.25">
      <c r="A32" s="5">
        <v>8</v>
      </c>
      <c r="B32" s="6" t="s">
        <v>9</v>
      </c>
      <c r="C32" s="114">
        <f>SUMIFS(
    time!$F$2:$F$10024,
    time!$C$2:$C$10024, "="&amp;stats.annotators!$B$23,
    time!$A$2:$A$10024, "="&amp;stats.annotators!$A32
)</f>
        <v>151</v>
      </c>
      <c r="D32" s="21">
        <f>SUMIFS(
    time!$H$2:$H$10024,
    time!$C$2:$C$10024, "="&amp;stats.annotators!$B$23,
    time!$A$2:$A$10024, "="&amp;stats.annotators!$A32
)</f>
        <v>1400</v>
      </c>
      <c r="E32" s="48">
        <f>IF(stats.annotators!$D32=0,FALSE,stats.annotators!$C32/stats.annotators!$D32*60)</f>
        <v>6.4714285714285715</v>
      </c>
      <c r="F32" s="48">
        <f>IF(stats.annotators!$D32=0,FALSE,stats.annotators!$E32*60)</f>
        <v>388.28571428571428</v>
      </c>
      <c r="G32" s="48">
        <f>IF(stats.annotators!$C32=0,FALSE,stats.annotators!$D32/stats.annotators!$C32)</f>
        <v>9.2715231788079464</v>
      </c>
      <c r="H32" s="49">
        <f>COUNTIFS(
    time!$D$2:$D$10024,"&lt;&gt;",
    time!$C$2:$C$10024, "="&amp;stats.annotators!$B$23,
    time!$A$2:$A$10024, "="&amp;stats.annotators!$A32
)</f>
        <v>2</v>
      </c>
    </row>
    <row r="33" spans="1:8" x14ac:dyDescent="0.25">
      <c r="A33" s="5">
        <v>9</v>
      </c>
      <c r="B33" s="6" t="s">
        <v>10</v>
      </c>
      <c r="C33" s="114">
        <f>SUMIFS(
    time!$F$2:$F$10024,
    time!$C$2:$C$10024, "="&amp;stats.annotators!$B$23,
    time!$A$2:$A$10024, "="&amp;stats.annotators!$A33
)</f>
        <v>1000</v>
      </c>
      <c r="D33" s="21">
        <f>SUMIFS(
    time!$H$2:$H$10024,
    time!$C$2:$C$10024, "="&amp;stats.annotators!$B$23,
    time!$A$2:$A$10024, "="&amp;stats.annotators!$A33
)</f>
        <v>4939</v>
      </c>
      <c r="E33" s="48">
        <f>IF(stats.annotators!$D33=0,FALSE,stats.annotators!$C33/stats.annotators!$D33*60)</f>
        <v>12.148208139299454</v>
      </c>
      <c r="F33" s="48">
        <f>IF(stats.annotators!$D33=0,FALSE,stats.annotators!$E33*60)</f>
        <v>728.8924883579673</v>
      </c>
      <c r="G33" s="48">
        <f>IF(stats.annotators!$C33=0,FALSE,stats.annotators!$D33/stats.annotators!$C33)</f>
        <v>4.9390000000000001</v>
      </c>
      <c r="H33" s="49">
        <f>COUNTIFS(
    time!$D$2:$D$10024,"&lt;&gt;",
    time!$C$2:$C$10024, "="&amp;stats.annotators!$B$23,
    time!$A$2:$A$10024, "="&amp;stats.annotators!$A33
)</f>
        <v>6</v>
      </c>
    </row>
    <row r="34" spans="1:8" x14ac:dyDescent="0.25">
      <c r="A34" s="5">
        <v>10</v>
      </c>
      <c r="B34" s="6" t="s">
        <v>35</v>
      </c>
      <c r="C34" s="114">
        <f>SUMIFS(
    time!$F$2:$F$10024,
    time!$C$2:$C$10024, "="&amp;stats.annotators!$B$23,
    time!$A$2:$A$10024, "="&amp;stats.annotators!$A34
)</f>
        <v>987</v>
      </c>
      <c r="D34" s="21">
        <f>SUMIFS(
    time!$H$2:$H$10024,
    time!$C$2:$C$10024, "="&amp;stats.annotators!$B$23,
    time!$A$2:$A$10024, "="&amp;stats.annotators!$A34
)</f>
        <v>4805</v>
      </c>
      <c r="E34" s="48">
        <f>IF(stats.annotators!$D34=0,FALSE,stats.annotators!$C34/stats.annotators!$D34*60)</f>
        <v>12.324661810613945</v>
      </c>
      <c r="F34" s="48">
        <f>IF(stats.annotators!$D34=0,FALSE,stats.annotators!$E34*60)</f>
        <v>739.47970863683668</v>
      </c>
      <c r="G34" s="48">
        <f>IF(stats.annotators!$C34=0,FALSE,stats.annotators!$D34/stats.annotators!$C34)</f>
        <v>4.8682877406281664</v>
      </c>
      <c r="H34" s="49">
        <f>COUNTIFS(
    time!$D$2:$D$10024,"&lt;&gt;",
    time!$C$2:$C$10024, "="&amp;stats.annotators!$B$23,
    time!$A$2:$A$10024, "="&amp;stats.annotators!$A34
)</f>
        <v>4</v>
      </c>
    </row>
    <row r="35" spans="1:8" x14ac:dyDescent="0.25">
      <c r="A35" s="5">
        <v>11</v>
      </c>
      <c r="B35" s="6" t="s">
        <v>11</v>
      </c>
      <c r="C35" s="114">
        <f>SUMIFS(
    time!$F$2:$F$10024,
    time!$C$2:$C$10024, "="&amp;stats.annotators!$B$23,
    time!$A$2:$A$10024, "="&amp;stats.annotators!$A35
)</f>
        <v>1000</v>
      </c>
      <c r="D35" s="21">
        <f>SUMIFS(
    time!$H$2:$H$10024,
    time!$C$2:$C$10024, "="&amp;stats.annotators!$B$23,
    time!$A$2:$A$10024, "="&amp;stats.annotators!$A35
)</f>
        <v>7680</v>
      </c>
      <c r="E35" s="48">
        <f>IF(stats.annotators!$D35=0,FALSE,stats.annotators!$C35/stats.annotators!$D35*60)</f>
        <v>7.8125000000000009</v>
      </c>
      <c r="F35" s="48">
        <f>IF(stats.annotators!$D35=0,FALSE,stats.annotators!$E35*60)</f>
        <v>468.75000000000006</v>
      </c>
      <c r="G35" s="48">
        <f>IF(stats.annotators!$C35=0,FALSE,stats.annotators!$D35/stats.annotators!$C35)</f>
        <v>7.68</v>
      </c>
      <c r="H35" s="49">
        <f>COUNTIFS(
    time!$D$2:$D$10024,"&lt;&gt;",
    time!$C$2:$C$10024, "="&amp;stats.annotators!$B$23,
    time!$A$2:$A$10024, "="&amp;stats.annotators!$A35
)</f>
        <v>3</v>
      </c>
    </row>
    <row r="36" spans="1:8" x14ac:dyDescent="0.25">
      <c r="A36" s="5">
        <v>12</v>
      </c>
      <c r="B36" s="6" t="s">
        <v>12</v>
      </c>
      <c r="C36" s="114">
        <f>SUMIFS(
    time!$F$2:$F$10024,
    time!$C$2:$C$10024, "="&amp;stats.annotators!$B$23,
    time!$A$2:$A$10024, "="&amp;stats.annotators!$A36
)</f>
        <v>976</v>
      </c>
      <c r="D36" s="21">
        <f>SUMIFS(
    time!$H$2:$H$10024,
    time!$C$2:$C$10024, "="&amp;stats.annotators!$B$23,
    time!$A$2:$A$10024, "="&amp;stats.annotators!$A36
)</f>
        <v>7333</v>
      </c>
      <c r="E36" s="48">
        <f>IF(stats.annotators!$D36=0,FALSE,stats.annotators!$C36/stats.annotators!$D36*60)</f>
        <v>7.9858175371607807</v>
      </c>
      <c r="F36" s="48">
        <f>IF(stats.annotators!$D36=0,FALSE,stats.annotators!$E36*60)</f>
        <v>479.14905222964683</v>
      </c>
      <c r="G36" s="48">
        <f>IF(stats.annotators!$C36=0,FALSE,stats.annotators!$D36/stats.annotators!$C36)</f>
        <v>7.5133196721311473</v>
      </c>
      <c r="H36" s="49">
        <f>COUNTIFS(
    time!$D$2:$D$10024,"&lt;&gt;",
    time!$C$2:$C$10024, "="&amp;stats.annotators!$B$23,
    time!$A$2:$A$10024, "="&amp;stats.annotators!$A36
)</f>
        <v>6</v>
      </c>
    </row>
    <row r="37" spans="1:8" x14ac:dyDescent="0.25">
      <c r="A37" s="5">
        <v>13</v>
      </c>
      <c r="B37" s="6" t="s">
        <v>13</v>
      </c>
      <c r="C37" s="114">
        <f>SUMIFS(
    time!$F$2:$F$10024,
    time!$C$2:$C$10024, "="&amp;stats.annotators!$B$23,
    time!$A$2:$A$10024, "="&amp;stats.annotators!$A37
)</f>
        <v>201</v>
      </c>
      <c r="D37" s="21">
        <f>SUMIFS(
    time!$H$2:$H$10024,
    time!$C$2:$C$10024, "="&amp;stats.annotators!$B$23,
    time!$A$2:$A$10024, "="&amp;stats.annotators!$A37
)</f>
        <v>1500</v>
      </c>
      <c r="E37" s="48">
        <f>IF(stats.annotators!$D37=0,FALSE,stats.annotators!$C37/stats.annotators!$D37*60)</f>
        <v>8.0400000000000009</v>
      </c>
      <c r="F37" s="48">
        <f>IF(stats.annotators!$D37=0,FALSE,stats.annotators!$E37*60)</f>
        <v>482.40000000000003</v>
      </c>
      <c r="G37" s="48">
        <f>IF(stats.annotators!$C37=0,FALSE,stats.annotators!$D37/stats.annotators!$C37)</f>
        <v>7.4626865671641793</v>
      </c>
      <c r="H37" s="49">
        <f>COUNTIFS(
    time!$D$2:$D$10024,"&lt;&gt;",
    time!$C$2:$C$10024, "="&amp;stats.annotators!$B$23,
    time!$A$2:$A$10024, "="&amp;stats.annotators!$A37
)</f>
        <v>1</v>
      </c>
    </row>
    <row r="38" spans="1:8" ht="15.75" thickBot="1" x14ac:dyDescent="0.3">
      <c r="A38" s="14">
        <v>14</v>
      </c>
      <c r="B38" s="15" t="s">
        <v>14</v>
      </c>
      <c r="C38" s="28">
        <f>SUMIFS(
    time!$F$2:$F$10024,
    time!$C$2:$C$10024, "="&amp;stats.annotators!$B$23,
    time!$A$2:$A$10024, "="&amp;stats.annotators!$A38
)</f>
        <v>1000</v>
      </c>
      <c r="D38" s="115">
        <f>SUMIFS(
    time!$H$2:$H$10024,
    time!$C$2:$C$10024, "="&amp;stats.annotators!$B$23,
    time!$A$2:$A$10024, "="&amp;stats.annotators!$A38
)</f>
        <v>9960</v>
      </c>
      <c r="E38" s="116">
        <f>IF(stats.annotators!$D38=0,FALSE,stats.annotators!$C38/stats.annotators!$D38*60)</f>
        <v>6.024096385542169</v>
      </c>
      <c r="F38" s="116">
        <f>IF(stats.annotators!$D38=0,FALSE,stats.annotators!$E38*60)</f>
        <v>361.44578313253015</v>
      </c>
      <c r="G38" s="116">
        <f>IF(stats.annotators!$C38=0,FALSE,stats.annotators!$D38/stats.annotators!$C38)</f>
        <v>9.9600000000000009</v>
      </c>
      <c r="H38" s="29">
        <f>COUNTIFS(
    time!$D$2:$D$10024,"&lt;&gt;",
    time!$C$2:$C$10024, "="&amp;stats.annotators!$B$23,
    time!$A$2:$A$10024, "="&amp;stats.annotators!$A38
)</f>
        <v>2</v>
      </c>
    </row>
    <row r="39" spans="1:8" ht="15.75" thickBot="1" x14ac:dyDescent="0.3">
      <c r="A39"/>
      <c r="B39"/>
      <c r="D39" s="12"/>
    </row>
    <row r="40" spans="1:8" x14ac:dyDescent="0.25">
      <c r="A40" s="23"/>
      <c r="B40" s="40" t="s">
        <v>2</v>
      </c>
      <c r="C40" s="38">
        <f>AVERAGE(stats.annotators!C$45:C$58)</f>
        <v>114.14285714285714</v>
      </c>
      <c r="D40" s="26">
        <f>AVERAGE(stats.annotators!D$45:D$58)</f>
        <v>763.57142857142856</v>
      </c>
      <c r="E40" s="51">
        <f>AVERAGE(stats.annotators!E$45:E$58)</f>
        <v>9.8941947635853928</v>
      </c>
      <c r="F40" s="52">
        <f>AVERAGE(stats.annotators!F$45:F$58)</f>
        <v>593.65168581512353</v>
      </c>
      <c r="G40" s="53">
        <f>AVERAGE(stats.annotators!G$45:G$58)</f>
        <v>6.6897298994974879</v>
      </c>
      <c r="H40" s="35"/>
    </row>
    <row r="41" spans="1:8" x14ac:dyDescent="0.25">
      <c r="B41" s="41" t="s">
        <v>3</v>
      </c>
      <c r="C41" s="39">
        <f>_xlfn.STDEV.S(stats.annotators!C$45:C$58)</f>
        <v>187.28910483850575</v>
      </c>
      <c r="D41" s="27">
        <f>_xlfn.STDEV.S(stats.annotators!D$45:D$58)</f>
        <v>1349.5959916431809</v>
      </c>
      <c r="E41" s="54">
        <f>_xlfn.STDEV.S(stats.annotators!E$45:E$58)</f>
        <v>3.2215548225476156</v>
      </c>
      <c r="F41" s="55">
        <f>_xlfn.STDEV.S(stats.annotators!F$45:F$58)</f>
        <v>193.29328935285702</v>
      </c>
      <c r="G41" s="56">
        <f>_xlfn.STDEV.S(stats.annotators!G$45:G$58)</f>
        <v>2.6111776142237311</v>
      </c>
      <c r="H41" s="36"/>
    </row>
    <row r="42" spans="1:8" ht="15.75" thickBot="1" x14ac:dyDescent="0.3">
      <c r="B42" s="42" t="s">
        <v>4</v>
      </c>
      <c r="C42" s="43">
        <f>stats.annotators!C41 / SQRT(COUNT(stats.annotators!C$45:C$58))</f>
        <v>50.055118755805296</v>
      </c>
      <c r="D42" s="44">
        <f>stats.annotators!D41 / SQRT(COUNT(stats.annotators!D$45:D$58))</f>
        <v>360.69470080658647</v>
      </c>
      <c r="E42" s="57">
        <f>stats.annotators!E41 / SQRT(COUNT(stats.annotators!E$45:E$58))</f>
        <v>1.6107774112738078</v>
      </c>
      <c r="F42" s="58">
        <f>stats.annotators!F41 / SQRT(COUNT(stats.annotators!F$45:F$58))</f>
        <v>96.646644676428508</v>
      </c>
      <c r="G42" s="59">
        <f>stats.annotators!G41 / SQRT(COUNT(stats.annotators!G$45:G$58))</f>
        <v>1.3055888071118655</v>
      </c>
      <c r="H42" s="37"/>
    </row>
    <row r="43" spans="1:8" ht="15.75" thickBot="1" x14ac:dyDescent="0.3">
      <c r="A43" s="118" t="s">
        <v>23</v>
      </c>
      <c r="B43" s="50">
        <v>2</v>
      </c>
      <c r="C43" s="28"/>
      <c r="D43" s="29"/>
      <c r="E43" s="28"/>
      <c r="F43" s="16"/>
      <c r="G43" s="29"/>
      <c r="H43" s="37"/>
    </row>
    <row r="44" spans="1:8" ht="15.75" thickBot="1" x14ac:dyDescent="0.3">
      <c r="A44" s="7" t="s">
        <v>20</v>
      </c>
      <c r="B44" s="8" t="s">
        <v>21</v>
      </c>
      <c r="C44" s="17" t="s">
        <v>31</v>
      </c>
      <c r="D44" s="18" t="s">
        <v>32</v>
      </c>
      <c r="E44" s="17" t="s">
        <v>27</v>
      </c>
      <c r="F44" s="18" t="s">
        <v>28</v>
      </c>
      <c r="G44" s="19" t="s">
        <v>33</v>
      </c>
      <c r="H44" s="20" t="s">
        <v>34</v>
      </c>
    </row>
    <row r="45" spans="1:8" x14ac:dyDescent="0.25">
      <c r="A45" s="5">
        <v>1</v>
      </c>
      <c r="B45" s="6" t="s">
        <v>5</v>
      </c>
      <c r="C45" s="110">
        <f>SUMIFS(
    time!$F$2:$F$10024,
    time!$C$2:$C$10024, "="&amp;stats.annotators!$B$43,
    time!$A$2:$A$10024, "="&amp;stats.annotators!$A45
)</f>
        <v>400</v>
      </c>
      <c r="D45" s="111">
        <f>SUMIFS(
    time!$H$2:$H$10024,
    time!$C$2:$C$10024, "="&amp;stats.annotators!$B$43,
    time!$A$2:$A$10024, "="&amp;stats.annotators!$A45
)</f>
        <v>4140</v>
      </c>
      <c r="E45" s="112">
        <f>IF(stats.annotators!$D45=0,FALSE,stats.annotators!$C45/stats.annotators!$D45*60)</f>
        <v>5.7971014492753623</v>
      </c>
      <c r="F45" s="112">
        <f>IF(stats.annotators!$D45=0,FALSE,stats.annotators!$E45*60)</f>
        <v>347.82608695652175</v>
      </c>
      <c r="G45" s="112">
        <f>IF(stats.annotators!$C45=0,FALSE,stats.annotators!$D45/stats.annotators!$C45)</f>
        <v>10.35</v>
      </c>
      <c r="H45" s="113">
        <f>COUNTIFS(
    time!$D$2:$D$10024,"&lt;&gt;",
    time!$C$2:$C$10024, "="&amp;stats.annotators!$B$43,
    time!$A$2:$A$10024, "="&amp;stats.annotators!$A45
)</f>
        <v>4</v>
      </c>
    </row>
    <row r="46" spans="1:8" x14ac:dyDescent="0.25">
      <c r="A46" s="5">
        <v>2</v>
      </c>
      <c r="B46" s="6" t="s">
        <v>17</v>
      </c>
      <c r="C46" s="114">
        <f>SUMIFS(
    time!$F$2:$F$10024,
    time!$C$2:$C$10024, "="&amp;stats.annotators!$B$43,
    time!$A$2:$A$10024, "="&amp;stats.annotators!$A46
)</f>
        <v>0</v>
      </c>
      <c r="D46" s="21">
        <f>SUMIFS(
    time!$H$2:$H$10024,
    time!$C$2:$C$10024, "="&amp;stats.annotators!$B$43,
    time!$A$2:$A$10024, "="&amp;stats.annotators!$A46
)</f>
        <v>0</v>
      </c>
      <c r="E46" s="48" t="b">
        <f>IF(stats.annotators!$D46=0,FALSE,stats.annotators!$C46/stats.annotators!$D46*60)</f>
        <v>0</v>
      </c>
      <c r="F46" s="48" t="b">
        <f>IF(stats.annotators!$D46=0,FALSE,stats.annotators!$E46*60)</f>
        <v>0</v>
      </c>
      <c r="G46" s="48" t="b">
        <f>IF(stats.annotators!$C46=0,FALSE,stats.annotators!$D46/stats.annotators!$C46)</f>
        <v>0</v>
      </c>
      <c r="H46" s="49">
        <f>COUNTIFS(
    time!$D$2:$D$10024,"&lt;&gt;",
    time!$C$2:$C$10024, "="&amp;stats.annotators!$B$43,
    time!$A$2:$A$10024, "="&amp;stats.annotators!$A46
)</f>
        <v>0</v>
      </c>
    </row>
    <row r="47" spans="1:8" x14ac:dyDescent="0.25">
      <c r="A47" s="5">
        <v>3</v>
      </c>
      <c r="B47" s="6" t="s">
        <v>6</v>
      </c>
      <c r="C47" s="114">
        <f>SUMIFS(
    time!$F$2:$F$10024,
    time!$C$2:$C$10024, "="&amp;stats.annotators!$B$43,
    time!$A$2:$A$10024, "="&amp;stats.annotators!$A47
)</f>
        <v>0</v>
      </c>
      <c r="D47" s="21">
        <f>SUMIFS(
    time!$H$2:$H$10024,
    time!$C$2:$C$10024, "="&amp;stats.annotators!$B$43,
    time!$A$2:$A$10024, "="&amp;stats.annotators!$A47
)</f>
        <v>0</v>
      </c>
      <c r="E47" s="48" t="b">
        <f>IF(stats.annotators!$D47=0,FALSE,stats.annotators!$C47/stats.annotators!$D47*60)</f>
        <v>0</v>
      </c>
      <c r="F47" s="48" t="b">
        <f>IF(stats.annotators!$D47=0,FALSE,stats.annotators!$E47*60)</f>
        <v>0</v>
      </c>
      <c r="G47" s="48" t="b">
        <f>IF(stats.annotators!$C47=0,FALSE,stats.annotators!$D47/stats.annotators!$C47)</f>
        <v>0</v>
      </c>
      <c r="H47" s="49">
        <f>COUNTIFS(
    time!$D$2:$D$10024,"&lt;&gt;",
    time!$C$2:$C$10024, "="&amp;stats.annotators!$B$43,
    time!$A$2:$A$10024, "="&amp;stats.annotators!$A47
)</f>
        <v>0</v>
      </c>
    </row>
    <row r="48" spans="1:8" x14ac:dyDescent="0.25">
      <c r="A48" s="5">
        <v>4</v>
      </c>
      <c r="B48" s="6" t="s">
        <v>7</v>
      </c>
      <c r="C48" s="114">
        <f>SUMIFS(
    time!$F$2:$F$10024,
    time!$C$2:$C$10024, "="&amp;stats.annotators!$B$43,
    time!$A$2:$A$10024, "="&amp;stats.annotators!$A48
)</f>
        <v>0</v>
      </c>
      <c r="D48" s="21">
        <f>SUMIFS(
    time!$H$2:$H$10024,
    time!$C$2:$C$10024, "="&amp;stats.annotators!$B$43,
    time!$A$2:$A$10024, "="&amp;stats.annotators!$A48
)</f>
        <v>0</v>
      </c>
      <c r="E48" s="48" t="b">
        <f>IF(stats.annotators!$D48=0,FALSE,stats.annotators!$C48/stats.annotators!$D48*60)</f>
        <v>0</v>
      </c>
      <c r="F48" s="48" t="b">
        <f>IF(stats.annotators!$D48=0,FALSE,stats.annotators!$E48*60)</f>
        <v>0</v>
      </c>
      <c r="G48" s="48" t="b">
        <f>IF(stats.annotators!$C48=0,FALSE,stats.annotators!$D48/stats.annotators!$C48)</f>
        <v>0</v>
      </c>
      <c r="H48" s="49">
        <f>COUNTIFS(
    time!$D$2:$D$10024,"&lt;&gt;",
    time!$C$2:$C$10024, "="&amp;stats.annotators!$B$43,
    time!$A$2:$A$10024, "="&amp;stats.annotators!$A48
)</f>
        <v>0</v>
      </c>
    </row>
    <row r="49" spans="1:8" x14ac:dyDescent="0.25">
      <c r="A49" s="5">
        <v>5</v>
      </c>
      <c r="B49" s="6" t="s">
        <v>16</v>
      </c>
      <c r="C49" s="114">
        <f>SUMIFS(
    time!$F$2:$F$10024,
    time!$C$2:$C$10024, "="&amp;stats.annotators!$B$43,
    time!$A$2:$A$10024, "="&amp;stats.annotators!$A49
)</f>
        <v>0</v>
      </c>
      <c r="D49" s="21">
        <f>SUMIFS(
    time!$H$2:$H$10024,
    time!$C$2:$C$10024, "="&amp;stats.annotators!$B$43,
    time!$A$2:$A$10024, "="&amp;stats.annotators!$A49
)</f>
        <v>0</v>
      </c>
      <c r="E49" s="48" t="b">
        <f>IF(stats.annotators!$D49=0,FALSE,stats.annotators!$C49/stats.annotators!$D49*60)</f>
        <v>0</v>
      </c>
      <c r="F49" s="48" t="b">
        <f>IF(stats.annotators!$D49=0,FALSE,stats.annotators!$E49*60)</f>
        <v>0</v>
      </c>
      <c r="G49" s="48" t="b">
        <f>IF(stats.annotators!$C49=0,FALSE,stats.annotators!$D49/stats.annotators!$C49)</f>
        <v>0</v>
      </c>
      <c r="H49" s="49">
        <f>COUNTIFS(
    time!$D$2:$D$10024,"&lt;&gt;",
    time!$C$2:$C$10024, "="&amp;stats.annotators!$B$43,
    time!$A$2:$A$10024, "="&amp;stats.annotators!$A49
)</f>
        <v>0</v>
      </c>
    </row>
    <row r="50" spans="1:8" x14ac:dyDescent="0.25">
      <c r="A50" s="5">
        <v>6</v>
      </c>
      <c r="B50" s="6" t="s">
        <v>15</v>
      </c>
      <c r="C50" s="114">
        <f>SUMIFS(
    time!$F$2:$F$10024,
    time!$C$2:$C$10024, "="&amp;stats.annotators!$B$43,
    time!$A$2:$A$10024, "="&amp;stats.annotators!$A50
)</f>
        <v>0</v>
      </c>
      <c r="D50" s="21">
        <f>SUMIFS(
    time!$H$2:$H$10024,
    time!$C$2:$C$10024, "="&amp;stats.annotators!$B$43,
    time!$A$2:$A$10024, "="&amp;stats.annotators!$A50
)</f>
        <v>0</v>
      </c>
      <c r="E50" s="48" t="b">
        <f>IF(stats.annotators!$D50=0,FALSE,stats.annotators!$C50/stats.annotators!$D50*60)</f>
        <v>0</v>
      </c>
      <c r="F50" s="48" t="b">
        <f>IF(stats.annotators!$D50=0,FALSE,stats.annotators!$E50*60)</f>
        <v>0</v>
      </c>
      <c r="G50" s="48" t="b">
        <f>IF(stats.annotators!$C50=0,FALSE,stats.annotators!$D50/stats.annotators!$C50)</f>
        <v>0</v>
      </c>
      <c r="H50" s="49">
        <f>COUNTIFS(
    time!$D$2:$D$10024,"&lt;&gt;",
    time!$C$2:$C$10024, "="&amp;stats.annotators!$B$43,
    time!$A$2:$A$10024, "="&amp;stats.annotators!$A50
)</f>
        <v>0</v>
      </c>
    </row>
    <row r="51" spans="1:8" x14ac:dyDescent="0.25">
      <c r="A51" s="5">
        <v>7</v>
      </c>
      <c r="B51" s="6" t="s">
        <v>8</v>
      </c>
      <c r="C51" s="114">
        <f>SUMIFS(
    time!$F$2:$F$10024,
    time!$C$2:$C$10024, "="&amp;stats.annotators!$B$43,
    time!$A$2:$A$10024, "="&amp;stats.annotators!$A51
)</f>
        <v>400</v>
      </c>
      <c r="D51" s="21">
        <f>SUMIFS(
    time!$H$2:$H$10024,
    time!$C$2:$C$10024, "="&amp;stats.annotators!$B$43,
    time!$A$2:$A$10024, "="&amp;stats.annotators!$A51
)</f>
        <v>1930</v>
      </c>
      <c r="E51" s="48">
        <f>IF(stats.annotators!$D51=0,FALSE,stats.annotators!$C51/stats.annotators!$D51*60)</f>
        <v>12.435233160621761</v>
      </c>
      <c r="F51" s="48">
        <f>IF(stats.annotators!$D51=0,FALSE,stats.annotators!$E51*60)</f>
        <v>746.11398963730574</v>
      </c>
      <c r="G51" s="48">
        <f>IF(stats.annotators!$C51=0,FALSE,stats.annotators!$D51/stats.annotators!$C51)</f>
        <v>4.8250000000000002</v>
      </c>
      <c r="H51" s="49">
        <f>COUNTIFS(
    time!$D$2:$D$10024,"&lt;&gt;",
    time!$C$2:$C$10024, "="&amp;stats.annotators!$B$43,
    time!$A$2:$A$10024, "="&amp;stats.annotators!$A51
)</f>
        <v>2</v>
      </c>
    </row>
    <row r="52" spans="1:8" x14ac:dyDescent="0.25">
      <c r="A52" s="5">
        <v>8</v>
      </c>
      <c r="B52" s="6" t="s">
        <v>9</v>
      </c>
      <c r="C52" s="114">
        <f>SUMIFS(
    time!$F$2:$F$10024,
    time!$C$2:$C$10024, "="&amp;stats.annotators!$B$43,
    time!$A$2:$A$10024, "="&amp;stats.annotators!$A52
)</f>
        <v>0</v>
      </c>
      <c r="D52" s="21">
        <f>SUMIFS(
    time!$H$2:$H$10024,
    time!$C$2:$C$10024, "="&amp;stats.annotators!$B$43,
    time!$A$2:$A$10024, "="&amp;stats.annotators!$A52
)</f>
        <v>0</v>
      </c>
      <c r="E52" s="48" t="b">
        <f>IF(stats.annotators!$D52=0,FALSE,stats.annotators!$C52/stats.annotators!$D52*60)</f>
        <v>0</v>
      </c>
      <c r="F52" s="48" t="b">
        <f>IF(stats.annotators!$D52=0,FALSE,stats.annotators!$E52*60)</f>
        <v>0</v>
      </c>
      <c r="G52" s="48" t="b">
        <f>IF(stats.annotators!$C52=0,FALSE,stats.annotators!$D52/stats.annotators!$C52)</f>
        <v>0</v>
      </c>
      <c r="H52" s="49">
        <f>COUNTIFS(
    time!$D$2:$D$10024,"&lt;&gt;",
    time!$C$2:$C$10024, "="&amp;stats.annotators!$B$43,
    time!$A$2:$A$10024, "="&amp;stats.annotators!$A52
)</f>
        <v>0</v>
      </c>
    </row>
    <row r="53" spans="1:8" x14ac:dyDescent="0.25">
      <c r="A53" s="5">
        <v>9</v>
      </c>
      <c r="B53" s="6" t="s">
        <v>10</v>
      </c>
      <c r="C53" s="114">
        <f>SUMIFS(
    time!$F$2:$F$10024,
    time!$C$2:$C$10024, "="&amp;stats.annotators!$B$43,
    time!$A$2:$A$10024, "="&amp;stats.annotators!$A53
)</f>
        <v>400</v>
      </c>
      <c r="D53" s="21">
        <f>SUMIFS(
    time!$H$2:$H$10024,
    time!$C$2:$C$10024, "="&amp;stats.annotators!$B$43,
    time!$A$2:$A$10024, "="&amp;stats.annotators!$A53
)</f>
        <v>1920</v>
      </c>
      <c r="E53" s="48">
        <f>IF(stats.annotators!$D53=0,FALSE,stats.annotators!$C53/stats.annotators!$D53*60)</f>
        <v>12.5</v>
      </c>
      <c r="F53" s="48">
        <f>IF(stats.annotators!$D53=0,FALSE,stats.annotators!$E53*60)</f>
        <v>750</v>
      </c>
      <c r="G53" s="48">
        <f>IF(stats.annotators!$C53=0,FALSE,stats.annotators!$D53/stats.annotators!$C53)</f>
        <v>4.8</v>
      </c>
      <c r="H53" s="49">
        <f>COUNTIFS(
    time!$D$2:$D$10024,"&lt;&gt;",
    time!$C$2:$C$10024, "="&amp;stats.annotators!$B$43,
    time!$A$2:$A$10024, "="&amp;stats.annotators!$A53
)</f>
        <v>2</v>
      </c>
    </row>
    <row r="54" spans="1:8" x14ac:dyDescent="0.25">
      <c r="A54" s="5">
        <v>10</v>
      </c>
      <c r="B54" s="6" t="s">
        <v>35</v>
      </c>
      <c r="C54" s="114">
        <f>SUMIFS(
    time!$F$2:$F$10024,
    time!$C$2:$C$10024, "="&amp;stats.annotators!$B$43,
    time!$A$2:$A$10024, "="&amp;stats.annotators!$A54
)</f>
        <v>0</v>
      </c>
      <c r="D54" s="21">
        <f>SUMIFS(
    time!$H$2:$H$10024,
    time!$C$2:$C$10024, "="&amp;stats.annotators!$B$43,
    time!$A$2:$A$10024, "="&amp;stats.annotators!$A54
)</f>
        <v>0</v>
      </c>
      <c r="E54" s="48" t="b">
        <f>IF(stats.annotators!$D54=0,FALSE,stats.annotators!$C54/stats.annotators!$D54*60)</f>
        <v>0</v>
      </c>
      <c r="F54" s="48" t="b">
        <f>IF(stats.annotators!$D54=0,FALSE,stats.annotators!$E54*60)</f>
        <v>0</v>
      </c>
      <c r="G54" s="48" t="b">
        <f>IF(stats.annotators!$C54=0,FALSE,stats.annotators!$D54/stats.annotators!$C54)</f>
        <v>0</v>
      </c>
      <c r="H54" s="49">
        <f>COUNTIFS(
    time!$D$2:$D$10024,"&lt;&gt;",
    time!$C$2:$C$10024, "="&amp;stats.annotators!$B$43,
    time!$A$2:$A$10024, "="&amp;stats.annotators!$A54
)</f>
        <v>0</v>
      </c>
    </row>
    <row r="55" spans="1:8" x14ac:dyDescent="0.25">
      <c r="A55" s="5">
        <v>11</v>
      </c>
      <c r="B55" s="6" t="s">
        <v>11</v>
      </c>
      <c r="C55" s="114">
        <f>SUMIFS(
    time!$F$2:$F$10024,
    time!$C$2:$C$10024, "="&amp;stats.annotators!$B$43,
    time!$A$2:$A$10024, "="&amp;stats.annotators!$A55
)</f>
        <v>0</v>
      </c>
      <c r="D55" s="21">
        <f>SUMIFS(
    time!$H$2:$H$10024,
    time!$C$2:$C$10024, "="&amp;stats.annotators!$B$43,
    time!$A$2:$A$10024, "="&amp;stats.annotators!$A55
)</f>
        <v>0</v>
      </c>
      <c r="E55" s="48" t="b">
        <f>IF(stats.annotators!$D55=0,FALSE,stats.annotators!$C55/stats.annotators!$D55*60)</f>
        <v>0</v>
      </c>
      <c r="F55" s="48" t="b">
        <f>IF(stats.annotators!$D55=0,FALSE,stats.annotators!$E55*60)</f>
        <v>0</v>
      </c>
      <c r="G55" s="48" t="b">
        <f>IF(stats.annotators!$C55=0,FALSE,stats.annotators!$D55/stats.annotators!$C55)</f>
        <v>0</v>
      </c>
      <c r="H55" s="49">
        <f>COUNTIFS(
    time!$D$2:$D$10024,"&lt;&gt;",
    time!$C$2:$C$10024, "="&amp;stats.annotators!$B$43,
    time!$A$2:$A$10024, "="&amp;stats.annotators!$A55
)</f>
        <v>0</v>
      </c>
    </row>
    <row r="56" spans="1:8" x14ac:dyDescent="0.25">
      <c r="A56" s="5">
        <v>12</v>
      </c>
      <c r="B56" s="6" t="s">
        <v>12</v>
      </c>
      <c r="C56" s="114">
        <f>SUMIFS(
    time!$F$2:$F$10024,
    time!$C$2:$C$10024, "="&amp;stats.annotators!$B$43,
    time!$A$2:$A$10024, "="&amp;stats.annotators!$A56
)</f>
        <v>398</v>
      </c>
      <c r="D56" s="21">
        <f>SUMIFS(
    time!$H$2:$H$10024,
    time!$C$2:$C$10024, "="&amp;stats.annotators!$B$43,
    time!$A$2:$A$10024, "="&amp;stats.annotators!$A56
)</f>
        <v>2700</v>
      </c>
      <c r="E56" s="48">
        <f>IF(stats.annotators!$D56=0,FALSE,stats.annotators!$C56/stats.annotators!$D56*60)</f>
        <v>8.844444444444445</v>
      </c>
      <c r="F56" s="48">
        <f>IF(stats.annotators!$D56=0,FALSE,stats.annotators!$E56*60)</f>
        <v>530.66666666666674</v>
      </c>
      <c r="G56" s="48">
        <f>IF(stats.annotators!$C56=0,FALSE,stats.annotators!$D56/stats.annotators!$C56)</f>
        <v>6.78391959798995</v>
      </c>
      <c r="H56" s="49">
        <f>COUNTIFS(
    time!$D$2:$D$10024,"&lt;&gt;",
    time!$C$2:$C$10024, "="&amp;stats.annotators!$B$43,
    time!$A$2:$A$10024, "="&amp;stats.annotators!$A56
)</f>
        <v>2</v>
      </c>
    </row>
    <row r="57" spans="1:8" x14ac:dyDescent="0.25">
      <c r="A57" s="5">
        <v>13</v>
      </c>
      <c r="B57" s="6" t="s">
        <v>13</v>
      </c>
      <c r="C57" s="114">
        <f>SUMIFS(
    time!$F$2:$F$10024,
    time!$C$2:$C$10024, "="&amp;stats.annotators!$B$43,
    time!$A$2:$A$10024, "="&amp;stats.annotators!$A57
)</f>
        <v>0</v>
      </c>
      <c r="D57" s="21">
        <f>SUMIFS(
    time!$H$2:$H$10024,
    time!$C$2:$C$10024, "="&amp;stats.annotators!$B$43,
    time!$A$2:$A$10024, "="&amp;stats.annotators!$A57
)</f>
        <v>0</v>
      </c>
      <c r="E57" s="48" t="b">
        <f>IF(stats.annotators!$D57=0,FALSE,stats.annotators!$C57/stats.annotators!$D57*60)</f>
        <v>0</v>
      </c>
      <c r="F57" s="48" t="b">
        <f>IF(stats.annotators!$D57=0,FALSE,stats.annotators!$E57*60)</f>
        <v>0</v>
      </c>
      <c r="G57" s="48" t="b">
        <f>IF(stats.annotators!$C57=0,FALSE,stats.annotators!$D57/stats.annotators!$C57)</f>
        <v>0</v>
      </c>
      <c r="H57" s="49">
        <f>COUNTIFS(
    time!$D$2:$D$10024,"&lt;&gt;",
    time!$C$2:$C$10024, "="&amp;stats.annotators!$B$43,
    time!$A$2:$A$10024, "="&amp;stats.annotators!$A57
)</f>
        <v>0</v>
      </c>
    </row>
    <row r="58" spans="1:8" ht="15.75" thickBot="1" x14ac:dyDescent="0.3">
      <c r="A58" s="14">
        <v>14</v>
      </c>
      <c r="B58" s="15" t="s">
        <v>14</v>
      </c>
      <c r="C58" s="28">
        <f>SUMIFS(
    time!$F$2:$F$10024,
    time!$C$2:$C$10024, "="&amp;stats.annotators!$B$43,
    time!$A$2:$A$10024, "="&amp;stats.annotators!$A58
)</f>
        <v>0</v>
      </c>
      <c r="D58" s="115">
        <f>SUMIFS(
    time!$H$2:$H$10024,
    time!$C$2:$C$10024, "="&amp;stats.annotators!$B$43,
    time!$A$2:$A$10024, "="&amp;stats.annotators!$A58
)</f>
        <v>0</v>
      </c>
      <c r="E58" s="116" t="b">
        <f>IF(stats.annotators!$D58=0,FALSE,stats.annotators!$C58/stats.annotators!$D58*60)</f>
        <v>0</v>
      </c>
      <c r="F58" s="116" t="b">
        <f>IF(stats.annotators!$D58=0,FALSE,stats.annotators!$E58*60)</f>
        <v>0</v>
      </c>
      <c r="G58" s="116" t="b">
        <f>IF(stats.annotators!$C58=0,FALSE,stats.annotators!$D58/stats.annotators!$C58)</f>
        <v>0</v>
      </c>
      <c r="H58" s="29">
        <f>COUNTIFS(
    time!$D$2:$D$10024,"&lt;&gt;",
    time!$C$2:$C$10024, "="&amp;stats.annotators!$B$43,
    time!$A$2:$A$10024, "="&amp;stats.annotators!$A58
)</f>
        <v>0</v>
      </c>
    </row>
    <row r="59" spans="1:8" x14ac:dyDescent="0.25">
      <c r="A59"/>
      <c r="B59"/>
    </row>
    <row r="60" spans="1:8" x14ac:dyDescent="0.25">
      <c r="A60"/>
      <c r="B60"/>
    </row>
    <row r="61" spans="1:8" x14ac:dyDescent="0.25">
      <c r="A61"/>
      <c r="B61"/>
    </row>
    <row r="62" spans="1:8" x14ac:dyDescent="0.25">
      <c r="A62"/>
      <c r="B62"/>
    </row>
    <row r="63" spans="1:8" x14ac:dyDescent="0.25">
      <c r="A63"/>
      <c r="B63"/>
    </row>
    <row r="64" spans="1:8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</sheetData>
  <conditionalFormatting sqref="E6:E18 E45:E53 E25:E34 E55:E58 E36:E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time</vt:lpstr>
      <vt:lpstr>serie.exp1</vt:lpstr>
      <vt:lpstr>serie.exp2</vt:lpstr>
      <vt:lpstr>stats.annotators</vt:lpstr>
      <vt:lpstr>stats.global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THUET Quentin (EID)</dc:creator>
  <cp:lastModifiedBy>SCHILD Erwan</cp:lastModifiedBy>
  <dcterms:created xsi:type="dcterms:W3CDTF">2023-03-28T11:49:31Z</dcterms:created>
  <dcterms:modified xsi:type="dcterms:W3CDTF">2023-05-10T15:32:38Z</dcterms:modified>
</cp:coreProperties>
</file>