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רועי\Dropbox\My PC (ROYUNI-NB)\Desktop\קבצים לעבודה\"/>
    </mc:Choice>
  </mc:AlternateContent>
  <xr:revisionPtr revIDLastSave="0" documentId="13_ncr:1_{8B95026C-9641-4744-ADEA-A3283B3A403F}" xr6:coauthVersionLast="47" xr6:coauthVersionMax="47" xr10:uidLastSave="{00000000-0000-0000-0000-000000000000}"/>
  <bookViews>
    <workbookView xWindow="-110" yWindow="-110" windowWidth="19420" windowHeight="10420" tabRatio="601" xr2:uid="{00000000-000D-0000-FFFF-FFFF00000000}"/>
  </bookViews>
  <sheets>
    <sheet name="הוצאות חודשיות" sheetId="1" r:id="rId1"/>
    <sheet name="מחשבוני עזר הוצאות" sheetId="2" r:id="rId2"/>
    <sheet name="חובות" sheetId="3" r:id="rId3"/>
    <sheet name="הכנסות" sheetId="4" r:id="rId4"/>
    <sheet name="חסכונות" sheetId="6" r:id="rId5"/>
    <sheet name="דו&quot;ח מסכם" sheetId="5" r:id="rId6"/>
    <sheet name="לפני VS אחרי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7" l="1"/>
  <c r="B96" i="7"/>
  <c r="C66" i="7"/>
  <c r="C47" i="7"/>
  <c r="B47" i="7"/>
  <c r="C27" i="7"/>
  <c r="B27" i="7"/>
  <c r="D12" i="6"/>
  <c r="C12" i="6"/>
  <c r="G46" i="7" l="1"/>
  <c r="G48" i="7" s="1"/>
  <c r="G115" i="7"/>
  <c r="G117" i="7" s="1"/>
  <c r="G69" i="7"/>
  <c r="G71" i="7" s="1"/>
  <c r="F17" i="5"/>
  <c r="G17" i="4"/>
  <c r="C8" i="5" s="1"/>
  <c r="F17" i="4"/>
  <c r="E17" i="4"/>
  <c r="D20" i="5" l="1"/>
  <c r="D36" i="5"/>
  <c r="D41" i="5"/>
  <c r="E44" i="3"/>
  <c r="D25" i="5" s="1"/>
  <c r="E43" i="3"/>
  <c r="E26" i="5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4" i="3"/>
  <c r="E42" i="3" s="1"/>
  <c r="D26" i="5" s="1"/>
  <c r="D40" i="3"/>
  <c r="H40" i="3"/>
  <c r="F19" i="5"/>
  <c r="C41" i="5" s="1"/>
  <c r="E19" i="5"/>
  <c r="C36" i="5" s="1"/>
  <c r="F18" i="5"/>
  <c r="E18" i="5"/>
  <c r="E17" i="5"/>
  <c r="F16" i="5"/>
  <c r="E16" i="5"/>
  <c r="S61" i="5" l="1"/>
  <c r="S85" i="5"/>
  <c r="D8" i="5"/>
  <c r="F8" i="5" s="1"/>
  <c r="E31" i="5"/>
  <c r="D27" i="5"/>
  <c r="I40" i="3"/>
  <c r="E8" i="5" l="1"/>
  <c r="D12" i="2"/>
  <c r="D55" i="2"/>
  <c r="H44" i="1" s="1"/>
  <c r="D44" i="2"/>
  <c r="H44" i="2"/>
  <c r="D23" i="2"/>
  <c r="H26" i="2"/>
  <c r="H12" i="1" s="1"/>
  <c r="R48" i="2"/>
  <c r="R44" i="2"/>
  <c r="R40" i="2"/>
  <c r="R47" i="2"/>
  <c r="R46" i="2"/>
  <c r="R43" i="2"/>
  <c r="R42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W37" i="2"/>
  <c r="W36" i="2"/>
  <c r="W35" i="2"/>
  <c r="W34" i="2"/>
  <c r="W33" i="2"/>
  <c r="W32" i="2"/>
  <c r="R35" i="2"/>
  <c r="R34" i="2"/>
  <c r="R33" i="2"/>
  <c r="R32" i="2"/>
  <c r="M34" i="2"/>
  <c r="M33" i="2"/>
  <c r="M32" i="2"/>
  <c r="W26" i="2"/>
  <c r="W25" i="2"/>
  <c r="W24" i="2"/>
  <c r="W23" i="2"/>
  <c r="W22" i="2"/>
  <c r="W21" i="2"/>
  <c r="W20" i="2"/>
  <c r="R27" i="2"/>
  <c r="R26" i="2"/>
  <c r="R25" i="2"/>
  <c r="R24" i="2"/>
  <c r="R23" i="2"/>
  <c r="R22" i="2"/>
  <c r="R21" i="2"/>
  <c r="R20" i="2"/>
  <c r="M27" i="2"/>
  <c r="M26" i="2"/>
  <c r="M25" i="2"/>
  <c r="M24" i="2"/>
  <c r="M23" i="2"/>
  <c r="M22" i="2"/>
  <c r="M21" i="2"/>
  <c r="M20" i="2"/>
  <c r="U13" i="2"/>
  <c r="S13" i="2"/>
  <c r="Q13" i="2"/>
  <c r="O13" i="2"/>
  <c r="M13" i="2"/>
  <c r="K13" i="2"/>
  <c r="V12" i="2"/>
  <c r="V11" i="2"/>
  <c r="V10" i="2"/>
  <c r="V9" i="2"/>
  <c r="V8" i="2"/>
  <c r="V7" i="2"/>
  <c r="T12" i="2"/>
  <c r="T11" i="2"/>
  <c r="T10" i="2"/>
  <c r="T9" i="2"/>
  <c r="T8" i="2"/>
  <c r="T7" i="2"/>
  <c r="R12" i="2"/>
  <c r="R11" i="2"/>
  <c r="R10" i="2"/>
  <c r="R9" i="2"/>
  <c r="R8" i="2"/>
  <c r="R7" i="2"/>
  <c r="P12" i="2"/>
  <c r="P11" i="2"/>
  <c r="P10" i="2"/>
  <c r="P9" i="2"/>
  <c r="P8" i="2"/>
  <c r="P7" i="2"/>
  <c r="N12" i="2"/>
  <c r="N11" i="2"/>
  <c r="N10" i="2"/>
  <c r="N9" i="2"/>
  <c r="N8" i="2"/>
  <c r="N7" i="2"/>
  <c r="L8" i="2"/>
  <c r="L9" i="2"/>
  <c r="L10" i="2"/>
  <c r="L11" i="2"/>
  <c r="L12" i="2"/>
  <c r="L7" i="2"/>
  <c r="D24" i="2" l="1"/>
  <c r="H10" i="1" s="1"/>
  <c r="D16" i="5" s="1"/>
  <c r="M35" i="2"/>
  <c r="H26" i="1" s="1"/>
  <c r="T13" i="2"/>
  <c r="R13" i="2"/>
  <c r="M59" i="2"/>
  <c r="H36" i="1" s="1"/>
  <c r="D18" i="5"/>
  <c r="N13" i="2"/>
  <c r="V13" i="2"/>
  <c r="R28" i="2"/>
  <c r="H35" i="1" s="1"/>
  <c r="W28" i="2"/>
  <c r="H29" i="1" s="1"/>
  <c r="M28" i="2"/>
  <c r="H25" i="1" s="1"/>
  <c r="R36" i="2"/>
  <c r="H27" i="1" s="1"/>
  <c r="L13" i="2"/>
  <c r="P13" i="2"/>
  <c r="W38" i="2"/>
  <c r="R50" i="2"/>
  <c r="H34" i="1" s="1"/>
  <c r="B66" i="7" l="1"/>
  <c r="G91" i="7" s="1"/>
  <c r="G93" i="7" s="1"/>
  <c r="L14" i="2"/>
  <c r="H24" i="1" s="1"/>
  <c r="D17" i="5" s="1"/>
  <c r="D19" i="5"/>
  <c r="D21" i="5" l="1"/>
  <c r="R38" i="5" s="1"/>
  <c r="N96" i="5" s="1"/>
  <c r="G23" i="7"/>
  <c r="G25" i="7" s="1"/>
  <c r="D3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roeiz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שים לב!</t>
        </r>
        <r>
          <rPr>
            <sz val="9"/>
            <color indexed="81"/>
            <rFont val="Tahoma"/>
            <family val="2"/>
          </rPr>
          <t xml:space="preserve">
את תא זה יש לחשב באמצעות המחשבון המיועד.</t>
        </r>
      </text>
    </comment>
    <comment ref="H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 xml:space="preserve">את תא זה יש לחשב באמצעות המחשבון המיועד.
</t>
        </r>
      </text>
    </comment>
    <comment ref="H2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2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2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2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3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3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3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4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4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  <comment ref="H5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שימו לב!
</t>
        </r>
        <r>
          <rPr>
            <sz val="9"/>
            <color indexed="81"/>
            <rFont val="Tahoma"/>
            <family val="2"/>
          </rPr>
          <t>את תא זה יש לחשב באמצעות המחשבון המיועד.</t>
        </r>
      </text>
    </comment>
  </commentList>
</comments>
</file>

<file path=xl/sharedStrings.xml><?xml version="1.0" encoding="utf-8"?>
<sst xmlns="http://schemas.openxmlformats.org/spreadsheetml/2006/main" count="380" uniqueCount="259">
  <si>
    <t>משכנתא</t>
  </si>
  <si>
    <t>ביטוח משכנתא</t>
  </si>
  <si>
    <t>שכר דירה</t>
  </si>
  <si>
    <t>מיסי ישוב / ועד בית</t>
  </si>
  <si>
    <t>ביטוחים (למעט רכב)</t>
  </si>
  <si>
    <t>הוראות קבע לחיסכון</t>
  </si>
  <si>
    <t>מנויים</t>
  </si>
  <si>
    <t>תרומות בהוראת קבע</t>
  </si>
  <si>
    <t>הוצאה</t>
  </si>
  <si>
    <t>תקציב</t>
  </si>
  <si>
    <t>סיכום חודשי</t>
  </si>
  <si>
    <t>קטגוריה</t>
  </si>
  <si>
    <t xml:space="preserve">הוצאות קבועות </t>
  </si>
  <si>
    <t>הוצאות תקופתיות</t>
  </si>
  <si>
    <t>הוצאות שוטפות</t>
  </si>
  <si>
    <t>ארנונה / שמירה</t>
  </si>
  <si>
    <t>מים וביוב</t>
  </si>
  <si>
    <t>חשמל</t>
  </si>
  <si>
    <t>גז</t>
  </si>
  <si>
    <t>חימום - סולר / נפט</t>
  </si>
  <si>
    <t>חינוך</t>
  </si>
  <si>
    <t>חוגים, קייטנות ובריכה</t>
  </si>
  <si>
    <t>ביטוחי רכב + טסט</t>
  </si>
  <si>
    <t>תיקוני רכב</t>
  </si>
  <si>
    <t>ביגוד והנעלה</t>
  </si>
  <si>
    <t>בריאות</t>
  </si>
  <si>
    <t>עמלות וריביות בנקים</t>
  </si>
  <si>
    <t>טיפולי שיניים</t>
  </si>
  <si>
    <t>אופטיקה</t>
  </si>
  <si>
    <t>חופשה / טיול</t>
  </si>
  <si>
    <t>יהדות / חגים</t>
  </si>
  <si>
    <t>מתנות לאירועים ושמחות</t>
  </si>
  <si>
    <t>רכישות ושרותים</t>
  </si>
  <si>
    <t>תספורת וקוסמטיקה</t>
  </si>
  <si>
    <t>ביטוח לאומי (מי שלא עובד)</t>
  </si>
  <si>
    <t>מזון</t>
  </si>
  <si>
    <t>תחבורה ציבורית</t>
  </si>
  <si>
    <t>דלק וחניה</t>
  </si>
  <si>
    <t xml:space="preserve">טלפון נייח </t>
  </si>
  <si>
    <t>אחזקת בית</t>
  </si>
  <si>
    <t>עוזרת / שמרטף</t>
  </si>
  <si>
    <t>סיגריות</t>
  </si>
  <si>
    <t>מסעדות, בתי קפה ובילויים</t>
  </si>
  <si>
    <t>תחביבים</t>
  </si>
  <si>
    <t>החזר הלוואות</t>
  </si>
  <si>
    <t>סוג</t>
  </si>
  <si>
    <t>תשלום חודשי</t>
  </si>
  <si>
    <t>חודשים שנשארו</t>
  </si>
  <si>
    <t>אחוזי ריבית</t>
  </si>
  <si>
    <t>יתרת החוב</t>
  </si>
  <si>
    <t>נכון לתאריך</t>
  </si>
  <si>
    <t>משכנתא 1</t>
  </si>
  <si>
    <t>זכאות /משלימה</t>
  </si>
  <si>
    <t>משכנתא 2</t>
  </si>
  <si>
    <t>משכנתא 3</t>
  </si>
  <si>
    <t>משכנתא 4</t>
  </si>
  <si>
    <t>משכנתא 5</t>
  </si>
  <si>
    <t>משכנתא 6</t>
  </si>
  <si>
    <t>סה"כ לחודש</t>
  </si>
  <si>
    <t>מחשבון משכנתא</t>
  </si>
  <si>
    <t>עלות חודשית</t>
  </si>
  <si>
    <t>ביטוח חיים</t>
  </si>
  <si>
    <t>ביטוח רכוש  (נכס / תכולה)</t>
  </si>
  <si>
    <t>ביטוח משלים</t>
  </si>
  <si>
    <t>ביטוח בריאות וסיעוד</t>
  </si>
  <si>
    <t>מחשבון ביטוחים (למעט רכב)</t>
  </si>
  <si>
    <t>כבלים/Hot/Yes</t>
  </si>
  <si>
    <t>ספק אינטרנט</t>
  </si>
  <si>
    <t>ספורט/חדר כושר</t>
  </si>
  <si>
    <t>מחשבון מנויים</t>
  </si>
  <si>
    <t>סוג המנוי</t>
  </si>
  <si>
    <t>סוג הביטוח</t>
  </si>
  <si>
    <t>מחשבוני הוצאות קבועות</t>
  </si>
  <si>
    <t>Netflix</t>
  </si>
  <si>
    <t>מפעל הפיס/הגרלות</t>
  </si>
  <si>
    <t>ביטוח תאונות אישיות</t>
  </si>
  <si>
    <t>שם / גיל</t>
  </si>
  <si>
    <t>הסעות, נסיעות, אוכל</t>
  </si>
  <si>
    <t>תשלום למוסד</t>
  </si>
  <si>
    <t>צהרון / מטפלת</t>
  </si>
  <si>
    <t>שיעורים פרטיים</t>
  </si>
  <si>
    <t>תשלומי הורים / טיולים</t>
  </si>
  <si>
    <t>ספרי לימוד / מכשירי כתיבה</t>
  </si>
  <si>
    <t>עלות שנתית *</t>
  </si>
  <si>
    <t>סה"כ</t>
  </si>
  <si>
    <t>סה"כ הוצאות חינוך לחודש</t>
  </si>
  <si>
    <t>עלות שנתית</t>
  </si>
  <si>
    <t>חוגי ילדים</t>
  </si>
  <si>
    <t>חוגי הורים</t>
  </si>
  <si>
    <t>קייטנות</t>
  </si>
  <si>
    <t>תנועות נוער</t>
  </si>
  <si>
    <t>הרצאות</t>
  </si>
  <si>
    <t>השתלמויות ולימודים</t>
  </si>
  <si>
    <t>בריכה</t>
  </si>
  <si>
    <t>אחר</t>
  </si>
  <si>
    <t>חידוש רשיון רכב + טסט</t>
  </si>
  <si>
    <t>ביטוח חובה</t>
  </si>
  <si>
    <t xml:space="preserve">ביטוח צד ג' / מקיף </t>
  </si>
  <si>
    <t>מוסך / תאונות / צביעה / מיזוג</t>
  </si>
  <si>
    <t>עבודות חוץ / תיקון פרונט</t>
  </si>
  <si>
    <t>אביזרים / צמיגים / תקרים</t>
  </si>
  <si>
    <t>בר / בת מצווה</t>
  </si>
  <si>
    <t>ברית</t>
  </si>
  <si>
    <t>חתונה</t>
  </si>
  <si>
    <t>יום הולדת</t>
  </si>
  <si>
    <t>לבן הזוג / לילדים</t>
  </si>
  <si>
    <t>אירוע בעבודה</t>
  </si>
  <si>
    <t>למורה / לגננת</t>
  </si>
  <si>
    <t>שונות</t>
  </si>
  <si>
    <t>התייעצות עם מומחה</t>
  </si>
  <si>
    <t>מכשור רפואי</t>
  </si>
  <si>
    <t>אמבולנס / בי"ח</t>
  </si>
  <si>
    <t>רפואה אלטרנטיבית</t>
  </si>
  <si>
    <t>תשלום לטיפת חלב</t>
  </si>
  <si>
    <t>תרופות</t>
  </si>
  <si>
    <t>מרפאה / צילום / רופא מקצועי / תשלום רבעוני</t>
  </si>
  <si>
    <t>תפילין, ציצית, מזוזות, ספרי קודש</t>
  </si>
  <si>
    <t>צדקה, בית כנסת, מקווה, יזכור, עליה לתורה</t>
  </si>
  <si>
    <t>ריהוט, צרכי מטבח</t>
  </si>
  <si>
    <t>מכשירי חשמל ואלקטרוניקה</t>
  </si>
  <si>
    <t>אינסטלציה</t>
  </si>
  <si>
    <t>תפירה</t>
  </si>
  <si>
    <t>משחקים, צעצועים</t>
  </si>
  <si>
    <t>כלי עבודה, נעילה</t>
  </si>
  <si>
    <t>מגבות, מצעים, מזרנים, ריפוד</t>
  </si>
  <si>
    <t>אופניים, עגלה</t>
  </si>
  <si>
    <t>רשיון נהיגה לילדים</t>
  </si>
  <si>
    <t>מכשירי כתיבה</t>
  </si>
  <si>
    <t>עיצוב הבית</t>
  </si>
  <si>
    <t>ניקוי יבש, כביסה</t>
  </si>
  <si>
    <t>ספרים</t>
  </si>
  <si>
    <t>מחשב - תיקונים, נייר, דיו, דיסקים</t>
  </si>
  <si>
    <t>צילום- פיתוח, בטריות, קלטות</t>
  </si>
  <si>
    <t>ייעוץ מס, הנה"ח, עו"ד</t>
  </si>
  <si>
    <t>טיפול בגינה, גנן</t>
  </si>
  <si>
    <t>אגרת רשות השידור</t>
  </si>
  <si>
    <t>מכולת</t>
  </si>
  <si>
    <t>רשת מזון / צרכניה</t>
  </si>
  <si>
    <t>חנות בשר</t>
  </si>
  <si>
    <t>ירקן</t>
  </si>
  <si>
    <t>מזון טבעי ואורגני</t>
  </si>
  <si>
    <t>מים מינראליים</t>
  </si>
  <si>
    <t>מזון בעבודה</t>
  </si>
  <si>
    <t>קייטרינג / אוכל מוכן</t>
  </si>
  <si>
    <t>חיתולים ותחליף חלב-אם</t>
  </si>
  <si>
    <t>דלק</t>
  </si>
  <si>
    <t>תשלומי חניה</t>
  </si>
  <si>
    <t>דוחות תנועה וחניה</t>
  </si>
  <si>
    <t>מינוי לאיתורן / ברק</t>
  </si>
  <si>
    <t>כבישי אגרה</t>
  </si>
  <si>
    <t>מסעדות בתי קפה ובילויים</t>
  </si>
  <si>
    <t>בילויים ומופעים</t>
  </si>
  <si>
    <t>דמי כיס</t>
  </si>
  <si>
    <t>מסעדה ואוכל בחוץ</t>
  </si>
  <si>
    <t>חיות מחמד</t>
  </si>
  <si>
    <t>השכרת סרטים</t>
  </si>
  <si>
    <t>תרומות בדלת</t>
  </si>
  <si>
    <t>תיקון אופניים</t>
  </si>
  <si>
    <t>מחשבוני הוצאות שוטפות</t>
  </si>
  <si>
    <t>מחשבוני הוצאות תקופתיות</t>
  </si>
  <si>
    <t>שם הנושה</t>
  </si>
  <si>
    <t>סכום החוב</t>
  </si>
  <si>
    <t>נכון ליום</t>
  </si>
  <si>
    <t>אחוז ריבית</t>
  </si>
  <si>
    <t>מס' תשלומים נותרים</t>
  </si>
  <si>
    <t>סכום החזר החודש</t>
  </si>
  <si>
    <t>נותר לתשלום</t>
  </si>
  <si>
    <t>הערות</t>
  </si>
  <si>
    <t/>
  </si>
  <si>
    <t xml:space="preserve">בהחזר חודשי: </t>
  </si>
  <si>
    <t xml:space="preserve">סה"כ חובות לא מוסדרים: </t>
  </si>
  <si>
    <t>הכנסות</t>
  </si>
  <si>
    <t>סוג ההכנסה</t>
  </si>
  <si>
    <t>מקור ההכנסה</t>
  </si>
  <si>
    <t>בעל עבודה 1</t>
  </si>
  <si>
    <t>בעל עבודה 2</t>
  </si>
  <si>
    <t>אישה עבודה 1</t>
  </si>
  <si>
    <t>אישה עבודה 2</t>
  </si>
  <si>
    <t>קצבת ילדים</t>
  </si>
  <si>
    <t>קצבאות נוספות</t>
  </si>
  <si>
    <t>סיוע בשכר דירה</t>
  </si>
  <si>
    <t>מזונות</t>
  </si>
  <si>
    <t>הכנסה מנכס</t>
  </si>
  <si>
    <t>סיוע מההורים</t>
  </si>
  <si>
    <t>סה"כ הכנסות</t>
  </si>
  <si>
    <t>הכנסות חודשיות</t>
  </si>
  <si>
    <r>
      <t xml:space="preserve">עלות שנתית = תשלום </t>
    </r>
    <r>
      <rPr>
        <b/>
        <sz val="8"/>
        <rFont val="Calibri"/>
        <family val="2"/>
      </rPr>
      <t>בחודש בפועל X מספר חודשי תשלום בשנה</t>
    </r>
  </si>
  <si>
    <r>
      <rPr>
        <b/>
        <sz val="11"/>
        <color indexed="8"/>
        <rFont val="Calibri"/>
        <family val="2"/>
      </rPr>
      <t xml:space="preserve">שימו לב! </t>
    </r>
    <r>
      <rPr>
        <sz val="11"/>
        <color theme="1"/>
        <rFont val="Calibri"/>
        <family val="2"/>
      </rPr>
      <t>בהעברת נתוני המחשבונים לתוכנה, יש לקחת את הנתונים מעמודות "עלות חודשית"</t>
    </r>
  </si>
  <si>
    <r>
      <t xml:space="preserve">עלות חודשית = תשלום </t>
    </r>
    <r>
      <rPr>
        <b/>
        <sz val="8"/>
        <rFont val="Calibri"/>
        <family val="2"/>
      </rPr>
      <t>ממוצע</t>
    </r>
    <r>
      <rPr>
        <sz val="8"/>
        <rFont val="Calibri"/>
        <family val="2"/>
      </rPr>
      <t xml:space="preserve"> לכל חודש בשנה = תשלום שנתי / 12</t>
    </r>
  </si>
  <si>
    <r>
      <rPr>
        <b/>
        <sz val="8"/>
        <color indexed="8"/>
        <rFont val="Calibri"/>
        <family val="2"/>
      </rPr>
      <t xml:space="preserve">חגי תשרי </t>
    </r>
    <r>
      <rPr>
        <sz val="8"/>
        <color indexed="8"/>
        <rFont val="Calibri"/>
        <family val="2"/>
      </rPr>
      <t>- ר"ה, סוכות, הוצאות לסוכה, 4 מינים וכו'</t>
    </r>
  </si>
  <si>
    <r>
      <rPr>
        <b/>
        <sz val="8"/>
        <color indexed="8"/>
        <rFont val="Calibri"/>
        <family val="2"/>
      </rPr>
      <t>חנוכה</t>
    </r>
    <r>
      <rPr>
        <sz val="8"/>
        <color indexed="8"/>
        <rFont val="Calibri"/>
        <family val="2"/>
      </rPr>
      <t xml:space="preserve"> - נרות, דמי חנוכה</t>
    </r>
  </si>
  <si>
    <r>
      <t>ט"ו בשבט</t>
    </r>
    <r>
      <rPr>
        <sz val="8"/>
        <color indexed="8"/>
        <rFont val="Calibri"/>
        <family val="2"/>
      </rPr>
      <t xml:space="preserve"> - פירות לט"ו בשבט</t>
    </r>
  </si>
  <si>
    <r>
      <rPr>
        <b/>
        <sz val="8"/>
        <color indexed="8"/>
        <rFont val="Calibri"/>
        <family val="2"/>
      </rPr>
      <t xml:space="preserve">פורים </t>
    </r>
    <r>
      <rPr>
        <sz val="8"/>
        <color indexed="8"/>
        <rFont val="Calibri"/>
        <family val="2"/>
      </rPr>
      <t>- משלוח מנות, מתנות לאביונים, תחפושות</t>
    </r>
  </si>
  <si>
    <r>
      <rPr>
        <b/>
        <sz val="8"/>
        <color indexed="8"/>
        <rFont val="Calibri"/>
        <family val="2"/>
      </rPr>
      <t>פסח</t>
    </r>
    <r>
      <rPr>
        <sz val="8"/>
        <color indexed="8"/>
        <rFont val="Calibri"/>
        <family val="2"/>
      </rPr>
      <t>, מימונה, סיגד</t>
    </r>
  </si>
  <si>
    <r>
      <t>סה"כ חובות מוסדרים:</t>
    </r>
    <r>
      <rPr>
        <b/>
        <sz val="12"/>
        <color indexed="8"/>
        <rFont val="Calibri"/>
        <family val="2"/>
      </rPr>
      <t xml:space="preserve"> </t>
    </r>
  </si>
  <si>
    <t>חודשיות קבועות</t>
  </si>
  <si>
    <t>תקופתיות</t>
  </si>
  <si>
    <t>שוטפות</t>
  </si>
  <si>
    <t>סה"כ הוצאות</t>
  </si>
  <si>
    <t>סיכום הוצאות</t>
  </si>
  <si>
    <t>סוג החוב</t>
  </si>
  <si>
    <t>סכום</t>
  </si>
  <si>
    <t>סה"כ החזרי חובות חודשיים</t>
  </si>
  <si>
    <t>חובות שאינם בהסדר</t>
  </si>
  <si>
    <t>חובות בהסדר</t>
  </si>
  <si>
    <t>סה"כ חובות</t>
  </si>
  <si>
    <t>סיכום חובות</t>
  </si>
  <si>
    <t>הוצאות</t>
  </si>
  <si>
    <t>הפרש</t>
  </si>
  <si>
    <t>הפרש כולל החזרי חובות</t>
  </si>
  <si>
    <t>הפרש שנתי בין הוצאות להכנסות כולל החזר חובות</t>
  </si>
  <si>
    <t>מיפוי</t>
  </si>
  <si>
    <t>ביצוע</t>
  </si>
  <si>
    <t>קיץ הורים</t>
  </si>
  <si>
    <t>חורף הורים</t>
  </si>
  <si>
    <t>קיץ ילדים</t>
  </si>
  <si>
    <t>חורף ילדים</t>
  </si>
  <si>
    <t>נעליים</t>
  </si>
  <si>
    <t>פריטים קטנים</t>
  </si>
  <si>
    <t xml:space="preserve">לא לשכוח: חובות בנקים, אוברדראפט, הלוואות, כרטיסי אשראי, הלוואות דרך המשכורת,  מכולת, גמ"חים, רופא שיניים, הלוואות מהעבודה, חברים, אנשים פרטיים, שוק אפור, שיקים בחוץ  </t>
  </si>
  <si>
    <t>חסכונות</t>
  </si>
  <si>
    <t>הפרשה חודשית</t>
  </si>
  <si>
    <t>סכום מצטבר</t>
  </si>
  <si>
    <t>זמן פירעון</t>
  </si>
  <si>
    <t>פק"ם / מק"ם</t>
  </si>
  <si>
    <t>דרך הביטוח</t>
  </si>
  <si>
    <t>קרנות השתלמות</t>
  </si>
  <si>
    <t>חסכונות סגורים</t>
  </si>
  <si>
    <t>חסכונות ילדים</t>
  </si>
  <si>
    <t>קופות גמל</t>
  </si>
  <si>
    <t>הוצאות עתידיות</t>
  </si>
  <si>
    <t xml:space="preserve"> דמי כיס</t>
  </si>
  <si>
    <t>בעלי חיים</t>
  </si>
  <si>
    <t>סופר פארם</t>
  </si>
  <si>
    <t>Apple Music\Spotify</t>
  </si>
  <si>
    <t>הפרשה לבלת"מ</t>
  </si>
  <si>
    <t>ביט</t>
  </si>
  <si>
    <t>מזומן</t>
  </si>
  <si>
    <t>תזרים</t>
  </si>
  <si>
    <t>תזרים חודשי</t>
  </si>
  <si>
    <t>כמה הוצאתי לפני התהליך</t>
  </si>
  <si>
    <t>כמה אני מוציא היום</t>
  </si>
  <si>
    <t>תקציב:</t>
  </si>
  <si>
    <t xml:space="preserve">חיסכון חודשי: </t>
  </si>
  <si>
    <t>ביצוע:</t>
  </si>
  <si>
    <t xml:space="preserve">חיסכון שנתי: </t>
  </si>
  <si>
    <t>ביגוד "לפני"</t>
  </si>
  <si>
    <t>ביגוד "אחרי"</t>
  </si>
  <si>
    <t>אוכל בחוץ "לפני"</t>
  </si>
  <si>
    <t>אוכל בחוץ "אחרי"</t>
  </si>
  <si>
    <t>ביטוחים "לפני"</t>
  </si>
  <si>
    <t>ביטוחים "אחרי"</t>
  </si>
  <si>
    <t>מזון לבית "לפני"</t>
  </si>
  <si>
    <t>מזון לבית "אחרי"</t>
  </si>
  <si>
    <t>הפרש בין התזרים החודשי "לפני" לתזרים החודשי "אחרי" (או במילים אחרון - עם כמה כסף אני יוצא יותר כל חודש?)</t>
  </si>
  <si>
    <t>תזרים חודשי בפועל</t>
  </si>
  <si>
    <t xml:space="preserve">סה"כ חיסכון חודשי: </t>
  </si>
  <si>
    <t xml:space="preserve">סה"כ חיסכון שנתי: </t>
  </si>
  <si>
    <t>טלפון נייד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</si>
</sst>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#,##0_ ;\-#,##0\ "/>
    <numFmt numFmtId="165" formatCode="[$-1010000]d/m/yyyy;@"/>
  </numFmts>
  <fonts count="39" x14ac:knownFonts="1">
    <font>
      <sz val="11"/>
      <color theme="1"/>
      <name val="Arial"/>
      <family val="2"/>
      <scheme val="minor"/>
    </font>
    <font>
      <sz val="9"/>
      <color indexed="8"/>
      <name val="Arial"/>
      <family val="2"/>
      <charset val="177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Arial"/>
      <family val="2"/>
      <charset val="177"/>
    </font>
    <font>
      <b/>
      <sz val="8"/>
      <color indexed="8"/>
      <name val="Arial"/>
      <family val="2"/>
    </font>
    <font>
      <b/>
      <sz val="10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indexed="8"/>
      <name val="Calibri"/>
      <family val="2"/>
    </font>
    <font>
      <sz val="11"/>
      <color theme="1"/>
      <name val="Arial"/>
      <family val="2"/>
      <charset val="177"/>
      <scheme val="minor"/>
    </font>
    <font>
      <b/>
      <sz val="9"/>
      <color indexed="8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sz val="12"/>
      <color indexed="8"/>
      <name val="Calibri"/>
      <family val="2"/>
    </font>
    <font>
      <sz val="9"/>
      <color indexed="8"/>
      <name val="Calibri"/>
      <family val="2"/>
    </font>
    <font>
      <b/>
      <sz val="9"/>
      <name val="Arial"/>
      <family val="2"/>
    </font>
    <font>
      <sz val="8"/>
      <color indexed="8"/>
      <name val="Arial"/>
      <family val="2"/>
      <charset val="177"/>
    </font>
    <font>
      <sz val="11"/>
      <color theme="1"/>
      <name val="Arial"/>
      <family val="2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b/>
      <u/>
      <sz val="14"/>
      <color theme="1"/>
      <name val="Calibri"/>
      <family val="2"/>
    </font>
    <font>
      <sz val="11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b/>
      <sz val="26"/>
      <color theme="1"/>
      <name val="Aharoni"/>
    </font>
    <font>
      <b/>
      <sz val="20"/>
      <color theme="1"/>
      <name val="Arial"/>
      <family val="2"/>
      <scheme val="minor"/>
    </font>
    <font>
      <sz val="11"/>
      <name val="Arial"/>
      <family val="2"/>
      <scheme val="minor"/>
    </font>
    <font>
      <b/>
      <sz val="20"/>
      <name val="Arial"/>
      <family val="2"/>
      <scheme val="minor"/>
    </font>
    <font>
      <b/>
      <sz val="18"/>
      <name val="Arial"/>
      <family val="2"/>
      <scheme val="minor"/>
    </font>
    <font>
      <b/>
      <sz val="16"/>
      <name val="Arial"/>
      <family val="2"/>
      <scheme val="minor"/>
    </font>
    <font>
      <sz val="11"/>
      <color theme="0"/>
      <name val="Calibri"/>
      <family val="2"/>
    </font>
    <font>
      <sz val="22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/>
    <xf numFmtId="0" fontId="23" fillId="0" borderId="0"/>
    <xf numFmtId="0" fontId="4" fillId="0" borderId="0"/>
  </cellStyleXfs>
  <cellXfs count="330">
    <xf numFmtId="0" fontId="0" fillId="0" borderId="0" xfId="0"/>
    <xf numFmtId="3" fontId="8" fillId="0" borderId="2" xfId="2" applyNumberFormat="1" applyFont="1" applyFill="1" applyBorder="1" applyAlignment="1" applyProtection="1">
      <alignment horizontal="right" vertical="center"/>
      <protection locked="0" hidden="1"/>
    </xf>
    <xf numFmtId="0" fontId="8" fillId="0" borderId="2" xfId="1" applyFont="1" applyBorder="1" applyAlignment="1" applyProtection="1">
      <alignment horizontal="center" vertical="center"/>
      <protection locked="0" hidden="1"/>
    </xf>
    <xf numFmtId="10" fontId="8" fillId="0" borderId="2" xfId="3" applyNumberFormat="1" applyFont="1" applyFill="1" applyBorder="1" applyAlignment="1" applyProtection="1">
      <alignment horizontal="center" vertical="center"/>
      <protection locked="0" hidden="1"/>
    </xf>
    <xf numFmtId="3" fontId="8" fillId="0" borderId="24" xfId="2" applyNumberFormat="1" applyFont="1" applyFill="1" applyBorder="1" applyAlignment="1" applyProtection="1">
      <alignment horizontal="right" vertical="center"/>
      <protection locked="0" hidden="1"/>
    </xf>
    <xf numFmtId="0" fontId="8" fillId="0" borderId="24" xfId="1" applyFont="1" applyBorder="1" applyAlignment="1" applyProtection="1">
      <alignment horizontal="center" vertical="center"/>
      <protection locked="0" hidden="1"/>
    </xf>
    <xf numFmtId="10" fontId="8" fillId="0" borderId="24" xfId="3" applyNumberFormat="1" applyFont="1" applyFill="1" applyBorder="1" applyAlignment="1" applyProtection="1">
      <alignment horizontal="center" vertical="center"/>
      <protection locked="0" hidden="1"/>
    </xf>
    <xf numFmtId="0" fontId="8" fillId="0" borderId="25" xfId="1" applyFont="1" applyBorder="1" applyAlignment="1" applyProtection="1">
      <alignment horizontal="center" vertical="center"/>
      <protection locked="0" hidden="1"/>
    </xf>
    <xf numFmtId="0" fontId="8" fillId="0" borderId="10" xfId="1" applyFont="1" applyBorder="1" applyAlignment="1" applyProtection="1">
      <alignment horizontal="center" vertical="center"/>
      <protection locked="0" hidden="1"/>
    </xf>
    <xf numFmtId="3" fontId="17" fillId="0" borderId="10" xfId="2" applyNumberFormat="1" applyFont="1" applyBorder="1" applyAlignment="1" applyProtection="1">
      <alignment horizontal="right" vertical="center"/>
      <protection locked="0" hidden="1"/>
    </xf>
    <xf numFmtId="3" fontId="8" fillId="0" borderId="10" xfId="2" applyNumberFormat="1" applyFont="1" applyFill="1" applyBorder="1" applyAlignment="1" applyProtection="1">
      <alignment horizontal="right"/>
      <protection locked="0" hidden="1"/>
    </xf>
    <xf numFmtId="164" fontId="20" fillId="0" borderId="25" xfId="2" applyNumberFormat="1" applyFont="1" applyBorder="1" applyAlignment="1" applyProtection="1">
      <alignment horizontal="right"/>
      <protection locked="0" hidden="1"/>
    </xf>
    <xf numFmtId="164" fontId="20" fillId="0" borderId="10" xfId="2" applyNumberFormat="1" applyFont="1" applyBorder="1" applyAlignment="1" applyProtection="1">
      <alignment horizontal="right"/>
      <protection locked="0" hidden="1"/>
    </xf>
    <xf numFmtId="164" fontId="20" fillId="0" borderId="2" xfId="2" applyNumberFormat="1" applyFont="1" applyBorder="1" applyAlignment="1" applyProtection="1">
      <alignment horizontal="right"/>
      <protection locked="0" hidden="1"/>
    </xf>
    <xf numFmtId="164" fontId="20" fillId="0" borderId="9" xfId="2" applyNumberFormat="1" applyFont="1" applyBorder="1" applyAlignment="1" applyProtection="1">
      <alignment horizontal="right"/>
      <protection locked="0" hidden="1"/>
    </xf>
    <xf numFmtId="164" fontId="20" fillId="0" borderId="11" xfId="2" applyNumberFormat="1" applyFont="1" applyBorder="1" applyAlignment="1" applyProtection="1">
      <alignment horizontal="right"/>
      <protection locked="0" hidden="1"/>
    </xf>
    <xf numFmtId="164" fontId="20" fillId="0" borderId="14" xfId="2" applyNumberFormat="1" applyFont="1" applyBorder="1" applyAlignment="1" applyProtection="1">
      <alignment horizontal="right"/>
      <protection locked="0" hidden="1"/>
    </xf>
    <xf numFmtId="164" fontId="20" fillId="0" borderId="12" xfId="2" applyNumberFormat="1" applyFont="1" applyBorder="1" applyAlignment="1" applyProtection="1">
      <alignment horizontal="right"/>
      <protection locked="0" hidden="1"/>
    </xf>
    <xf numFmtId="164" fontId="20" fillId="0" borderId="23" xfId="2" applyNumberFormat="1" applyFont="1" applyBorder="1" applyAlignment="1" applyProtection="1">
      <alignment horizontal="right"/>
      <protection locked="0" hidden="1"/>
    </xf>
    <xf numFmtId="164" fontId="20" fillId="0" borderId="24" xfId="2" applyNumberFormat="1" applyFont="1" applyBorder="1" applyAlignment="1" applyProtection="1">
      <alignment horizontal="right"/>
      <protection locked="0" hidden="1"/>
    </xf>
    <xf numFmtId="0" fontId="3" fillId="0" borderId="0" xfId="0" applyFont="1" applyProtection="1">
      <protection locked="0" hidden="1"/>
    </xf>
    <xf numFmtId="0" fontId="2" fillId="6" borderId="11" xfId="0" applyFont="1" applyFill="1" applyBorder="1" applyProtection="1">
      <protection locked="0" hidden="1"/>
    </xf>
    <xf numFmtId="0" fontId="2" fillId="6" borderId="14" xfId="0" applyFont="1" applyFill="1" applyBorder="1" applyProtection="1">
      <protection locked="0" hidden="1"/>
    </xf>
    <xf numFmtId="0" fontId="2" fillId="6" borderId="12" xfId="0" applyFont="1" applyFill="1" applyBorder="1" applyProtection="1">
      <protection locked="0" hidden="1"/>
    </xf>
    <xf numFmtId="0" fontId="3" fillId="0" borderId="7" xfId="0" applyFont="1" applyBorder="1" applyProtection="1">
      <protection locked="0" hidden="1"/>
    </xf>
    <xf numFmtId="0" fontId="3" fillId="0" borderId="36" xfId="0" applyFont="1" applyBorder="1" applyProtection="1">
      <protection locked="0" hidden="1"/>
    </xf>
    <xf numFmtId="3" fontId="3" fillId="0" borderId="7" xfId="0" applyNumberFormat="1" applyFont="1" applyBorder="1" applyProtection="1">
      <protection locked="0" hidden="1"/>
    </xf>
    <xf numFmtId="0" fontId="3" fillId="0" borderId="13" xfId="0" applyFont="1" applyBorder="1" applyProtection="1">
      <protection locked="0" hidden="1"/>
    </xf>
    <xf numFmtId="0" fontId="3" fillId="0" borderId="8" xfId="0" applyFont="1" applyBorder="1" applyProtection="1">
      <protection locked="0" hidden="1"/>
    </xf>
    <xf numFmtId="0" fontId="3" fillId="0" borderId="9" xfId="0" applyFont="1" applyBorder="1" applyProtection="1">
      <protection locked="0" hidden="1"/>
    </xf>
    <xf numFmtId="0" fontId="3" fillId="0" borderId="6" xfId="0" applyFont="1" applyBorder="1" applyProtection="1">
      <protection locked="0" hidden="1"/>
    </xf>
    <xf numFmtId="0" fontId="3" fillId="0" borderId="2" xfId="0" applyFont="1" applyBorder="1" applyProtection="1">
      <protection locked="0" hidden="1"/>
    </xf>
    <xf numFmtId="0" fontId="3" fillId="0" borderId="25" xfId="0" applyFont="1" applyBorder="1" applyProtection="1">
      <protection locked="0" hidden="1"/>
    </xf>
    <xf numFmtId="0" fontId="3" fillId="0" borderId="9" xfId="0" applyFont="1" applyBorder="1" applyAlignment="1" applyProtection="1">
      <alignment horizontal="center"/>
      <protection locked="0" hidden="1"/>
    </xf>
    <xf numFmtId="3" fontId="3" fillId="0" borderId="9" xfId="0" applyNumberFormat="1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3" fillId="0" borderId="55" xfId="0" applyFont="1" applyBorder="1" applyProtection="1">
      <protection locked="0" hidden="1"/>
    </xf>
    <xf numFmtId="0" fontId="3" fillId="0" borderId="14" xfId="0" applyFont="1" applyBorder="1" applyProtection="1">
      <protection locked="0" hidden="1"/>
    </xf>
    <xf numFmtId="0" fontId="3" fillId="0" borderId="54" xfId="0" applyFont="1" applyBorder="1" applyProtection="1">
      <protection locked="0" hidden="1"/>
    </xf>
    <xf numFmtId="0" fontId="3" fillId="2" borderId="0" xfId="0" applyFont="1" applyFill="1" applyProtection="1">
      <protection locked="0" hidden="1"/>
    </xf>
    <xf numFmtId="0" fontId="8" fillId="6" borderId="28" xfId="1" applyFont="1" applyFill="1" applyBorder="1" applyAlignment="1" applyProtection="1">
      <alignment horizontal="center" vertical="center"/>
      <protection locked="0" hidden="1"/>
    </xf>
    <xf numFmtId="0" fontId="8" fillId="6" borderId="29" xfId="1" applyFont="1" applyFill="1" applyBorder="1" applyAlignment="1" applyProtection="1">
      <alignment horizontal="center" vertical="center"/>
      <protection locked="0" hidden="1"/>
    </xf>
    <xf numFmtId="0" fontId="8" fillId="6" borderId="29" xfId="1" applyFont="1" applyFill="1" applyBorder="1" applyAlignment="1" applyProtection="1">
      <alignment horizontal="center" vertical="center" wrapText="1"/>
      <protection locked="0" hidden="1"/>
    </xf>
    <xf numFmtId="0" fontId="8" fillId="6" borderId="29" xfId="1" applyFont="1" applyFill="1" applyBorder="1" applyAlignment="1" applyProtection="1">
      <alignment horizontal="right" vertical="center" wrapText="1"/>
      <protection locked="0" hidden="1"/>
    </xf>
    <xf numFmtId="0" fontId="8" fillId="6" borderId="30" xfId="1" applyFont="1" applyFill="1" applyBorder="1" applyAlignment="1" applyProtection="1">
      <alignment horizontal="center" vertical="center" wrapText="1"/>
      <protection locked="0" hidden="1"/>
    </xf>
    <xf numFmtId="0" fontId="8" fillId="0" borderId="23" xfId="1" applyFont="1" applyBorder="1" applyAlignment="1" applyProtection="1">
      <alignment horizontal="center" vertical="center"/>
      <protection locked="0" hidden="1"/>
    </xf>
    <xf numFmtId="0" fontId="8" fillId="0" borderId="9" xfId="1" applyFont="1" applyBorder="1" applyAlignment="1" applyProtection="1">
      <alignment horizontal="center" vertical="center"/>
      <protection locked="0" hidden="1"/>
    </xf>
    <xf numFmtId="164" fontId="8" fillId="0" borderId="2" xfId="2" applyNumberFormat="1" applyFont="1" applyBorder="1" applyAlignment="1" applyProtection="1">
      <alignment horizontal="right" vertical="center"/>
      <protection locked="0" hidden="1"/>
    </xf>
    <xf numFmtId="164" fontId="8" fillId="9" borderId="2" xfId="2" applyNumberFormat="1" applyFont="1" applyFill="1" applyBorder="1" applyAlignment="1" applyProtection="1">
      <alignment horizontal="right" vertical="center"/>
      <protection locked="0" hidden="1"/>
    </xf>
    <xf numFmtId="164" fontId="17" fillId="0" borderId="2" xfId="2" applyNumberFormat="1" applyFont="1" applyBorder="1" applyAlignment="1" applyProtection="1">
      <alignment horizontal="right" vertical="center"/>
      <protection locked="0" hidden="1"/>
    </xf>
    <xf numFmtId="3" fontId="9" fillId="3" borderId="14" xfId="2" applyNumberFormat="1" applyFont="1" applyFill="1" applyBorder="1" applyAlignment="1" applyProtection="1">
      <alignment horizontal="right" vertical="center"/>
      <protection locked="0" hidden="1"/>
    </xf>
    <xf numFmtId="0" fontId="3" fillId="0" borderId="39" xfId="0" applyFont="1" applyBorder="1" applyProtection="1">
      <protection locked="0" hidden="1"/>
    </xf>
    <xf numFmtId="0" fontId="3" fillId="0" borderId="40" xfId="0" applyFont="1" applyBorder="1" applyProtection="1">
      <protection locked="0" hidden="1"/>
    </xf>
    <xf numFmtId="164" fontId="8" fillId="0" borderId="2" xfId="2" applyNumberFormat="1" applyFont="1" applyFill="1" applyBorder="1" applyAlignment="1" applyProtection="1">
      <alignment horizontal="right" vertical="center"/>
      <protection locked="0" hidden="1"/>
    </xf>
    <xf numFmtId="164" fontId="9" fillId="9" borderId="2" xfId="2" applyNumberFormat="1" applyFont="1" applyFill="1" applyBorder="1" applyAlignment="1" applyProtection="1">
      <alignment horizontal="right" vertical="center"/>
      <protection locked="0" hidden="1"/>
    </xf>
    <xf numFmtId="164" fontId="9" fillId="4" borderId="14" xfId="2" applyNumberFormat="1" applyFont="1" applyFill="1" applyBorder="1" applyAlignment="1" applyProtection="1">
      <alignment horizontal="right" vertical="center"/>
      <protection locked="0" hidden="1"/>
    </xf>
    <xf numFmtId="0" fontId="16" fillId="2" borderId="39" xfId="1" applyFont="1" applyFill="1" applyBorder="1" applyProtection="1">
      <protection locked="0" hidden="1"/>
    </xf>
    <xf numFmtId="0" fontId="16" fillId="2" borderId="40" xfId="1" applyFont="1" applyFill="1" applyBorder="1" applyProtection="1">
      <protection locked="0" hidden="1"/>
    </xf>
    <xf numFmtId="0" fontId="9" fillId="6" borderId="25" xfId="1" applyFont="1" applyFill="1" applyBorder="1" applyAlignment="1" applyProtection="1">
      <alignment horizontal="center" vertical="center"/>
      <protection locked="0" hidden="1"/>
    </xf>
    <xf numFmtId="0" fontId="9" fillId="6" borderId="30" xfId="1" applyFont="1" applyFill="1" applyBorder="1" applyAlignment="1" applyProtection="1">
      <alignment horizontal="center" vertical="center"/>
      <protection locked="0" hidden="1"/>
    </xf>
    <xf numFmtId="3" fontId="16" fillId="0" borderId="25" xfId="2" applyNumberFormat="1" applyFont="1" applyBorder="1" applyAlignment="1" applyProtection="1">
      <alignment horizontal="right"/>
      <protection locked="0" hidden="1"/>
    </xf>
    <xf numFmtId="3" fontId="16" fillId="0" borderId="10" xfId="2" applyNumberFormat="1" applyFont="1" applyBorder="1" applyAlignment="1" applyProtection="1">
      <alignment horizontal="right"/>
      <protection locked="0" hidden="1"/>
    </xf>
    <xf numFmtId="0" fontId="9" fillId="0" borderId="2" xfId="1" applyFont="1" applyBorder="1" applyAlignment="1" applyProtection="1">
      <alignment horizontal="center" vertical="center"/>
      <protection locked="0" hidden="1"/>
    </xf>
    <xf numFmtId="0" fontId="9" fillId="0" borderId="10" xfId="1" applyFont="1" applyBorder="1" applyAlignment="1" applyProtection="1">
      <alignment horizontal="center" vertical="center"/>
      <protection locked="0" hidden="1"/>
    </xf>
    <xf numFmtId="164" fontId="16" fillId="0" borderId="2" xfId="2" applyNumberFormat="1" applyFont="1" applyFill="1" applyBorder="1" applyAlignment="1" applyProtection="1">
      <alignment horizontal="right"/>
      <protection locked="0" hidden="1"/>
    </xf>
    <xf numFmtId="164" fontId="17" fillId="0" borderId="2" xfId="2" applyNumberFormat="1" applyFont="1" applyFill="1" applyBorder="1" applyAlignment="1" applyProtection="1">
      <alignment horizontal="right" vertical="center"/>
      <protection locked="0" hidden="1"/>
    </xf>
    <xf numFmtId="3" fontId="16" fillId="0" borderId="10" xfId="2" applyNumberFormat="1" applyFont="1" applyFill="1" applyBorder="1" applyAlignment="1" applyProtection="1">
      <alignment horizontal="right"/>
      <protection locked="0" hidden="1"/>
    </xf>
    <xf numFmtId="3" fontId="9" fillId="3" borderId="12" xfId="2" applyNumberFormat="1" applyFont="1" applyFill="1" applyBorder="1" applyAlignment="1" applyProtection="1">
      <alignment horizontal="right" vertical="center"/>
      <protection locked="0" hidden="1"/>
    </xf>
    <xf numFmtId="164" fontId="16" fillId="0" borderId="2" xfId="2" applyNumberFormat="1" applyFont="1" applyBorder="1" applyAlignment="1" applyProtection="1">
      <alignment horizontal="right"/>
      <protection locked="0" hidden="1"/>
    </xf>
    <xf numFmtId="164" fontId="8" fillId="0" borderId="2" xfId="2" applyNumberFormat="1" applyFont="1" applyFill="1" applyBorder="1" applyAlignment="1" applyProtection="1">
      <alignment horizontal="right"/>
      <protection locked="0" hidden="1"/>
    </xf>
    <xf numFmtId="164" fontId="18" fillId="4" borderId="12" xfId="2" applyNumberFormat="1" applyFont="1" applyFill="1" applyBorder="1" applyAlignment="1" applyProtection="1">
      <alignment horizontal="right" vertical="center"/>
      <protection locked="0" hidden="1"/>
    </xf>
    <xf numFmtId="164" fontId="3" fillId="0" borderId="2" xfId="2" applyNumberFormat="1" applyFont="1" applyBorder="1" applyAlignment="1" applyProtection="1">
      <alignment horizontal="right"/>
      <protection locked="0" hidden="1"/>
    </xf>
    <xf numFmtId="164" fontId="18" fillId="0" borderId="2" xfId="2" applyNumberFormat="1" applyFont="1" applyFill="1" applyBorder="1" applyAlignment="1" applyProtection="1">
      <alignment horizontal="right" vertical="center"/>
      <protection locked="0" hidden="1"/>
    </xf>
    <xf numFmtId="164" fontId="9" fillId="4" borderId="12" xfId="2" applyNumberFormat="1" applyFont="1" applyFill="1" applyBorder="1" applyAlignment="1" applyProtection="1">
      <alignment horizontal="right" vertical="center"/>
      <protection locked="0" hidden="1"/>
    </xf>
    <xf numFmtId="0" fontId="8" fillId="0" borderId="10" xfId="1" applyFont="1" applyBorder="1" applyAlignment="1" applyProtection="1">
      <protection locked="0" hidden="1"/>
    </xf>
    <xf numFmtId="0" fontId="8" fillId="0" borderId="10" xfId="1" applyFont="1" applyBorder="1" applyAlignment="1" applyProtection="1">
      <alignment wrapText="1"/>
      <protection locked="0" hidden="1"/>
    </xf>
    <xf numFmtId="164" fontId="8" fillId="9" borderId="10" xfId="2" applyNumberFormat="1" applyFont="1" applyFill="1" applyBorder="1" applyAlignment="1" applyProtection="1">
      <protection locked="0" hidden="1"/>
    </xf>
    <xf numFmtId="3" fontId="9" fillId="5" borderId="12" xfId="2" applyNumberFormat="1" applyFont="1" applyFill="1" applyBorder="1" applyAlignment="1" applyProtection="1">
      <alignment horizontal="right" vertical="center"/>
      <protection locked="0" hidden="1"/>
    </xf>
    <xf numFmtId="164" fontId="9" fillId="4" borderId="12" xfId="2" applyNumberFormat="1" applyFont="1" applyFill="1" applyBorder="1" applyAlignment="1" applyProtection="1">
      <alignment vertical="center"/>
      <protection locked="0" hidden="1"/>
    </xf>
    <xf numFmtId="0" fontId="2" fillId="10" borderId="2" xfId="0" applyFont="1" applyFill="1" applyBorder="1" applyAlignment="1" applyProtection="1">
      <alignment horizontal="center"/>
      <protection locked="0" hidden="1"/>
    </xf>
    <xf numFmtId="0" fontId="2" fillId="10" borderId="2" xfId="0" applyFont="1" applyFill="1" applyBorder="1" applyAlignment="1" applyProtection="1">
      <alignment horizontal="center" vertical="center"/>
      <protection locked="0" hidden="1"/>
    </xf>
    <xf numFmtId="0" fontId="3" fillId="9" borderId="2" xfId="0" applyFont="1" applyFill="1" applyBorder="1" applyProtection="1">
      <protection locked="0" hidden="1"/>
    </xf>
    <xf numFmtId="0" fontId="2" fillId="0" borderId="2" xfId="0" applyFont="1" applyBorder="1" applyAlignment="1" applyProtection="1">
      <alignment horizontal="right"/>
      <protection locked="0" hidden="1"/>
    </xf>
    <xf numFmtId="164" fontId="3" fillId="0" borderId="2" xfId="2" applyNumberFormat="1" applyFont="1" applyFill="1" applyBorder="1" applyAlignment="1" applyProtection="1">
      <alignment horizontal="right"/>
      <protection locked="0" hidden="1"/>
    </xf>
    <xf numFmtId="165" fontId="3" fillId="0" borderId="2" xfId="2" applyNumberFormat="1" applyFont="1" applyFill="1" applyBorder="1" applyAlignment="1" applyProtection="1">
      <alignment horizontal="center"/>
      <protection locked="0" hidden="1"/>
    </xf>
    <xf numFmtId="10" fontId="3" fillId="0" borderId="2" xfId="3" applyNumberFormat="1" applyFont="1" applyBorder="1" applyAlignment="1" applyProtection="1">
      <alignment horizontal="center" vertical="center"/>
      <protection locked="0" hidden="1"/>
    </xf>
    <xf numFmtId="0" fontId="3" fillId="0" borderId="2" xfId="0" applyNumberFormat="1" applyFont="1" applyBorder="1" applyAlignment="1" applyProtection="1">
      <alignment horizontal="center" vertical="center"/>
      <protection locked="0" hidden="1"/>
    </xf>
    <xf numFmtId="164" fontId="3" fillId="9" borderId="2" xfId="2" applyNumberFormat="1" applyFont="1" applyFill="1" applyBorder="1" applyAlignment="1" applyProtection="1">
      <alignment horizontal="right"/>
      <protection locked="0" hidden="1"/>
    </xf>
    <xf numFmtId="0" fontId="3" fillId="0" borderId="2" xfId="0" applyFont="1" applyBorder="1" applyAlignment="1" applyProtection="1">
      <alignment horizontal="right"/>
      <protection locked="0" hidden="1"/>
    </xf>
    <xf numFmtId="165" fontId="3" fillId="0" borderId="2" xfId="2" applyNumberFormat="1" applyFont="1" applyBorder="1" applyAlignment="1" applyProtection="1">
      <alignment horizontal="center"/>
      <protection locked="0" hidden="1"/>
    </xf>
    <xf numFmtId="164" fontId="3" fillId="0" borderId="6" xfId="2" applyNumberFormat="1" applyFont="1" applyBorder="1" applyAlignment="1" applyProtection="1">
      <alignment horizontal="right"/>
      <protection locked="0" hidden="1"/>
    </xf>
    <xf numFmtId="164" fontId="3" fillId="4" borderId="57" xfId="0" applyNumberFormat="1" applyFont="1" applyFill="1" applyBorder="1" applyAlignment="1" applyProtection="1">
      <alignment horizontal="center"/>
      <protection locked="0" hidden="1"/>
    </xf>
    <xf numFmtId="0" fontId="3" fillId="0" borderId="32" xfId="0" applyFont="1" applyBorder="1" applyProtection="1">
      <protection locked="0" hidden="1"/>
    </xf>
    <xf numFmtId="164" fontId="2" fillId="12" borderId="2" xfId="2" applyNumberFormat="1" applyFont="1" applyFill="1" applyBorder="1" applyAlignment="1" applyProtection="1">
      <alignment horizontal="center"/>
      <protection locked="0" hidden="1"/>
    </xf>
    <xf numFmtId="164" fontId="2" fillId="12" borderId="2" xfId="2" applyNumberFormat="1" applyFont="1" applyFill="1" applyBorder="1" applyAlignment="1" applyProtection="1">
      <alignment horizontal="center" vertical="center"/>
      <protection locked="0" hidden="1"/>
    </xf>
    <xf numFmtId="0" fontId="2" fillId="6" borderId="28" xfId="0" applyFont="1" applyFill="1" applyBorder="1" applyProtection="1">
      <protection locked="0" hidden="1"/>
    </xf>
    <xf numFmtId="0" fontId="2" fillId="6" borderId="57" xfId="0" applyFont="1" applyFill="1" applyBorder="1" applyProtection="1">
      <protection locked="0" hidden="1"/>
    </xf>
    <xf numFmtId="0" fontId="20" fillId="0" borderId="49" xfId="0" applyFont="1" applyBorder="1" applyAlignment="1" applyProtection="1">
      <alignment horizontal="right"/>
      <protection locked="0" hidden="1"/>
    </xf>
    <xf numFmtId="0" fontId="20" fillId="0" borderId="34" xfId="0" applyFont="1" applyBorder="1" applyProtection="1">
      <protection locked="0" hidden="1"/>
    </xf>
    <xf numFmtId="0" fontId="20" fillId="0" borderId="45" xfId="0" applyFont="1" applyBorder="1" applyAlignment="1" applyProtection="1">
      <alignment horizontal="right"/>
      <protection locked="0" hidden="1"/>
    </xf>
    <xf numFmtId="0" fontId="20" fillId="0" borderId="6" xfId="0" applyFont="1" applyBorder="1" applyProtection="1">
      <protection locked="0" hidden="1"/>
    </xf>
    <xf numFmtId="0" fontId="20" fillId="0" borderId="48" xfId="0" applyFont="1" applyBorder="1" applyAlignment="1" applyProtection="1">
      <alignment horizontal="right"/>
      <protection locked="0" hidden="1"/>
    </xf>
    <xf numFmtId="0" fontId="20" fillId="0" borderId="26" xfId="0" applyFont="1" applyBorder="1" applyProtection="1">
      <protection locked="0" hidden="1"/>
    </xf>
    <xf numFmtId="164" fontId="20" fillId="0" borderId="28" xfId="2" applyNumberFormat="1" applyFont="1" applyBorder="1" applyAlignment="1" applyProtection="1">
      <alignment horizontal="right"/>
      <protection locked="0" hidden="1"/>
    </xf>
    <xf numFmtId="164" fontId="20" fillId="0" borderId="57" xfId="2" applyNumberFormat="1" applyFont="1" applyBorder="1" applyAlignment="1" applyProtection="1">
      <alignment horizontal="right"/>
      <protection locked="0" hidden="1"/>
    </xf>
    <xf numFmtId="0" fontId="0" fillId="0" borderId="0" xfId="0" applyProtection="1"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3" fontId="1" fillId="0" borderId="2" xfId="2" applyNumberFormat="1" applyFont="1" applyBorder="1" applyAlignment="1" applyProtection="1">
      <alignment horizontal="right"/>
      <protection locked="0" hidden="1"/>
    </xf>
    <xf numFmtId="0" fontId="1" fillId="0" borderId="10" xfId="0" applyFont="1" applyBorder="1" applyProtection="1">
      <protection locked="0" hidden="1"/>
    </xf>
    <xf numFmtId="0" fontId="1" fillId="0" borderId="11" xfId="0" applyFont="1" applyBorder="1" applyAlignment="1" applyProtection="1">
      <alignment horizontal="center"/>
      <protection locked="0" hidden="1"/>
    </xf>
    <xf numFmtId="3" fontId="1" fillId="0" borderId="14" xfId="2" applyNumberFormat="1" applyFont="1" applyBorder="1" applyAlignment="1" applyProtection="1">
      <alignment horizontal="right"/>
      <protection locked="0" hidden="1"/>
    </xf>
    <xf numFmtId="0" fontId="1" fillId="0" borderId="12" xfId="0" applyFont="1" applyBorder="1" applyProtection="1">
      <protection locked="0" hidden="1"/>
    </xf>
    <xf numFmtId="0" fontId="14" fillId="0" borderId="28" xfId="0" applyFont="1" applyBorder="1" applyAlignment="1" applyProtection="1">
      <alignment horizontal="center"/>
      <protection locked="0" hidden="1"/>
    </xf>
    <xf numFmtId="3" fontId="14" fillId="0" borderId="29" xfId="2" applyNumberFormat="1" applyFont="1" applyBorder="1" applyAlignment="1" applyProtection="1">
      <alignment horizontal="right"/>
      <protection locked="0" hidden="1"/>
    </xf>
    <xf numFmtId="3" fontId="14" fillId="0" borderId="30" xfId="2" applyNumberFormat="1" applyFont="1" applyBorder="1" applyAlignment="1" applyProtection="1">
      <alignment horizontal="right"/>
      <protection locked="0" hidden="1"/>
    </xf>
    <xf numFmtId="0" fontId="1" fillId="0" borderId="0" xfId="0" applyFont="1" applyProtection="1">
      <protection locked="0" hidden="1"/>
    </xf>
    <xf numFmtId="3" fontId="1" fillId="0" borderId="23" xfId="2" applyNumberFormat="1" applyFont="1" applyBorder="1" applyAlignment="1" applyProtection="1">
      <alignment horizontal="center"/>
      <protection locked="0" hidden="1"/>
    </xf>
    <xf numFmtId="3" fontId="1" fillId="0" borderId="24" xfId="2" applyNumberFormat="1" applyFont="1" applyBorder="1" applyAlignment="1" applyProtection="1">
      <alignment horizontal="center"/>
      <protection locked="0" hidden="1"/>
    </xf>
    <xf numFmtId="3" fontId="1" fillId="0" borderId="10" xfId="2" applyNumberFormat="1" applyFont="1" applyBorder="1" applyAlignment="1" applyProtection="1">
      <alignment horizontal="center"/>
      <protection locked="0" hidden="1"/>
    </xf>
    <xf numFmtId="0" fontId="14" fillId="6" borderId="57" xfId="0" applyFont="1" applyFill="1" applyBorder="1" applyAlignment="1" applyProtection="1">
      <alignment horizontal="center"/>
      <protection locked="0" hidden="1"/>
    </xf>
    <xf numFmtId="0" fontId="14" fillId="6" borderId="58" xfId="0" applyFont="1" applyFill="1" applyBorder="1" applyAlignment="1" applyProtection="1">
      <alignment horizontal="center"/>
      <protection locked="0" hidden="1"/>
    </xf>
    <xf numFmtId="0" fontId="14" fillId="6" borderId="29" xfId="0" applyFont="1" applyFill="1" applyBorder="1" applyAlignment="1" applyProtection="1">
      <alignment horizontal="center"/>
      <protection locked="0" hidden="1"/>
    </xf>
    <xf numFmtId="0" fontId="14" fillId="6" borderId="30" xfId="0" applyFont="1" applyFill="1" applyBorder="1" applyAlignment="1" applyProtection="1">
      <alignment horizontal="center"/>
      <protection locked="0" hidden="1"/>
    </xf>
    <xf numFmtId="0" fontId="21" fillId="7" borderId="57" xfId="0" applyFont="1" applyFill="1" applyBorder="1" applyAlignment="1" applyProtection="1">
      <alignment horizontal="center"/>
      <protection locked="0" hidden="1"/>
    </xf>
    <xf numFmtId="3" fontId="1" fillId="0" borderId="35" xfId="2" applyNumberFormat="1" applyFont="1" applyBorder="1" applyAlignment="1" applyProtection="1">
      <alignment horizontal="right"/>
      <protection locked="0" hidden="1"/>
    </xf>
    <xf numFmtId="3" fontId="1" fillId="0" borderId="24" xfId="2" applyNumberFormat="1" applyFont="1" applyBorder="1" applyAlignment="1" applyProtection="1">
      <alignment horizontal="right"/>
      <protection locked="0" hidden="1"/>
    </xf>
    <xf numFmtId="3" fontId="1" fillId="0" borderId="25" xfId="2" applyNumberFormat="1" applyFont="1" applyBorder="1" applyAlignment="1" applyProtection="1">
      <alignment horizontal="right"/>
      <protection locked="0" hidden="1"/>
    </xf>
    <xf numFmtId="0" fontId="21" fillId="11" borderId="57" xfId="0" applyFont="1" applyFill="1" applyBorder="1" applyAlignment="1" applyProtection="1">
      <alignment horizontal="center"/>
      <protection locked="0" hidden="1"/>
    </xf>
    <xf numFmtId="3" fontId="1" fillId="0" borderId="4" xfId="2" applyNumberFormat="1" applyFont="1" applyBorder="1" applyAlignment="1" applyProtection="1">
      <alignment horizontal="right"/>
      <protection locked="0" hidden="1"/>
    </xf>
    <xf numFmtId="3" fontId="1" fillId="0" borderId="10" xfId="2" applyNumberFormat="1" applyFont="1" applyBorder="1" applyAlignment="1" applyProtection="1">
      <alignment horizontal="right"/>
      <protection locked="0" hidden="1"/>
    </xf>
    <xf numFmtId="0" fontId="21" fillId="5" borderId="57" xfId="0" applyFont="1" applyFill="1" applyBorder="1" applyAlignment="1" applyProtection="1">
      <alignment horizontal="center"/>
      <protection locked="0" hidden="1"/>
    </xf>
    <xf numFmtId="3" fontId="1" fillId="0" borderId="27" xfId="2" applyNumberFormat="1" applyFont="1" applyBorder="1" applyAlignment="1" applyProtection="1">
      <alignment horizontal="right"/>
      <protection locked="0" hidden="1"/>
    </xf>
    <xf numFmtId="3" fontId="1" fillId="0" borderId="21" xfId="2" applyNumberFormat="1" applyFont="1" applyBorder="1" applyAlignment="1" applyProtection="1">
      <alignment horizontal="right"/>
      <protection locked="0" hidden="1"/>
    </xf>
    <xf numFmtId="3" fontId="1" fillId="0" borderId="22" xfId="2" applyNumberFormat="1" applyFont="1" applyBorder="1" applyAlignment="1" applyProtection="1">
      <alignment horizontal="right"/>
      <protection locked="0" hidden="1"/>
    </xf>
    <xf numFmtId="0" fontId="21" fillId="8" borderId="56" xfId="0" applyFont="1" applyFill="1" applyBorder="1" applyAlignment="1" applyProtection="1">
      <alignment horizontal="center"/>
      <protection locked="0" hidden="1"/>
    </xf>
    <xf numFmtId="3" fontId="14" fillId="0" borderId="28" xfId="2" applyNumberFormat="1" applyFont="1" applyBorder="1" applyAlignment="1" applyProtection="1">
      <alignment horizontal="right"/>
      <protection locked="0" hidden="1"/>
    </xf>
    <xf numFmtId="0" fontId="14" fillId="6" borderId="44" xfId="0" applyFont="1" applyFill="1" applyBorder="1" applyAlignment="1" applyProtection="1">
      <alignment horizontal="center"/>
      <protection locked="0" hidden="1"/>
    </xf>
    <xf numFmtId="0" fontId="14" fillId="6" borderId="36" xfId="0" applyFont="1" applyFill="1" applyBorder="1" applyAlignment="1" applyProtection="1">
      <alignment horizontal="center"/>
      <protection locked="0" hidden="1"/>
    </xf>
    <xf numFmtId="3" fontId="1" fillId="0" borderId="6" xfId="2" applyNumberFormat="1" applyFont="1" applyFill="1" applyBorder="1" applyAlignment="1" applyProtection="1">
      <alignment horizontal="right"/>
      <protection locked="0" hidden="1"/>
    </xf>
    <xf numFmtId="3" fontId="13" fillId="10" borderId="52" xfId="2" applyNumberFormat="1" applyFont="1" applyFill="1" applyBorder="1" applyAlignment="1" applyProtection="1">
      <alignment horizontal="right"/>
      <protection locked="0" hidden="1"/>
    </xf>
    <xf numFmtId="0" fontId="14" fillId="10" borderId="53" xfId="0" applyFont="1" applyFill="1" applyBorder="1" applyAlignment="1" applyProtection="1">
      <alignment horizontal="center"/>
      <protection locked="0" hidden="1"/>
    </xf>
    <xf numFmtId="3" fontId="1" fillId="0" borderId="54" xfId="2" applyNumberFormat="1" applyFont="1" applyBorder="1" applyAlignment="1" applyProtection="1">
      <alignment horizontal="right"/>
      <protection locked="0" hidden="1"/>
    </xf>
    <xf numFmtId="0" fontId="0" fillId="2" borderId="0" xfId="0" applyFill="1" applyAlignment="1" applyProtection="1">
      <alignment horizontal="center"/>
      <protection locked="0" hidden="1"/>
    </xf>
    <xf numFmtId="0" fontId="29" fillId="0" borderId="0" xfId="0" applyFont="1" applyProtection="1">
      <protection locked="0" hidden="1"/>
    </xf>
    <xf numFmtId="3" fontId="29" fillId="0" borderId="0" xfId="0" applyNumberFormat="1" applyFont="1" applyProtection="1">
      <protection locked="0" hidden="1"/>
    </xf>
    <xf numFmtId="0" fontId="2" fillId="6" borderId="11" xfId="0" applyFont="1" applyFill="1" applyBorder="1" applyAlignment="1" applyProtection="1">
      <alignment horizontal="center" vertical="center"/>
      <protection locked="0" hidden="1"/>
    </xf>
    <xf numFmtId="0" fontId="2" fillId="6" borderId="14" xfId="0" applyFont="1" applyFill="1" applyBorder="1" applyAlignment="1" applyProtection="1">
      <alignment horizontal="center" vertical="center"/>
      <protection locked="0" hidden="1"/>
    </xf>
    <xf numFmtId="0" fontId="2" fillId="6" borderId="12" xfId="0" applyFont="1" applyFill="1" applyBorder="1" applyAlignment="1" applyProtection="1">
      <alignment horizontal="center" vertical="center"/>
      <protection locked="0" hidden="1"/>
    </xf>
    <xf numFmtId="3" fontId="0" fillId="0" borderId="0" xfId="0" applyNumberFormat="1" applyProtection="1">
      <protection locked="0" hidden="1"/>
    </xf>
    <xf numFmtId="0" fontId="29" fillId="0" borderId="0" xfId="0" applyFont="1"/>
    <xf numFmtId="3" fontId="29" fillId="0" borderId="0" xfId="0" applyNumberFormat="1" applyFont="1"/>
    <xf numFmtId="0" fontId="33" fillId="0" borderId="0" xfId="0" applyFont="1"/>
    <xf numFmtId="3" fontId="37" fillId="0" borderId="0" xfId="0" applyNumberFormat="1" applyFont="1" applyProtection="1">
      <protection locked="0" hidden="1"/>
    </xf>
    <xf numFmtId="0" fontId="2" fillId="18" borderId="15" xfId="0" applyFont="1" applyFill="1" applyBorder="1" applyAlignment="1" applyProtection="1">
      <alignment horizontal="center" vertical="center"/>
      <protection locked="0" hidden="1"/>
    </xf>
    <xf numFmtId="0" fontId="2" fillId="18" borderId="16" xfId="0" applyFont="1" applyFill="1" applyBorder="1" applyAlignment="1" applyProtection="1">
      <alignment horizontal="center" vertical="center"/>
      <protection locked="0" hidden="1"/>
    </xf>
    <xf numFmtId="0" fontId="2" fillId="18" borderId="17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Alignment="1" applyProtection="1">
      <alignment horizontal="center"/>
      <protection hidden="1"/>
    </xf>
    <xf numFmtId="0" fontId="2" fillId="11" borderId="44" xfId="0" applyFont="1" applyFill="1" applyBorder="1" applyAlignment="1" applyProtection="1">
      <alignment horizontal="center"/>
      <protection locked="0" hidden="1"/>
    </xf>
    <xf numFmtId="0" fontId="2" fillId="11" borderId="5" xfId="0" applyFont="1" applyFill="1" applyBorder="1" applyAlignment="1" applyProtection="1">
      <alignment horizontal="center"/>
      <protection locked="0" hidden="1"/>
    </xf>
    <xf numFmtId="0" fontId="2" fillId="11" borderId="47" xfId="0" applyFont="1" applyFill="1" applyBorder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 vertical="center"/>
      <protection locked="0" hidden="1"/>
    </xf>
    <xf numFmtId="0" fontId="2" fillId="0" borderId="19" xfId="0" applyFont="1" applyBorder="1" applyAlignment="1" applyProtection="1">
      <alignment horizontal="center" vertical="center"/>
      <protection locked="0" hidden="1"/>
    </xf>
    <xf numFmtId="0" fontId="2" fillId="15" borderId="7" xfId="0" applyFont="1" applyFill="1" applyBorder="1" applyAlignment="1" applyProtection="1">
      <alignment horizontal="center" vertical="center"/>
      <protection locked="0" hidden="1"/>
    </xf>
    <xf numFmtId="0" fontId="2" fillId="15" borderId="36" xfId="0" applyFont="1" applyFill="1" applyBorder="1" applyAlignment="1" applyProtection="1">
      <alignment horizontal="center" vertical="center"/>
      <protection locked="0" hidden="1"/>
    </xf>
    <xf numFmtId="0" fontId="2" fillId="15" borderId="20" xfId="0" applyFont="1" applyFill="1" applyBorder="1" applyAlignment="1" applyProtection="1">
      <alignment horizontal="center" vertical="center"/>
      <protection locked="0" hidden="1"/>
    </xf>
    <xf numFmtId="0" fontId="2" fillId="15" borderId="26" xfId="0" applyFont="1" applyFill="1" applyBorder="1" applyAlignment="1" applyProtection="1">
      <alignment horizontal="center" vertical="center"/>
      <protection locked="0" hidden="1"/>
    </xf>
    <xf numFmtId="0" fontId="2" fillId="16" borderId="15" xfId="0" applyFont="1" applyFill="1" applyBorder="1" applyAlignment="1" applyProtection="1">
      <alignment horizontal="center" vertical="center"/>
      <protection locked="0" hidden="1"/>
    </xf>
    <xf numFmtId="0" fontId="2" fillId="16" borderId="16" xfId="0" applyFont="1" applyFill="1" applyBorder="1" applyAlignment="1" applyProtection="1">
      <alignment horizontal="center" vertical="center"/>
      <protection locked="0" hidden="1"/>
    </xf>
    <xf numFmtId="0" fontId="2" fillId="16" borderId="17" xfId="0" applyFont="1" applyFill="1" applyBorder="1" applyAlignment="1" applyProtection="1">
      <alignment horizontal="center" vertical="center"/>
      <protection locked="0" hidden="1"/>
    </xf>
    <xf numFmtId="0" fontId="2" fillId="17" borderId="15" xfId="0" applyFont="1" applyFill="1" applyBorder="1" applyAlignment="1" applyProtection="1">
      <alignment horizontal="center" vertical="center"/>
      <protection locked="0" hidden="1"/>
    </xf>
    <xf numFmtId="0" fontId="2" fillId="17" borderId="16" xfId="0" applyFont="1" applyFill="1" applyBorder="1" applyAlignment="1" applyProtection="1">
      <alignment horizontal="center" vertical="center"/>
      <protection locked="0" hidden="1"/>
    </xf>
    <xf numFmtId="0" fontId="2" fillId="17" borderId="17" xfId="0" applyFont="1" applyFill="1" applyBorder="1" applyAlignment="1" applyProtection="1">
      <alignment horizontal="center" vertical="center"/>
      <protection locked="0" hidden="1"/>
    </xf>
    <xf numFmtId="0" fontId="8" fillId="0" borderId="45" xfId="1" applyFont="1" applyBorder="1" applyAlignment="1" applyProtection="1">
      <alignment horizontal="right" vertical="center"/>
      <protection locked="0" hidden="1"/>
    </xf>
    <xf numFmtId="0" fontId="8" fillId="0" borderId="4" xfId="1" applyFont="1" applyBorder="1" applyAlignment="1" applyProtection="1">
      <alignment horizontal="right" vertical="center"/>
      <protection locked="0" hidden="1"/>
    </xf>
    <xf numFmtId="0" fontId="11" fillId="4" borderId="31" xfId="0" applyFont="1" applyFill="1" applyBorder="1" applyAlignment="1" applyProtection="1">
      <alignment horizontal="center"/>
      <protection locked="0" hidden="1"/>
    </xf>
    <xf numFmtId="0" fontId="11" fillId="4" borderId="32" xfId="0" applyFont="1" applyFill="1" applyBorder="1" applyAlignment="1" applyProtection="1">
      <alignment horizontal="center"/>
      <protection locked="0" hidden="1"/>
    </xf>
    <xf numFmtId="0" fontId="11" fillId="4" borderId="33" xfId="0" applyFont="1" applyFill="1" applyBorder="1" applyAlignment="1" applyProtection="1">
      <alignment horizontal="center"/>
      <protection locked="0" hidden="1"/>
    </xf>
    <xf numFmtId="0" fontId="11" fillId="5" borderId="31" xfId="0" applyFont="1" applyFill="1" applyBorder="1" applyAlignment="1" applyProtection="1">
      <alignment horizontal="center"/>
      <protection locked="0" hidden="1"/>
    </xf>
    <xf numFmtId="0" fontId="11" fillId="5" borderId="32" xfId="0" applyFont="1" applyFill="1" applyBorder="1" applyAlignment="1" applyProtection="1">
      <alignment horizontal="center"/>
      <protection locked="0" hidden="1"/>
    </xf>
    <xf numFmtId="0" fontId="11" fillId="5" borderId="33" xfId="0" applyFont="1" applyFill="1" applyBorder="1" applyAlignment="1" applyProtection="1">
      <alignment horizontal="center"/>
      <protection locked="0" hidden="1"/>
    </xf>
    <xf numFmtId="0" fontId="9" fillId="6" borderId="28" xfId="1" applyFont="1" applyFill="1" applyBorder="1" applyAlignment="1" applyProtection="1">
      <alignment horizontal="right" vertical="center"/>
      <protection locked="0" hidden="1"/>
    </xf>
    <xf numFmtId="0" fontId="9" fillId="6" borderId="29" xfId="1" applyFont="1" applyFill="1" applyBorder="1" applyAlignment="1" applyProtection="1">
      <alignment horizontal="right" vertical="center"/>
      <protection locked="0" hidden="1"/>
    </xf>
    <xf numFmtId="0" fontId="7" fillId="5" borderId="41" xfId="1" applyFont="1" applyFill="1" applyBorder="1" applyAlignment="1" applyProtection="1">
      <alignment horizontal="center" vertical="center"/>
      <protection locked="0" hidden="1"/>
    </xf>
    <xf numFmtId="0" fontId="7" fillId="5" borderId="42" xfId="1" applyFont="1" applyFill="1" applyBorder="1" applyAlignment="1" applyProtection="1">
      <alignment horizontal="center" vertical="center"/>
      <protection locked="0" hidden="1"/>
    </xf>
    <xf numFmtId="0" fontId="7" fillId="5" borderId="43" xfId="1" applyFont="1" applyFill="1" applyBorder="1" applyAlignment="1" applyProtection="1">
      <alignment horizontal="center" vertical="center"/>
      <protection locked="0" hidden="1"/>
    </xf>
    <xf numFmtId="0" fontId="8" fillId="0" borderId="44" xfId="1" applyFont="1" applyBorder="1" applyAlignment="1" applyProtection="1">
      <alignment horizontal="right" vertical="center"/>
      <protection locked="0" hidden="1"/>
    </xf>
    <xf numFmtId="0" fontId="8" fillId="0" borderId="3" xfId="1" applyFont="1" applyBorder="1" applyAlignment="1" applyProtection="1">
      <alignment horizontal="right" vertical="center"/>
      <protection locked="0" hidden="1"/>
    </xf>
    <xf numFmtId="0" fontId="9" fillId="0" borderId="9" xfId="1" applyFont="1" applyBorder="1" applyAlignment="1" applyProtection="1">
      <alignment horizontal="right"/>
      <protection locked="0" hidden="1"/>
    </xf>
    <xf numFmtId="0" fontId="9" fillId="0" borderId="2" xfId="1" applyFont="1" applyBorder="1" applyAlignment="1" applyProtection="1">
      <alignment horizontal="right"/>
      <protection locked="0" hidden="1"/>
    </xf>
    <xf numFmtId="0" fontId="8" fillId="0" borderId="9" xfId="1" applyFont="1" applyBorder="1" applyAlignment="1" applyProtection="1">
      <alignment horizontal="right"/>
      <protection locked="0" hidden="1"/>
    </xf>
    <xf numFmtId="0" fontId="8" fillId="0" borderId="2" xfId="1" applyFont="1" applyBorder="1" applyAlignment="1" applyProtection="1">
      <alignment horizontal="right"/>
      <protection locked="0" hidden="1"/>
    </xf>
    <xf numFmtId="0" fontId="8" fillId="0" borderId="9" xfId="1" applyFont="1" applyBorder="1" applyAlignment="1" applyProtection="1">
      <alignment horizontal="right" vertical="center" wrapText="1"/>
      <protection locked="0" hidden="1"/>
    </xf>
    <xf numFmtId="0" fontId="8" fillId="0" borderId="2" xfId="1" applyFont="1" applyBorder="1" applyAlignment="1" applyProtection="1">
      <alignment horizontal="right" vertical="center" wrapText="1"/>
      <protection locked="0" hidden="1"/>
    </xf>
    <xf numFmtId="164" fontId="16" fillId="0" borderId="2" xfId="2" applyNumberFormat="1" applyFont="1" applyFill="1" applyBorder="1" applyAlignment="1" applyProtection="1">
      <alignment horizontal="right"/>
      <protection locked="0" hidden="1"/>
    </xf>
    <xf numFmtId="0" fontId="7" fillId="4" borderId="7" xfId="1" applyFont="1" applyFill="1" applyBorder="1" applyAlignment="1" applyProtection="1">
      <alignment horizontal="center"/>
      <protection locked="0" hidden="1"/>
    </xf>
    <xf numFmtId="0" fontId="7" fillId="4" borderId="13" xfId="1" applyFont="1" applyFill="1" applyBorder="1" applyAlignment="1" applyProtection="1">
      <alignment horizontal="center"/>
      <protection locked="0" hidden="1"/>
    </xf>
    <xf numFmtId="0" fontId="7" fillId="4" borderId="8" xfId="1" applyFont="1" applyFill="1" applyBorder="1" applyAlignment="1" applyProtection="1">
      <alignment horizontal="center"/>
      <protection locked="0" hidden="1"/>
    </xf>
    <xf numFmtId="0" fontId="16" fillId="0" borderId="45" xfId="1" applyFont="1" applyBorder="1" applyAlignment="1" applyProtection="1">
      <alignment horizontal="right"/>
      <protection locked="0" hidden="1"/>
    </xf>
    <xf numFmtId="0" fontId="16" fillId="0" borderId="4" xfId="1" applyFont="1" applyBorder="1" applyAlignment="1" applyProtection="1">
      <alignment horizontal="right"/>
      <protection locked="0" hidden="1"/>
    </xf>
    <xf numFmtId="0" fontId="8" fillId="0" borderId="45" xfId="1" applyFont="1" applyBorder="1" applyAlignment="1" applyProtection="1">
      <alignment horizontal="right"/>
      <protection locked="0" hidden="1"/>
    </xf>
    <xf numFmtId="0" fontId="8" fillId="0" borderId="4" xfId="1" applyFont="1" applyBorder="1" applyAlignment="1" applyProtection="1">
      <alignment horizontal="right"/>
      <protection locked="0" hidden="1"/>
    </xf>
    <xf numFmtId="0" fontId="9" fillId="5" borderId="11" xfId="1" applyFont="1" applyFill="1" applyBorder="1" applyAlignment="1" applyProtection="1">
      <alignment horizontal="right" vertical="center"/>
      <protection locked="0" hidden="1"/>
    </xf>
    <xf numFmtId="0" fontId="9" fillId="5" borderId="14" xfId="1" applyFont="1" applyFill="1" applyBorder="1" applyAlignment="1" applyProtection="1">
      <alignment horizontal="right" vertical="center"/>
      <protection locked="0" hidden="1"/>
    </xf>
    <xf numFmtId="0" fontId="8" fillId="0" borderId="9" xfId="1" applyFont="1" applyBorder="1" applyAlignment="1" applyProtection="1">
      <alignment horizontal="right" vertical="center"/>
      <protection locked="0" hidden="1"/>
    </xf>
    <xf numFmtId="0" fontId="8" fillId="0" borderId="2" xfId="1" applyFont="1" applyBorder="1" applyAlignment="1" applyProtection="1">
      <alignment horizontal="right" vertical="center"/>
      <protection locked="0" hidden="1"/>
    </xf>
    <xf numFmtId="0" fontId="9" fillId="4" borderId="37" xfId="1" applyFont="1" applyFill="1" applyBorder="1" applyAlignment="1" applyProtection="1">
      <alignment horizontal="right" vertical="center"/>
      <protection locked="0" hidden="1"/>
    </xf>
    <xf numFmtId="0" fontId="9" fillId="4" borderId="46" xfId="1" applyFont="1" applyFill="1" applyBorder="1" applyAlignment="1" applyProtection="1">
      <alignment horizontal="right" vertical="center"/>
      <protection locked="0" hidden="1"/>
    </xf>
    <xf numFmtId="0" fontId="9" fillId="4" borderId="38" xfId="1" applyFont="1" applyFill="1" applyBorder="1" applyAlignment="1" applyProtection="1">
      <alignment horizontal="right" vertical="center"/>
      <protection locked="0" hidden="1"/>
    </xf>
    <xf numFmtId="0" fontId="9" fillId="4" borderId="11" xfId="1" applyFont="1" applyFill="1" applyBorder="1" applyAlignment="1" applyProtection="1">
      <alignment horizontal="right" vertical="center"/>
      <protection locked="0" hidden="1"/>
    </xf>
    <xf numFmtId="0" fontId="9" fillId="4" borderId="14" xfId="1" applyFont="1" applyFill="1" applyBorder="1" applyAlignment="1" applyProtection="1">
      <alignment horizontal="right" vertical="center"/>
      <protection locked="0" hidden="1"/>
    </xf>
    <xf numFmtId="164" fontId="17" fillId="9" borderId="22" xfId="2" applyNumberFormat="1" applyFont="1" applyFill="1" applyBorder="1" applyAlignment="1" applyProtection="1">
      <alignment horizontal="right" vertical="center"/>
      <protection locked="0" hidden="1"/>
    </xf>
    <xf numFmtId="164" fontId="17" fillId="9" borderId="25" xfId="2" applyNumberFormat="1" applyFont="1" applyFill="1" applyBorder="1" applyAlignment="1" applyProtection="1">
      <alignment horizontal="right" vertical="center"/>
      <protection locked="0" hidden="1"/>
    </xf>
    <xf numFmtId="0" fontId="9" fillId="0" borderId="45" xfId="1" applyFont="1" applyBorder="1" applyAlignment="1" applyProtection="1">
      <alignment horizontal="right"/>
      <protection locked="0" hidden="1"/>
    </xf>
    <xf numFmtId="0" fontId="9" fillId="0" borderId="4" xfId="1" applyFont="1" applyBorder="1" applyAlignment="1" applyProtection="1">
      <alignment horizontal="right"/>
      <protection locked="0" hidden="1"/>
    </xf>
    <xf numFmtId="0" fontId="9" fillId="0" borderId="9" xfId="1" applyFont="1" applyBorder="1" applyAlignment="1" applyProtection="1">
      <alignment horizontal="right" vertical="center" wrapText="1"/>
      <protection locked="0" hidden="1"/>
    </xf>
    <xf numFmtId="0" fontId="9" fillId="0" borderId="2" xfId="1" applyFont="1" applyBorder="1" applyAlignment="1" applyProtection="1">
      <alignment horizontal="right" vertical="center" wrapText="1"/>
      <protection locked="0" hidden="1"/>
    </xf>
    <xf numFmtId="164" fontId="8" fillId="0" borderId="2" xfId="2" applyNumberFormat="1" applyFont="1" applyFill="1" applyBorder="1" applyAlignment="1" applyProtection="1">
      <alignment horizontal="right"/>
      <protection locked="0" hidden="1"/>
    </xf>
    <xf numFmtId="0" fontId="16" fillId="0" borderId="9" xfId="1" applyFont="1" applyBorder="1" applyAlignment="1" applyProtection="1">
      <alignment horizontal="center"/>
      <protection locked="0" hidden="1"/>
    </xf>
    <xf numFmtId="0" fontId="16" fillId="0" borderId="2" xfId="1" applyFont="1" applyBorder="1" applyAlignment="1" applyProtection="1">
      <alignment horizontal="center"/>
      <protection locked="0" hidden="1"/>
    </xf>
    <xf numFmtId="0" fontId="8" fillId="0" borderId="2" xfId="2" applyNumberFormat="1" applyFont="1" applyFill="1" applyBorder="1" applyAlignment="1" applyProtection="1">
      <alignment horizontal="right" wrapText="1"/>
      <protection locked="0" hidden="1"/>
    </xf>
    <xf numFmtId="0" fontId="22" fillId="0" borderId="2" xfId="1" applyFont="1" applyFill="1" applyBorder="1" applyAlignment="1" applyProtection="1">
      <alignment horizontal="right"/>
      <protection locked="0" hidden="1"/>
    </xf>
    <xf numFmtId="0" fontId="7" fillId="4" borderId="44" xfId="1" applyFont="1" applyFill="1" applyBorder="1" applyAlignment="1" applyProtection="1">
      <alignment horizontal="center"/>
      <protection locked="0" hidden="1"/>
    </xf>
    <xf numFmtId="0" fontId="7" fillId="4" borderId="5" xfId="1" applyFont="1" applyFill="1" applyBorder="1" applyAlignment="1" applyProtection="1">
      <alignment horizontal="center"/>
      <protection locked="0" hidden="1"/>
    </xf>
    <xf numFmtId="0" fontId="7" fillId="4" borderId="47" xfId="1" applyFont="1" applyFill="1" applyBorder="1" applyAlignment="1" applyProtection="1">
      <alignment horizontal="center"/>
      <protection locked="0" hidden="1"/>
    </xf>
    <xf numFmtId="0" fontId="16" fillId="0" borderId="45" xfId="1" applyFont="1" applyBorder="1" applyAlignment="1" applyProtection="1">
      <alignment horizontal="center"/>
      <protection locked="0" hidden="1"/>
    </xf>
    <xf numFmtId="0" fontId="16" fillId="0" borderId="4" xfId="1" applyFont="1" applyBorder="1" applyAlignment="1" applyProtection="1">
      <alignment horizontal="center"/>
      <protection locked="0" hidden="1"/>
    </xf>
    <xf numFmtId="0" fontId="7" fillId="4" borderId="7" xfId="1" applyFont="1" applyFill="1" applyBorder="1" applyAlignment="1" applyProtection="1">
      <alignment horizontal="center" vertical="center"/>
      <protection locked="0" hidden="1"/>
    </xf>
    <xf numFmtId="0" fontId="7" fillId="4" borderId="13" xfId="1" applyFont="1" applyFill="1" applyBorder="1" applyAlignment="1" applyProtection="1">
      <alignment horizontal="center" vertical="center"/>
      <protection locked="0" hidden="1"/>
    </xf>
    <xf numFmtId="0" fontId="7" fillId="4" borderId="8" xfId="1" applyFont="1" applyFill="1" applyBorder="1" applyAlignment="1" applyProtection="1">
      <alignment horizontal="center" vertical="center"/>
      <protection locked="0" hidden="1"/>
    </xf>
    <xf numFmtId="0" fontId="8" fillId="0" borderId="48" xfId="1" applyFont="1" applyBorder="1" applyAlignment="1" applyProtection="1">
      <alignment horizontal="right" vertical="center" wrapText="1"/>
      <protection locked="0" hidden="1"/>
    </xf>
    <xf numFmtId="0" fontId="8" fillId="0" borderId="27" xfId="1" applyFont="1" applyBorder="1" applyAlignment="1" applyProtection="1">
      <alignment horizontal="right" vertical="center" wrapText="1"/>
      <protection locked="0" hidden="1"/>
    </xf>
    <xf numFmtId="0" fontId="8" fillId="0" borderId="49" xfId="1" applyFont="1" applyBorder="1" applyAlignment="1" applyProtection="1">
      <alignment horizontal="right" vertical="center" wrapText="1"/>
      <protection locked="0" hidden="1"/>
    </xf>
    <xf numFmtId="0" fontId="8" fillId="0" borderId="35" xfId="1" applyFont="1" applyBorder="1" applyAlignment="1" applyProtection="1">
      <alignment horizontal="right" vertical="center" wrapText="1"/>
      <protection locked="0" hidden="1"/>
    </xf>
    <xf numFmtId="164" fontId="17" fillId="0" borderId="21" xfId="2" applyNumberFormat="1" applyFont="1" applyFill="1" applyBorder="1" applyAlignment="1" applyProtection="1">
      <alignment horizontal="right" vertical="center"/>
      <protection locked="0" hidden="1"/>
    </xf>
    <xf numFmtId="164" fontId="17" fillId="0" borderId="24" xfId="2" applyNumberFormat="1" applyFont="1" applyFill="1" applyBorder="1" applyAlignment="1" applyProtection="1">
      <alignment horizontal="right" vertical="center"/>
      <protection locked="0" hidden="1"/>
    </xf>
    <xf numFmtId="0" fontId="8" fillId="0" borderId="34" xfId="1" applyFont="1" applyBorder="1" applyAlignment="1" applyProtection="1">
      <alignment horizontal="center" vertical="center" wrapText="1"/>
      <protection locked="0" hidden="1"/>
    </xf>
    <xf numFmtId="0" fontId="8" fillId="0" borderId="63" xfId="1" applyFont="1" applyBorder="1" applyAlignment="1" applyProtection="1">
      <alignment horizontal="center" vertical="center" wrapText="1"/>
      <protection locked="0" hidden="1"/>
    </xf>
    <xf numFmtId="0" fontId="9" fillId="4" borderId="37" xfId="1" applyFont="1" applyFill="1" applyBorder="1" applyAlignment="1" applyProtection="1">
      <alignment horizontal="right" vertical="center" wrapText="1"/>
      <protection locked="0" hidden="1"/>
    </xf>
    <xf numFmtId="0" fontId="9" fillId="4" borderId="38" xfId="1" applyFont="1" applyFill="1" applyBorder="1" applyAlignment="1" applyProtection="1">
      <alignment horizontal="right" vertical="center" wrapText="1"/>
      <protection locked="0" hidden="1"/>
    </xf>
    <xf numFmtId="0" fontId="9" fillId="3" borderId="11" xfId="1" applyFont="1" applyFill="1" applyBorder="1" applyAlignment="1" applyProtection="1">
      <alignment horizontal="right" vertical="center"/>
      <protection locked="0" hidden="1"/>
    </xf>
    <xf numFmtId="0" fontId="9" fillId="3" borderId="14" xfId="1" applyFont="1" applyFill="1" applyBorder="1" applyAlignment="1" applyProtection="1">
      <alignment horizontal="right" vertical="center"/>
      <protection locked="0" hidden="1"/>
    </xf>
    <xf numFmtId="0" fontId="11" fillId="3" borderId="31" xfId="0" applyFont="1" applyFill="1" applyBorder="1" applyAlignment="1" applyProtection="1">
      <alignment horizontal="center"/>
      <protection locked="0" hidden="1"/>
    </xf>
    <xf numFmtId="0" fontId="11" fillId="3" borderId="32" xfId="0" applyFont="1" applyFill="1" applyBorder="1" applyAlignment="1" applyProtection="1">
      <alignment horizontal="center"/>
      <protection locked="0" hidden="1"/>
    </xf>
    <xf numFmtId="0" fontId="11" fillId="3" borderId="33" xfId="0" applyFont="1" applyFill="1" applyBorder="1" applyAlignment="1" applyProtection="1">
      <alignment horizontal="center"/>
      <protection locked="0" hidden="1"/>
    </xf>
    <xf numFmtId="0" fontId="12" fillId="4" borderId="31" xfId="1" applyFont="1" applyFill="1" applyBorder="1" applyAlignment="1" applyProtection="1">
      <alignment horizontal="center"/>
      <protection locked="0" hidden="1"/>
    </xf>
    <xf numFmtId="0" fontId="12" fillId="4" borderId="32" xfId="1" applyFont="1" applyFill="1" applyBorder="1" applyAlignment="1" applyProtection="1">
      <alignment horizontal="center"/>
      <protection locked="0" hidden="1"/>
    </xf>
    <xf numFmtId="0" fontId="12" fillId="4" borderId="33" xfId="1" applyFont="1" applyFill="1" applyBorder="1" applyAlignment="1" applyProtection="1">
      <alignment horizontal="center"/>
      <protection locked="0" hidden="1"/>
    </xf>
    <xf numFmtId="0" fontId="8" fillId="0" borderId="62" xfId="1" applyFont="1" applyBorder="1" applyAlignment="1" applyProtection="1">
      <alignment horizontal="center" vertical="center"/>
      <protection locked="0" hidden="1"/>
    </xf>
    <xf numFmtId="0" fontId="8" fillId="0" borderId="23" xfId="1" applyFont="1" applyBorder="1" applyAlignment="1" applyProtection="1">
      <alignment horizontal="center" vertical="center"/>
      <protection locked="0" hidden="1"/>
    </xf>
    <xf numFmtId="0" fontId="8" fillId="0" borderId="35" xfId="1" applyFont="1" applyBorder="1" applyAlignment="1" applyProtection="1">
      <alignment horizontal="center" vertical="center" wrapText="1"/>
      <protection locked="0" hidden="1"/>
    </xf>
    <xf numFmtId="0" fontId="9" fillId="8" borderId="9" xfId="1" applyFont="1" applyFill="1" applyBorder="1" applyAlignment="1" applyProtection="1">
      <alignment horizontal="right" vertical="center"/>
      <protection locked="0" hidden="1"/>
    </xf>
    <xf numFmtId="0" fontId="9" fillId="8" borderId="2" xfId="1" applyFont="1" applyFill="1" applyBorder="1" applyAlignment="1" applyProtection="1">
      <alignment horizontal="right" vertical="center"/>
      <protection locked="0" hidden="1"/>
    </xf>
    <xf numFmtId="0" fontId="7" fillId="3" borderId="31" xfId="1" applyFont="1" applyFill="1" applyBorder="1" applyAlignment="1" applyProtection="1">
      <alignment horizontal="center" vertical="center"/>
      <protection locked="0" hidden="1"/>
    </xf>
    <xf numFmtId="0" fontId="7" fillId="3" borderId="32" xfId="1" applyFont="1" applyFill="1" applyBorder="1" applyAlignment="1" applyProtection="1">
      <alignment horizontal="center" vertical="center"/>
      <protection locked="0" hidden="1"/>
    </xf>
    <xf numFmtId="0" fontId="7" fillId="3" borderId="33" xfId="1" applyFont="1" applyFill="1" applyBorder="1" applyAlignment="1" applyProtection="1">
      <alignment horizontal="center" vertical="center"/>
      <protection locked="0" hidden="1"/>
    </xf>
    <xf numFmtId="0" fontId="9" fillId="3" borderId="37" xfId="1" applyFont="1" applyFill="1" applyBorder="1" applyAlignment="1" applyProtection="1">
      <alignment horizontal="right" vertical="center"/>
      <protection locked="0" hidden="1"/>
    </xf>
    <xf numFmtId="0" fontId="9" fillId="3" borderId="38" xfId="1" applyFont="1" applyFill="1" applyBorder="1" applyAlignment="1" applyProtection="1">
      <alignment horizontal="right" vertical="center"/>
      <protection locked="0" hidden="1"/>
    </xf>
    <xf numFmtId="0" fontId="9" fillId="0" borderId="45" xfId="1" applyFont="1" applyBorder="1" applyAlignment="1" applyProtection="1">
      <alignment horizontal="center" vertical="center"/>
      <protection locked="0" hidden="1"/>
    </xf>
    <xf numFmtId="0" fontId="9" fillId="0" borderId="4" xfId="1" applyFont="1" applyBorder="1" applyAlignment="1" applyProtection="1">
      <alignment horizontal="center" vertical="center"/>
      <protection locked="0" hidden="1"/>
    </xf>
    <xf numFmtId="0" fontId="16" fillId="0" borderId="9" xfId="1" applyFont="1" applyBorder="1" applyAlignment="1" applyProtection="1">
      <alignment horizontal="right"/>
      <protection locked="0" hidden="1"/>
    </xf>
    <xf numFmtId="0" fontId="16" fillId="0" borderId="2" xfId="1" applyFont="1" applyBorder="1" applyAlignment="1" applyProtection="1">
      <alignment horizontal="right"/>
      <protection locked="0" hidden="1"/>
    </xf>
    <xf numFmtId="0" fontId="7" fillId="3" borderId="41" xfId="1" applyFont="1" applyFill="1" applyBorder="1" applyAlignment="1" applyProtection="1">
      <alignment horizontal="center" vertical="center"/>
      <protection locked="0" hidden="1"/>
    </xf>
    <xf numFmtId="0" fontId="7" fillId="3" borderId="42" xfId="1" applyFont="1" applyFill="1" applyBorder="1" applyAlignment="1" applyProtection="1">
      <alignment horizontal="center" vertical="center"/>
      <protection locked="0" hidden="1"/>
    </xf>
    <xf numFmtId="0" fontId="7" fillId="3" borderId="43" xfId="1" applyFont="1" applyFill="1" applyBorder="1" applyAlignment="1" applyProtection="1">
      <alignment horizontal="center" vertical="center"/>
      <protection locked="0" hidden="1"/>
    </xf>
    <xf numFmtId="0" fontId="8" fillId="0" borderId="23" xfId="1" applyFont="1" applyBorder="1" applyAlignment="1" applyProtection="1">
      <alignment horizontal="right" vertical="center"/>
      <protection locked="0" hidden="1"/>
    </xf>
    <xf numFmtId="0" fontId="8" fillId="0" borderId="24" xfId="1" applyFont="1" applyBorder="1" applyAlignment="1" applyProtection="1">
      <alignment horizontal="right" vertical="center"/>
      <protection locked="0" hidden="1"/>
    </xf>
    <xf numFmtId="0" fontId="7" fillId="3" borderId="28" xfId="1" applyFont="1" applyFill="1" applyBorder="1" applyAlignment="1" applyProtection="1">
      <alignment horizontal="center" vertical="center"/>
      <protection locked="0" hidden="1"/>
    </xf>
    <xf numFmtId="0" fontId="7" fillId="3" borderId="29" xfId="1" applyFont="1" applyFill="1" applyBorder="1" applyAlignment="1" applyProtection="1">
      <alignment horizontal="center" vertical="center"/>
      <protection locked="0" hidden="1"/>
    </xf>
    <xf numFmtId="0" fontId="7" fillId="3" borderId="30" xfId="1" applyFont="1" applyFill="1" applyBorder="1" applyAlignment="1" applyProtection="1">
      <alignment horizontal="center" vertical="center"/>
      <protection locked="0" hidden="1"/>
    </xf>
    <xf numFmtId="0" fontId="9" fillId="6" borderId="23" xfId="1" applyFont="1" applyFill="1" applyBorder="1" applyAlignment="1" applyProtection="1">
      <alignment horizontal="right" vertical="center"/>
      <protection locked="0" hidden="1"/>
    </xf>
    <xf numFmtId="0" fontId="9" fillId="6" borderId="24" xfId="1" applyFont="1" applyFill="1" applyBorder="1" applyAlignment="1" applyProtection="1">
      <alignment horizontal="right" vertical="center"/>
      <protection locked="0" hidden="1"/>
    </xf>
    <xf numFmtId="0" fontId="10" fillId="0" borderId="0" xfId="0" applyFont="1" applyAlignment="1" applyProtection="1">
      <alignment horizontal="center" wrapText="1"/>
      <protection locked="0" hidden="1"/>
    </xf>
    <xf numFmtId="0" fontId="26" fillId="12" borderId="2" xfId="0" applyFont="1" applyFill="1" applyBorder="1" applyAlignment="1" applyProtection="1">
      <alignment horizontal="right" readingOrder="2"/>
      <protection locked="0" hidden="1"/>
    </xf>
    <xf numFmtId="0" fontId="3" fillId="4" borderId="31" xfId="0" applyFont="1" applyFill="1" applyBorder="1" applyAlignment="1" applyProtection="1">
      <alignment horizontal="center"/>
      <protection locked="0" hidden="1"/>
    </xf>
    <xf numFmtId="0" fontId="3" fillId="4" borderId="33" xfId="0" applyFont="1" applyFill="1" applyBorder="1" applyAlignment="1" applyProtection="1">
      <alignment horizontal="center"/>
      <protection locked="0" hidden="1"/>
    </xf>
    <xf numFmtId="0" fontId="28" fillId="3" borderId="0" xfId="0" applyFont="1" applyFill="1" applyBorder="1" applyAlignment="1" applyProtection="1">
      <alignment horizontal="center"/>
      <protection locked="0" hidden="1"/>
    </xf>
    <xf numFmtId="0" fontId="12" fillId="6" borderId="60" xfId="0" applyFont="1" applyFill="1" applyBorder="1" applyAlignment="1" applyProtection="1">
      <alignment horizontal="center" vertical="center" wrapText="1" readingOrder="2"/>
      <protection locked="0" hidden="1"/>
    </xf>
    <xf numFmtId="0" fontId="12" fillId="6" borderId="61" xfId="0" applyFont="1" applyFill="1" applyBorder="1" applyAlignment="1" applyProtection="1">
      <alignment horizontal="center" vertical="center" wrapText="1" readingOrder="2"/>
      <protection locked="0" hidden="1"/>
    </xf>
    <xf numFmtId="0" fontId="27" fillId="13" borderId="28" xfId="0" applyFont="1" applyFill="1" applyBorder="1" applyAlignment="1" applyProtection="1">
      <alignment horizontal="center"/>
      <protection locked="0" hidden="1"/>
    </xf>
    <xf numFmtId="0" fontId="27" fillId="13" borderId="59" xfId="0" applyFont="1" applyFill="1" applyBorder="1" applyAlignment="1" applyProtection="1">
      <alignment horizontal="center"/>
      <protection locked="0" hidden="1"/>
    </xf>
    <xf numFmtId="0" fontId="2" fillId="6" borderId="31" xfId="0" applyFont="1" applyFill="1" applyBorder="1" applyAlignment="1" applyProtection="1">
      <alignment horizontal="center"/>
      <protection locked="0" hidden="1"/>
    </xf>
    <xf numFmtId="0" fontId="2" fillId="6" borderId="32" xfId="0" applyFont="1" applyFill="1" applyBorder="1" applyAlignment="1" applyProtection="1">
      <alignment horizontal="center"/>
      <protection locked="0" hidden="1"/>
    </xf>
    <xf numFmtId="0" fontId="2" fillId="6" borderId="33" xfId="0" applyFont="1" applyFill="1" applyBorder="1" applyAlignment="1" applyProtection="1">
      <alignment horizontal="center"/>
      <protection locked="0" hidden="1"/>
    </xf>
    <xf numFmtId="0" fontId="2" fillId="14" borderId="7" xfId="0" applyFont="1" applyFill="1" applyBorder="1" applyAlignment="1" applyProtection="1">
      <alignment horizontal="center" vertical="center"/>
      <protection locked="0" hidden="1"/>
    </xf>
    <xf numFmtId="0" fontId="2" fillId="14" borderId="9" xfId="0" applyFont="1" applyFill="1" applyBorder="1" applyAlignment="1" applyProtection="1">
      <alignment horizontal="center" vertical="center"/>
      <protection locked="0" hidden="1"/>
    </xf>
    <xf numFmtId="0" fontId="2" fillId="14" borderId="13" xfId="0" applyFont="1" applyFill="1" applyBorder="1" applyAlignment="1" applyProtection="1">
      <alignment horizontal="center" vertical="center"/>
      <protection locked="0" hidden="1"/>
    </xf>
    <xf numFmtId="0" fontId="2" fillId="14" borderId="2" xfId="0" applyFont="1" applyFill="1" applyBorder="1" applyAlignment="1" applyProtection="1">
      <alignment horizontal="center" vertical="center"/>
      <protection locked="0" hidden="1"/>
    </xf>
    <xf numFmtId="0" fontId="2" fillId="14" borderId="8" xfId="0" applyFont="1" applyFill="1" applyBorder="1" applyAlignment="1" applyProtection="1">
      <alignment horizontal="center" vertical="center"/>
      <protection locked="0" hidden="1"/>
    </xf>
    <xf numFmtId="0" fontId="2" fillId="14" borderId="10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/>
      <protection hidden="1"/>
    </xf>
    <xf numFmtId="0" fontId="14" fillId="10" borderId="51" xfId="0" applyFont="1" applyFill="1" applyBorder="1" applyAlignment="1" applyProtection="1">
      <alignment horizontal="center" vertical="center" wrapText="1"/>
      <protection locked="0" hidden="1"/>
    </xf>
    <xf numFmtId="0" fontId="0" fillId="10" borderId="25" xfId="0" applyFill="1" applyBorder="1" applyAlignment="1" applyProtection="1">
      <alignment horizontal="center" vertical="center"/>
      <protection locked="0" hidden="1"/>
    </xf>
    <xf numFmtId="0" fontId="14" fillId="6" borderId="7" xfId="0" applyFont="1" applyFill="1" applyBorder="1" applyAlignment="1" applyProtection="1">
      <alignment horizontal="center" vertical="center"/>
      <protection locked="0" hidden="1"/>
    </xf>
    <xf numFmtId="0" fontId="14" fillId="6" borderId="9" xfId="0" applyFont="1" applyFill="1" applyBorder="1" applyAlignment="1" applyProtection="1">
      <alignment horizontal="center" vertical="center"/>
      <protection locked="0" hidden="1"/>
    </xf>
    <xf numFmtId="0" fontId="14" fillId="6" borderId="13" xfId="0" applyFont="1" applyFill="1" applyBorder="1" applyAlignment="1" applyProtection="1">
      <alignment horizontal="center" vertical="center"/>
      <protection locked="0" hidden="1"/>
    </xf>
    <xf numFmtId="0" fontId="14" fillId="6" borderId="2" xfId="0" applyFont="1" applyFill="1" applyBorder="1" applyAlignment="1" applyProtection="1">
      <alignment horizontal="center" vertical="center"/>
      <protection locked="0" hidden="1"/>
    </xf>
    <xf numFmtId="0" fontId="6" fillId="6" borderId="8" xfId="0" applyFont="1" applyFill="1" applyBorder="1" applyAlignment="1" applyProtection="1">
      <alignment horizontal="center" vertical="center" wrapText="1"/>
      <protection locked="0" hidden="1"/>
    </xf>
    <xf numFmtId="0" fontId="6" fillId="6" borderId="10" xfId="0" applyFont="1" applyFill="1" applyBorder="1" applyAlignment="1" applyProtection="1">
      <alignment horizontal="center" vertical="center" wrapText="1"/>
      <protection locked="0" hidden="1"/>
    </xf>
    <xf numFmtId="0" fontId="14" fillId="6" borderId="45" xfId="0" applyFont="1" applyFill="1" applyBorder="1" applyAlignment="1" applyProtection="1">
      <alignment horizontal="center"/>
      <protection locked="0" hidden="1"/>
    </xf>
    <xf numFmtId="0" fontId="14" fillId="6" borderId="1" xfId="0" applyFont="1" applyFill="1" applyBorder="1" applyAlignment="1" applyProtection="1">
      <alignment horizontal="center"/>
      <protection locked="0" hidden="1"/>
    </xf>
    <xf numFmtId="0" fontId="14" fillId="6" borderId="50" xfId="0" applyFont="1" applyFill="1" applyBorder="1" applyAlignment="1" applyProtection="1">
      <alignment horizontal="center"/>
      <protection locked="0" hidden="1"/>
    </xf>
    <xf numFmtId="3" fontId="1" fillId="0" borderId="37" xfId="2" applyNumberFormat="1" applyFont="1" applyBorder="1" applyAlignment="1" applyProtection="1">
      <alignment horizontal="center" vertical="center"/>
      <protection locked="0" hidden="1"/>
    </xf>
    <xf numFmtId="3" fontId="1" fillId="0" borderId="46" xfId="2" applyNumberFormat="1" applyFont="1" applyBorder="1" applyAlignment="1" applyProtection="1">
      <alignment horizontal="center" vertical="center"/>
      <protection locked="0" hidden="1"/>
    </xf>
    <xf numFmtId="3" fontId="1" fillId="0" borderId="52" xfId="2" applyNumberFormat="1" applyFont="1" applyBorder="1" applyAlignment="1" applyProtection="1">
      <alignment horizontal="center" vertical="center"/>
      <protection locked="0" hidden="1"/>
    </xf>
    <xf numFmtId="3" fontId="30" fillId="19" borderId="7" xfId="0" applyNumberFormat="1" applyFont="1" applyFill="1" applyBorder="1" applyAlignment="1" applyProtection="1">
      <alignment horizontal="center" vertical="center"/>
      <protection locked="0" hidden="1"/>
    </xf>
    <xf numFmtId="0" fontId="30" fillId="19" borderId="13" xfId="0" applyFont="1" applyFill="1" applyBorder="1" applyAlignment="1" applyProtection="1">
      <alignment horizontal="center" vertical="center"/>
      <protection locked="0" hidden="1"/>
    </xf>
    <xf numFmtId="0" fontId="30" fillId="19" borderId="8" xfId="0" applyFont="1" applyFill="1" applyBorder="1" applyAlignment="1" applyProtection="1">
      <alignment horizontal="center" vertical="center"/>
      <protection locked="0" hidden="1"/>
    </xf>
    <xf numFmtId="0" fontId="30" fillId="19" borderId="9" xfId="0" applyFont="1" applyFill="1" applyBorder="1" applyAlignment="1" applyProtection="1">
      <alignment horizontal="center" vertical="center"/>
      <protection locked="0" hidden="1"/>
    </xf>
    <xf numFmtId="0" fontId="30" fillId="19" borderId="2" xfId="0" applyFont="1" applyFill="1" applyBorder="1" applyAlignment="1" applyProtection="1">
      <alignment horizontal="center" vertical="center"/>
      <protection locked="0" hidden="1"/>
    </xf>
    <xf numFmtId="0" fontId="30" fillId="19" borderId="10" xfId="0" applyFont="1" applyFill="1" applyBorder="1" applyAlignment="1" applyProtection="1">
      <alignment horizontal="center" vertical="center"/>
      <protection locked="0" hidden="1"/>
    </xf>
    <xf numFmtId="0" fontId="30" fillId="19" borderId="11" xfId="0" applyFont="1" applyFill="1" applyBorder="1" applyAlignment="1" applyProtection="1">
      <alignment horizontal="center" vertical="center"/>
      <protection locked="0" hidden="1"/>
    </xf>
    <xf numFmtId="0" fontId="30" fillId="19" borderId="14" xfId="0" applyFont="1" applyFill="1" applyBorder="1" applyAlignment="1" applyProtection="1">
      <alignment horizontal="center" vertical="center"/>
      <protection locked="0" hidden="1"/>
    </xf>
    <xf numFmtId="0" fontId="30" fillId="19" borderId="12" xfId="0" applyFont="1" applyFill="1" applyBorder="1" applyAlignment="1" applyProtection="1">
      <alignment horizontal="center" vertical="center"/>
      <protection locked="0" hidden="1"/>
    </xf>
    <xf numFmtId="0" fontId="31" fillId="19" borderId="41" xfId="0" applyFont="1" applyFill="1" applyBorder="1" applyAlignment="1" applyProtection="1">
      <alignment horizontal="center" vertical="center"/>
      <protection locked="0" hidden="1"/>
    </xf>
    <xf numFmtId="0" fontId="31" fillId="19" borderId="42" xfId="0" applyFont="1" applyFill="1" applyBorder="1" applyAlignment="1" applyProtection="1">
      <alignment horizontal="center" vertical="center"/>
      <protection locked="0" hidden="1"/>
    </xf>
    <xf numFmtId="0" fontId="31" fillId="19" borderId="64" xfId="0" applyFont="1" applyFill="1" applyBorder="1" applyAlignment="1" applyProtection="1">
      <alignment horizontal="center" vertical="center"/>
      <protection locked="0" hidden="1"/>
    </xf>
    <xf numFmtId="0" fontId="31" fillId="19" borderId="0" xfId="0" applyFont="1" applyFill="1" applyBorder="1" applyAlignment="1" applyProtection="1">
      <alignment horizontal="center" vertical="center"/>
      <protection locked="0" hidden="1"/>
    </xf>
    <xf numFmtId="0" fontId="31" fillId="19" borderId="65" xfId="0" applyFont="1" applyFill="1" applyBorder="1" applyAlignment="1" applyProtection="1">
      <alignment horizontal="center" vertical="center"/>
      <protection locked="0" hidden="1"/>
    </xf>
    <xf numFmtId="0" fontId="31" fillId="19" borderId="39" xfId="0" applyFont="1" applyFill="1" applyBorder="1" applyAlignment="1" applyProtection="1">
      <alignment horizontal="center" vertical="center"/>
      <protection locked="0" hidden="1"/>
    </xf>
    <xf numFmtId="0" fontId="32" fillId="4" borderId="0" xfId="0" applyFont="1" applyFill="1" applyAlignment="1" applyProtection="1">
      <alignment horizontal="center" vertical="center" wrapText="1"/>
      <protection locked="0" hidden="1"/>
    </xf>
    <xf numFmtId="3" fontId="38" fillId="15" borderId="0" xfId="0" applyNumberFormat="1" applyFont="1" applyFill="1" applyBorder="1" applyAlignment="1" applyProtection="1">
      <alignment horizontal="center" vertical="center"/>
      <protection locked="0" hidden="1"/>
    </xf>
    <xf numFmtId="3" fontId="38" fillId="15" borderId="66" xfId="0" applyNumberFormat="1" applyFont="1" applyFill="1" applyBorder="1" applyAlignment="1" applyProtection="1">
      <alignment horizontal="center" vertical="center"/>
      <protection locked="0" hidden="1"/>
    </xf>
    <xf numFmtId="0" fontId="31" fillId="19" borderId="66" xfId="0" applyFont="1" applyFill="1" applyBorder="1" applyAlignment="1" applyProtection="1">
      <alignment horizontal="center" vertical="center"/>
      <protection locked="0" hidden="1"/>
    </xf>
    <xf numFmtId="0" fontId="34" fillId="15" borderId="0" xfId="0" applyFont="1" applyFill="1" applyAlignment="1">
      <alignment horizontal="center" vertical="center"/>
    </xf>
    <xf numFmtId="3" fontId="34" fillId="15" borderId="0" xfId="0" applyNumberFormat="1" applyFont="1" applyFill="1" applyAlignment="1">
      <alignment horizontal="center" vertical="center"/>
    </xf>
    <xf numFmtId="0" fontId="36" fillId="19" borderId="0" xfId="0" applyFont="1" applyFill="1" applyAlignment="1">
      <alignment horizontal="center" vertical="center"/>
    </xf>
    <xf numFmtId="3" fontId="36" fillId="19" borderId="0" xfId="0" applyNumberFormat="1" applyFont="1" applyFill="1" applyAlignment="1">
      <alignment horizontal="center" vertical="center"/>
    </xf>
    <xf numFmtId="0" fontId="35" fillId="19" borderId="0" xfId="0" applyFont="1" applyFill="1" applyAlignment="1">
      <alignment horizontal="center" vertical="center"/>
    </xf>
    <xf numFmtId="3" fontId="35" fillId="19" borderId="0" xfId="0" applyNumberFormat="1" applyFont="1" applyFill="1" applyAlignment="1">
      <alignment horizontal="center" vertical="center"/>
    </xf>
    <xf numFmtId="0" fontId="35" fillId="15" borderId="0" xfId="0" applyFont="1" applyFill="1" applyAlignment="1">
      <alignment horizontal="center" vertical="center"/>
    </xf>
  </cellXfs>
  <cellStyles count="7">
    <cellStyle name="Comma 2" xfId="2" xr:uid="{00000000-0005-0000-0000-000000000000}"/>
    <cellStyle name="Normal" xfId="0" builtinId="0"/>
    <cellStyle name="Normal 2" xfId="5" xr:uid="{00000000-0005-0000-0000-000002000000}"/>
    <cellStyle name="Normal 2 2" xfId="1" xr:uid="{00000000-0005-0000-0000-000003000000}"/>
    <cellStyle name="Normal 3" xfId="6" xr:uid="{00000000-0005-0000-0000-000004000000}"/>
    <cellStyle name="Normal 4" xfId="4" xr:uid="{00000000-0005-0000-0000-000005000000}"/>
    <cellStyle name="Percent 2" xfId="3" xr:uid="{00000000-0005-0000-0000-000006000000}"/>
  </cellStyles>
  <dxfs count="32">
    <dxf>
      <fill>
        <patternFill>
          <bgColor rgb="FF2FFF8D"/>
        </patternFill>
      </fill>
    </dxf>
    <dxf>
      <fill>
        <patternFill>
          <bgColor rgb="FFFF7171"/>
        </patternFill>
      </fill>
    </dxf>
    <dxf>
      <fill>
        <patternFill>
          <bgColor rgb="FF15FF7F"/>
        </patternFill>
      </fill>
    </dxf>
    <dxf>
      <fill>
        <patternFill>
          <bgColor rgb="FFFF6161"/>
        </patternFill>
      </fill>
    </dxf>
    <dxf>
      <fill>
        <patternFill>
          <bgColor rgb="FFFF7171"/>
        </patternFill>
      </fill>
    </dxf>
    <dxf>
      <fill>
        <patternFill>
          <bgColor rgb="FF01FF74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00B0F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5B5B"/>
        </patternFill>
      </fill>
    </dxf>
    <dxf>
      <fill>
        <patternFill>
          <bgColor rgb="FF7CF26C"/>
        </patternFill>
      </fill>
    </dxf>
  </dxfs>
  <tableStyles count="0" defaultTableStyle="TableStyleMedium2" defaultPivotStyle="PivotStyleLight16"/>
  <colors>
    <mruColors>
      <color rgb="FFA66BD3"/>
      <color rgb="FFFF79FF"/>
      <color rgb="FFEA00EA"/>
      <color rgb="FFFF7171"/>
      <color rgb="FFFF7575"/>
      <color rgb="FF2FFF8D"/>
      <color rgb="FFFF6161"/>
      <color rgb="FF15FF7F"/>
      <color rgb="FF01FF74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סיווג</a:t>
            </a:r>
            <a:r>
              <a:rPr lang="he-IL" baseline="0"/>
              <a:t> הוצאות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'דו"ח מסכם'!$F$15</c:f>
              <c:strCache>
                <c:ptCount val="1"/>
                <c:pt idx="0">
                  <c:v>ביצוע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6-4E60-A4FF-FBF1AEFB23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6-4E60-A4FF-FBF1AEFB23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C6-4E60-A4FF-FBF1AEFB23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'דו"ח מסכם'!$C$16:$C$18</c:f>
              <c:strCache>
                <c:ptCount val="3"/>
                <c:pt idx="0">
                  <c:v>חודשיות קבועות</c:v>
                </c:pt>
                <c:pt idx="1">
                  <c:v>תקופתיות</c:v>
                </c:pt>
                <c:pt idx="2">
                  <c:v>שוטפות</c:v>
                </c:pt>
              </c:strCache>
            </c:strRef>
          </c:cat>
          <c:val>
            <c:numRef>
              <c:f>'דו"ח מסכם'!$F$16:$F$18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A-42F3-9C2D-CA981E4C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dkEdge"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מזון לבית: לפני </a:t>
            </a:r>
            <a:r>
              <a:rPr lang="en-US"/>
              <a:t>VS</a:t>
            </a:r>
            <a:r>
              <a:rPr lang="he-IL"/>
              <a:t> אחרי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5B-4A0C-A4E2-CF51259E637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5B-4A0C-A4E2-CF51259E63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'לפני VS אחרי '!$B$95:$C$95</c:f>
              <c:strCache>
                <c:ptCount val="2"/>
                <c:pt idx="0">
                  <c:v>מזון לבית "לפני"</c:v>
                </c:pt>
                <c:pt idx="1">
                  <c:v>מזון לבית "אחרי"</c:v>
                </c:pt>
              </c:strCache>
            </c:strRef>
          </c:cat>
          <c:val>
            <c:numRef>
              <c:f>'לפני VS אחרי '!$B$96:$C$96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B-4A0C-A4E2-CF51259E6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8625168"/>
        <c:axId val="1498625584"/>
      </c:barChart>
      <c:catAx>
        <c:axId val="1498625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98625584"/>
        <c:crosses val="autoZero"/>
        <c:auto val="1"/>
        <c:lblAlgn val="ctr"/>
        <c:lblOffset val="100"/>
        <c:noMultiLvlLbl val="0"/>
      </c:catAx>
      <c:valAx>
        <c:axId val="14986255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986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 sz="1400"/>
              <a:t>מיפוי: הוצאות </a:t>
            </a:r>
            <a:r>
              <a:rPr lang="en-US" sz="1400"/>
              <a:t>VS</a:t>
            </a:r>
            <a:r>
              <a:rPr lang="he-IL" sz="1400"/>
              <a:t> הכנסות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216-4A31-8B9B-FEDC9D06F6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'דו"ח מסכם'!$C$19:$C$20</c:f>
              <c:strCache>
                <c:ptCount val="2"/>
                <c:pt idx="0">
                  <c:v>סה"כ הוצאות</c:v>
                </c:pt>
                <c:pt idx="1">
                  <c:v>סה"כ הכנסות</c:v>
                </c:pt>
              </c:strCache>
            </c:strRef>
          </c:cat>
          <c:val>
            <c:numRef>
              <c:f>'דו"ח מסכם'!$D$19:$D$20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6-4A31-8B9B-FEDC9D06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8707040"/>
        <c:axId val="218703296"/>
      </c:barChart>
      <c:catAx>
        <c:axId val="21870704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8703296"/>
        <c:crosses val="autoZero"/>
        <c:auto val="1"/>
        <c:lblAlgn val="ctr"/>
        <c:lblOffset val="100"/>
        <c:noMultiLvlLbl val="0"/>
      </c:catAx>
      <c:valAx>
        <c:axId val="218703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8707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תקציב: הוצאות</a:t>
            </a:r>
            <a:r>
              <a:rPr lang="he-IL" baseline="0"/>
              <a:t> </a:t>
            </a:r>
            <a:r>
              <a:rPr lang="en-US" baseline="0"/>
              <a:t>VS</a:t>
            </a:r>
            <a:r>
              <a:rPr lang="he-IL" baseline="0"/>
              <a:t> הכנסות</a:t>
            </a:r>
            <a:endParaRPr lang="he-IL"/>
          </a:p>
        </c:rich>
      </c:tx>
      <c:layout>
        <c:manualLayout>
          <c:xMode val="edge"/>
          <c:yMode val="edge"/>
          <c:x val="0.2195555555555555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2061574074074074"/>
          <c:w val="0.85173840769903764"/>
          <c:h val="0.7125543161271508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D6-44E9-8BF1-60A894B0AA1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31298B1-CF5A-4493-A411-6D451859D6B3}" type="VALUE">
                      <a:rPr lang="en-US" sz="1100" b="1"/>
                      <a:pPr/>
                      <a:t>[ערך]</a:t>
                    </a:fld>
                    <a:endParaRPr lang="he-I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7D6-44E9-8BF1-60A894B0AA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5A2E88-4FC7-4363-BE0B-5B8B782358F7}" type="VALUE">
                      <a:rPr lang="en-US" sz="1100" b="1"/>
                      <a:pPr/>
                      <a:t>[ערך]</a:t>
                    </a:fld>
                    <a:endParaRPr lang="he-IL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7D6-44E9-8BF1-60A894B0AA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'דו"ח מסכם'!$C$35:$D$35</c:f>
              <c:strCache>
                <c:ptCount val="2"/>
                <c:pt idx="0">
                  <c:v>הוצאות</c:v>
                </c:pt>
                <c:pt idx="1">
                  <c:v>הכנסות</c:v>
                </c:pt>
              </c:strCache>
            </c:strRef>
          </c:cat>
          <c:val>
            <c:numRef>
              <c:f>'דו"ח מסכם'!$C$36:$D$36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6-44E9-8BF1-60A894B0AA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1972688"/>
        <c:axId val="261967696"/>
      </c:barChart>
      <c:catAx>
        <c:axId val="261972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1967696"/>
        <c:crosses val="autoZero"/>
        <c:auto val="1"/>
        <c:lblAlgn val="ctr"/>
        <c:lblOffset val="100"/>
        <c:noMultiLvlLbl val="0"/>
      </c:catAx>
      <c:valAx>
        <c:axId val="261967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197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בפועל:</a:t>
            </a:r>
            <a:r>
              <a:rPr lang="he-IL" baseline="0"/>
              <a:t> הוצאות </a:t>
            </a:r>
            <a:r>
              <a:rPr lang="en-US" baseline="0"/>
              <a:t>VS</a:t>
            </a:r>
            <a:r>
              <a:rPr lang="he-IL" baseline="0"/>
              <a:t> הכנסות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AF-4E4D-B307-A7C91995FA1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8AF-4E4D-B307-A7C91995FA1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8AF-4E4D-B307-A7C91995FA1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BDFD78-2E6B-40DC-988F-998E2BC1CE94}" type="VALUE">
                      <a:rPr lang="en-US" sz="1200" b="1"/>
                      <a:pPr/>
                      <a:t>[ערך]</a:t>
                    </a:fld>
                    <a:endParaRPr lang="he-IL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8AF-4E4D-B307-A7C91995FA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'דו"ח מסכם'!$C$40:$D$40</c:f>
              <c:strCache>
                <c:ptCount val="2"/>
                <c:pt idx="0">
                  <c:v>הוצאות</c:v>
                </c:pt>
                <c:pt idx="1">
                  <c:v>הכנסות</c:v>
                </c:pt>
              </c:strCache>
            </c:strRef>
          </c:cat>
          <c:val>
            <c:numRef>
              <c:f>'דו"ח מסכם'!$C$41:$D$41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F-4E4D-B307-A7C91995F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3065760"/>
        <c:axId val="313086560"/>
      </c:barChart>
      <c:catAx>
        <c:axId val="3130657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3086560"/>
        <c:crosses val="autoZero"/>
        <c:auto val="1"/>
        <c:lblAlgn val="ctr"/>
        <c:lblOffset val="100"/>
        <c:noMultiLvlLbl val="0"/>
      </c:catAx>
      <c:valAx>
        <c:axId val="3130865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306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מיפוי כלכלי: התפלגות הוצאות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03-4F3F-B60F-4C04863028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03-4F3F-B60F-4C04863028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03-4F3F-B60F-4C04863028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'דו"ח מסכם'!$C$16:$C$18</c:f>
              <c:strCache>
                <c:ptCount val="3"/>
                <c:pt idx="0">
                  <c:v>חודשיות קבועות</c:v>
                </c:pt>
                <c:pt idx="1">
                  <c:v>תקופתיות</c:v>
                </c:pt>
                <c:pt idx="2">
                  <c:v>שוטפות</c:v>
                </c:pt>
              </c:strCache>
            </c:strRef>
          </c:cat>
          <c:val>
            <c:numRef>
              <c:f>'דו"ח מסכם'!$D$16:$D$18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7CC-AC97-B8B9FB0B66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 sz="3000"/>
              <a:t>הוצאות חודשיות: לפני</a:t>
            </a:r>
            <a:r>
              <a:rPr lang="he-IL" sz="3000" baseline="0"/>
              <a:t> </a:t>
            </a:r>
            <a:r>
              <a:rPr lang="en-US" sz="3000" baseline="0"/>
              <a:t>VS</a:t>
            </a:r>
            <a:r>
              <a:rPr lang="he-IL" sz="3000" baseline="0"/>
              <a:t> אחרי</a:t>
            </a:r>
            <a:endParaRPr lang="he-IL" sz="3000"/>
          </a:p>
        </c:rich>
      </c:tx>
      <c:layout>
        <c:manualLayout>
          <c:xMode val="edge"/>
          <c:yMode val="edge"/>
          <c:x val="0.14187742435996897"/>
          <c:y val="5.387205387205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0180300882561947"/>
          <c:w val="0.85173840769903764"/>
          <c:h val="0.7053938575601358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A5-46D5-8D02-F9AAAEDF7AD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F6A5-46D5-8D02-F9AAAEDF7AD7}"/>
              </c:ext>
            </c:extLst>
          </c:dPt>
          <c:dLbls>
            <c:dLbl>
              <c:idx val="0"/>
              <c:layout>
                <c:manualLayout>
                  <c:x val="7.3584676087674475E-3"/>
                  <c:y val="-0.36700336700336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A5-46D5-8D02-F9AAAEDF7AD7}"/>
                </c:ext>
              </c:extLst>
            </c:dLbl>
            <c:dLbl>
              <c:idx val="1"/>
              <c:layout>
                <c:manualLayout>
                  <c:x val="5.7215530177933327E-3"/>
                  <c:y val="-0.284973090484901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A5-46D5-8D02-F9AAAEDF7A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'דו"ח מסכם'!$D$30:$E$30</c:f>
              <c:strCache>
                <c:ptCount val="2"/>
                <c:pt idx="0">
                  <c:v>כמה הוצאתי לפני התהליך</c:v>
                </c:pt>
                <c:pt idx="1">
                  <c:v>כמה אני מוציא היום</c:v>
                </c:pt>
              </c:strCache>
            </c:strRef>
          </c:cat>
          <c:val>
            <c:numRef>
              <c:f>'דו"ח מסכם'!$D$31:$E$31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5-46D5-8D02-F9AAAEDF7A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8869024"/>
        <c:axId val="258870272"/>
      </c:barChart>
      <c:catAx>
        <c:axId val="258869024"/>
        <c:scaling>
          <c:orientation val="maxMin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effectLst>
                  <a:glow>
                    <a:schemeClr val="accent1"/>
                  </a:glow>
                  <a:outerShdw blurRad="63500" dist="12700" dir="5400000" algn="ctr" rotWithShape="0">
                    <a:srgbClr val="000000"/>
                  </a:outerShdw>
                </a:effectLst>
                <a:latin typeface="+mn-lt"/>
                <a:ea typeface="+mn-ea"/>
                <a:cs typeface="+mn-cs"/>
              </a:defRPr>
            </a:pPr>
            <a:endParaRPr lang="he-IL"/>
          </a:p>
        </c:txPr>
        <c:crossAx val="258870272"/>
        <c:crosses val="autoZero"/>
        <c:auto val="1"/>
        <c:lblAlgn val="ctr"/>
        <c:lblOffset val="100"/>
        <c:noMultiLvlLbl val="0"/>
      </c:catAx>
      <c:valAx>
        <c:axId val="2588702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588690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אוכל בחוץ</a:t>
            </a:r>
            <a:r>
              <a:rPr lang="he-IL" baseline="0"/>
              <a:t> ובילויים: לפני </a:t>
            </a:r>
            <a:r>
              <a:rPr lang="en-US" baseline="0"/>
              <a:t>VS</a:t>
            </a:r>
            <a:r>
              <a:rPr lang="he-IL" baseline="0"/>
              <a:t> אחרי</a:t>
            </a:r>
          </a:p>
          <a:p>
            <a:pPr>
              <a:defRPr/>
            </a:pPr>
            <a:endParaRPr lang="he-IL"/>
          </a:p>
        </c:rich>
      </c:tx>
      <c:layout>
        <c:manualLayout>
          <c:xMode val="edge"/>
          <c:yMode val="edge"/>
          <c:x val="0.13287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60-445D-9476-8E1C0DE9935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160-445D-9476-8E1C0DE993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'לפני VS אחרי '!$B$26:$C$26</c:f>
              <c:strCache>
                <c:ptCount val="2"/>
                <c:pt idx="0">
                  <c:v>אוכל בחוץ "לפני"</c:v>
                </c:pt>
                <c:pt idx="1">
                  <c:v>אוכל בחוץ "אחרי"</c:v>
                </c:pt>
              </c:strCache>
            </c:strRef>
          </c:cat>
          <c:val>
            <c:numRef>
              <c:f>'לפני VS אחרי '!$B$27:$C$27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0-445D-9476-8E1C0DE9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459632"/>
        <c:axId val="1400466288"/>
      </c:barChart>
      <c:catAx>
        <c:axId val="14004596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0466288"/>
        <c:crosses val="autoZero"/>
        <c:auto val="1"/>
        <c:lblAlgn val="ctr"/>
        <c:lblOffset val="100"/>
        <c:noMultiLvlLbl val="0"/>
      </c:catAx>
      <c:valAx>
        <c:axId val="14004662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004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ביגוד:</a:t>
            </a:r>
            <a:r>
              <a:rPr lang="he-IL" baseline="0"/>
              <a:t> לפני </a:t>
            </a:r>
            <a:r>
              <a:rPr lang="en-US" baseline="0"/>
              <a:t>VS</a:t>
            </a:r>
            <a:r>
              <a:rPr lang="he-IL" baseline="0"/>
              <a:t> אחרי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4.4444444444444446E-2"/>
          <c:y val="0.17314814814814813"/>
          <c:w val="0.87258573928258965"/>
          <c:h val="0.7177857976086322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ED7-4386-8839-9CC9AEC913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D7-4386-8839-9CC9AEC913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'לפני VS אחרי '!$B$46:$C$46</c:f>
              <c:strCache>
                <c:ptCount val="2"/>
                <c:pt idx="0">
                  <c:v>ביגוד "לפני"</c:v>
                </c:pt>
                <c:pt idx="1">
                  <c:v>ביגוד "אחרי"</c:v>
                </c:pt>
              </c:strCache>
            </c:strRef>
          </c:cat>
          <c:val>
            <c:numRef>
              <c:f>'לפני VS אחרי '!$B$47:$C$47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7-4386-8839-9CC9AEC9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9367024"/>
        <c:axId val="1249349552"/>
      </c:barChart>
      <c:catAx>
        <c:axId val="12493670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49349552"/>
        <c:crosses val="autoZero"/>
        <c:auto val="1"/>
        <c:lblAlgn val="ctr"/>
        <c:lblOffset val="100"/>
        <c:noMultiLvlLbl val="0"/>
      </c:catAx>
      <c:valAx>
        <c:axId val="1249349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493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ביטוחים: לפני </a:t>
            </a:r>
            <a:r>
              <a:rPr lang="en-US"/>
              <a:t>VS</a:t>
            </a:r>
            <a:r>
              <a:rPr lang="he-IL"/>
              <a:t> אחרי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176-4BD4-98E0-334F0AE808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76-4BD4-98E0-334F0AE808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'לפני VS אחרי '!$B$65:$C$65</c:f>
              <c:strCache>
                <c:ptCount val="2"/>
                <c:pt idx="0">
                  <c:v>ביטוחים "לפני"</c:v>
                </c:pt>
                <c:pt idx="1">
                  <c:v>ביטוחים "אחרי"</c:v>
                </c:pt>
              </c:strCache>
            </c:strRef>
          </c:cat>
          <c:val>
            <c:numRef>
              <c:f>'לפני VS אחרי '!$B$66:$C$66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6-4BD4-98E0-334F0AE808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9673504"/>
        <c:axId val="1169671840"/>
      </c:barChart>
      <c:catAx>
        <c:axId val="1169673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9671840"/>
        <c:crosses val="autoZero"/>
        <c:auto val="1"/>
        <c:lblAlgn val="ctr"/>
        <c:lblOffset val="100"/>
        <c:noMultiLvlLbl val="0"/>
      </c:catAx>
      <c:valAx>
        <c:axId val="1169671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696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&#1502;&#1495;&#1513;&#1489;&#1493;&#1504;&#1497; &#1506;&#1494;&#1512; &#1492;&#1493;&#1510;&#1488;&#1493;&#1514;'!L30"/><Relationship Id="rId13" Type="http://schemas.openxmlformats.org/officeDocument/2006/relationships/hyperlink" Target="#'&#1502;&#1495;&#1513;&#1489;&#1493;&#1504;&#1497; &#1506;&#1494;&#1512; &#1492;&#1493;&#1510;&#1488;&#1493;&#1514;'!Q18"/><Relationship Id="rId18" Type="http://schemas.openxmlformats.org/officeDocument/2006/relationships/image" Target="../media/image3.PNG"/><Relationship Id="rId3" Type="http://schemas.openxmlformats.org/officeDocument/2006/relationships/image" Target="../media/image2.svg"/><Relationship Id="rId7" Type="http://schemas.openxmlformats.org/officeDocument/2006/relationships/hyperlink" Target="#'&#1502;&#1495;&#1513;&#1489;&#1493;&#1504;&#1497; &#1506;&#1494;&#1512; &#1492;&#1493;&#1510;&#1488;&#1493;&#1514;'!L18"/><Relationship Id="rId12" Type="http://schemas.openxmlformats.org/officeDocument/2006/relationships/hyperlink" Target="#'&#1502;&#1495;&#1513;&#1489;&#1493;&#1504;&#1497; &#1506;&#1494;&#1512; &#1492;&#1493;&#1510;&#1488;&#1493;&#1514;'!Q38"/><Relationship Id="rId17" Type="http://schemas.openxmlformats.org/officeDocument/2006/relationships/hyperlink" Target="#'&#1502;&#1495;&#1513;&#1489;&#1493;&#1504;&#1497; &#1506;&#1494;&#1512; &#1492;&#1493;&#1510;&#1488;&#1493;&#1514;'!D47"/><Relationship Id="rId2" Type="http://schemas.openxmlformats.org/officeDocument/2006/relationships/image" Target="../media/image1.png"/><Relationship Id="rId16" Type="http://schemas.openxmlformats.org/officeDocument/2006/relationships/hyperlink" Target="#'&#1502;&#1495;&#1513;&#1489;&#1493;&#1504;&#1497; &#1506;&#1494;&#1512; &#1492;&#1493;&#1510;&#1488;&#1493;&#1514;'!H30"/><Relationship Id="rId1" Type="http://schemas.openxmlformats.org/officeDocument/2006/relationships/hyperlink" Target="#'&#1502;&#1495;&#1513;&#1489;&#1493;&#1504;&#1497; &#1506;&#1494;&#1512; &#1492;&#1493;&#1510;&#1488;&#1493;&#1514;'!E4"/><Relationship Id="rId6" Type="http://schemas.openxmlformats.org/officeDocument/2006/relationships/hyperlink" Target="#'&#1502;&#1495;&#1513;&#1489;&#1493;&#1504;&#1497; &#1506;&#1494;&#1512; &#1492;&#1493;&#1510;&#1488;&#1493;&#1514;'!P4"/><Relationship Id="rId11" Type="http://schemas.openxmlformats.org/officeDocument/2006/relationships/hyperlink" Target="#'&#1502;&#1495;&#1513;&#1489;&#1493;&#1504;&#1497; &#1506;&#1494;&#1512; &#1492;&#1493;&#1510;&#1488;&#1493;&#1514;'!V18"/><Relationship Id="rId5" Type="http://schemas.openxmlformats.org/officeDocument/2006/relationships/hyperlink" Target="#'&#1502;&#1495;&#1513;&#1489;&#1493;&#1504;&#1497; &#1506;&#1494;&#1512; &#1492;&#1493;&#1510;&#1488;&#1493;&#1514;'!H15"/><Relationship Id="rId15" Type="http://schemas.openxmlformats.org/officeDocument/2006/relationships/hyperlink" Target="#'&#1502;&#1495;&#1513;&#1489;&#1493;&#1504;&#1497; &#1506;&#1494;&#1512; &#1492;&#1493;&#1510;&#1488;&#1493;&#1514;'!D30"/><Relationship Id="rId10" Type="http://schemas.openxmlformats.org/officeDocument/2006/relationships/hyperlink" Target="#'&#1502;&#1495;&#1513;&#1489;&#1493;&#1504;&#1497; &#1506;&#1494;&#1512; &#1492;&#1493;&#1510;&#1488;&#1493;&#1514;'!V30"/><Relationship Id="rId4" Type="http://schemas.openxmlformats.org/officeDocument/2006/relationships/hyperlink" Target="#'&#1502;&#1495;&#1513;&#1489;&#1493;&#1504;&#1497; &#1506;&#1494;&#1512; &#1492;&#1493;&#1510;&#1488;&#1493;&#1514;'!D15"/><Relationship Id="rId9" Type="http://schemas.openxmlformats.org/officeDocument/2006/relationships/hyperlink" Target="#'&#1502;&#1495;&#1513;&#1489;&#1493;&#1504;&#1497; &#1506;&#1494;&#1512; &#1492;&#1493;&#1510;&#1488;&#1493;&#1514;'!Q30"/><Relationship Id="rId14" Type="http://schemas.openxmlformats.org/officeDocument/2006/relationships/hyperlink" Target="#'&#1502;&#1495;&#1513;&#1489;&#1493;&#1504;&#1497; &#1506;&#1494;&#1512; &#1492;&#1493;&#1510;&#1488;&#1493;&#1514;'!L3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3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144780</xdr:colOff>
      <xdr:row>5</xdr:row>
      <xdr:rowOff>7620</xdr:rowOff>
    </xdr:from>
    <xdr:to>
      <xdr:col>5</xdr:col>
      <xdr:colOff>502920</xdr:colOff>
      <xdr:row>6</xdr:row>
      <xdr:rowOff>16987</xdr:rowOff>
    </xdr:to>
    <xdr:pic>
      <xdr:nvPicPr>
        <xdr:cNvPr id="3" name="גרפיקה 2" descr="מחשבון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F7838B-B761-4B93-9F78-25ABD1350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3940440" y="104394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</xdr:colOff>
      <xdr:row>9</xdr:row>
      <xdr:rowOff>0</xdr:rowOff>
    </xdr:from>
    <xdr:to>
      <xdr:col>5</xdr:col>
      <xdr:colOff>487680</xdr:colOff>
      <xdr:row>10</xdr:row>
      <xdr:rowOff>9367</xdr:rowOff>
    </xdr:to>
    <xdr:pic>
      <xdr:nvPicPr>
        <xdr:cNvPr id="4" name="גרפיקה 3" descr="מחשבון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3B1E0B-6CA8-40B6-8B44-2C4E3B5E8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1500" y="204216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</xdr:colOff>
      <xdr:row>11</xdr:row>
      <xdr:rowOff>0</xdr:rowOff>
    </xdr:from>
    <xdr:to>
      <xdr:col>5</xdr:col>
      <xdr:colOff>487680</xdr:colOff>
      <xdr:row>12</xdr:row>
      <xdr:rowOff>9367</xdr:rowOff>
    </xdr:to>
    <xdr:pic>
      <xdr:nvPicPr>
        <xdr:cNvPr id="5" name="גרפיקה 4" descr="מחשבון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ACD39E-12C4-4764-853E-8B549950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1500" y="254508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23</xdr:row>
      <xdr:rowOff>0</xdr:rowOff>
    </xdr:from>
    <xdr:to>
      <xdr:col>5</xdr:col>
      <xdr:colOff>480060</xdr:colOff>
      <xdr:row>24</xdr:row>
      <xdr:rowOff>9367</xdr:rowOff>
    </xdr:to>
    <xdr:pic>
      <xdr:nvPicPr>
        <xdr:cNvPr id="6" name="גרפיקה 5" descr="מחשבון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1E7BE82-B0D3-44F5-8454-28567903B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9120" y="556260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24</xdr:row>
      <xdr:rowOff>0</xdr:rowOff>
    </xdr:from>
    <xdr:to>
      <xdr:col>5</xdr:col>
      <xdr:colOff>480060</xdr:colOff>
      <xdr:row>25</xdr:row>
      <xdr:rowOff>9367</xdr:rowOff>
    </xdr:to>
    <xdr:pic>
      <xdr:nvPicPr>
        <xdr:cNvPr id="7" name="גרפיקה 6" descr="מחשבון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EC0E709-D050-4DDA-BD01-8ACD44E5B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9120" y="581406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25</xdr:row>
      <xdr:rowOff>0</xdr:rowOff>
    </xdr:from>
    <xdr:to>
      <xdr:col>5</xdr:col>
      <xdr:colOff>480060</xdr:colOff>
      <xdr:row>26</xdr:row>
      <xdr:rowOff>9367</xdr:rowOff>
    </xdr:to>
    <xdr:pic>
      <xdr:nvPicPr>
        <xdr:cNvPr id="8" name="גרפיקה 7" descr="מחשבון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FB6FA38-C072-47C6-92ED-79FE313A9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9120" y="606552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26</xdr:row>
      <xdr:rowOff>0</xdr:rowOff>
    </xdr:from>
    <xdr:to>
      <xdr:col>5</xdr:col>
      <xdr:colOff>480060</xdr:colOff>
      <xdr:row>27</xdr:row>
      <xdr:rowOff>9367</xdr:rowOff>
    </xdr:to>
    <xdr:pic>
      <xdr:nvPicPr>
        <xdr:cNvPr id="9" name="גרפיקה 8" descr="מחשבון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DA5363D-29BE-4236-BA8E-733B3703D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9120" y="631698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27</xdr:row>
      <xdr:rowOff>0</xdr:rowOff>
    </xdr:from>
    <xdr:to>
      <xdr:col>5</xdr:col>
      <xdr:colOff>480060</xdr:colOff>
      <xdr:row>28</xdr:row>
      <xdr:rowOff>9367</xdr:rowOff>
    </xdr:to>
    <xdr:pic>
      <xdr:nvPicPr>
        <xdr:cNvPr id="10" name="גרפיקה 9" descr="מחשבון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EA62FA-CAE9-493E-B592-B5E2CED1D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9120" y="656844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28</xdr:row>
      <xdr:rowOff>0</xdr:rowOff>
    </xdr:from>
    <xdr:to>
      <xdr:col>5</xdr:col>
      <xdr:colOff>480060</xdr:colOff>
      <xdr:row>29</xdr:row>
      <xdr:rowOff>9367</xdr:rowOff>
    </xdr:to>
    <xdr:pic>
      <xdr:nvPicPr>
        <xdr:cNvPr id="11" name="גרפיקה 10" descr="מחשבון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1A65101-4CC5-41CB-9804-96409F7F8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9120" y="681990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33</xdr:row>
      <xdr:rowOff>0</xdr:rowOff>
    </xdr:from>
    <xdr:to>
      <xdr:col>5</xdr:col>
      <xdr:colOff>480060</xdr:colOff>
      <xdr:row>34</xdr:row>
      <xdr:rowOff>9367</xdr:rowOff>
    </xdr:to>
    <xdr:pic>
      <xdr:nvPicPr>
        <xdr:cNvPr id="12" name="גרפיקה 11" descr="מחשבון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1ABC09B-1F43-4F17-949A-B3EEC3576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9120" y="807720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34</xdr:row>
      <xdr:rowOff>0</xdr:rowOff>
    </xdr:from>
    <xdr:to>
      <xdr:col>5</xdr:col>
      <xdr:colOff>480060</xdr:colOff>
      <xdr:row>35</xdr:row>
      <xdr:rowOff>9367</xdr:rowOff>
    </xdr:to>
    <xdr:pic>
      <xdr:nvPicPr>
        <xdr:cNvPr id="13" name="גרפיקה 12" descr="מחשבון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A09A277-1161-4BD8-9CD1-E7F12E285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9120" y="832866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121920</xdr:colOff>
      <xdr:row>35</xdr:row>
      <xdr:rowOff>0</xdr:rowOff>
    </xdr:from>
    <xdr:to>
      <xdr:col>5</xdr:col>
      <xdr:colOff>480060</xdr:colOff>
      <xdr:row>36</xdr:row>
      <xdr:rowOff>9367</xdr:rowOff>
    </xdr:to>
    <xdr:pic>
      <xdr:nvPicPr>
        <xdr:cNvPr id="14" name="גרפיקה 13" descr="מחשבון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9D396BA-3E34-48A1-B23D-E5C762EFC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09120" y="858012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0</xdr:rowOff>
    </xdr:from>
    <xdr:to>
      <xdr:col>5</xdr:col>
      <xdr:colOff>472440</xdr:colOff>
      <xdr:row>42</xdr:row>
      <xdr:rowOff>9367</xdr:rowOff>
    </xdr:to>
    <xdr:pic>
      <xdr:nvPicPr>
        <xdr:cNvPr id="15" name="גרפיקה 14" descr="מחשבון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0C45AC3-E133-4F0F-BBB8-CC07FCD06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16740" y="1008888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49</xdr:row>
      <xdr:rowOff>0</xdr:rowOff>
    </xdr:from>
    <xdr:to>
      <xdr:col>5</xdr:col>
      <xdr:colOff>472440</xdr:colOff>
      <xdr:row>50</xdr:row>
      <xdr:rowOff>9367</xdr:rowOff>
    </xdr:to>
    <xdr:pic>
      <xdr:nvPicPr>
        <xdr:cNvPr id="16" name="גרפיקה 15" descr="מחשבון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F5E475D-F893-4886-A4B7-829040FC1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16740" y="1210056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43</xdr:row>
      <xdr:rowOff>0</xdr:rowOff>
    </xdr:from>
    <xdr:to>
      <xdr:col>5</xdr:col>
      <xdr:colOff>472440</xdr:colOff>
      <xdr:row>44</xdr:row>
      <xdr:rowOff>9367</xdr:rowOff>
    </xdr:to>
    <xdr:pic>
      <xdr:nvPicPr>
        <xdr:cNvPr id="17" name="גרפיקה 16" descr="מחשבון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ED36F4B-6235-4BBE-AC35-759A8F652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984816740" y="10591800"/>
          <a:ext cx="358140" cy="2608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47625</xdr:rowOff>
    </xdr:from>
    <xdr:to>
      <xdr:col>3</xdr:col>
      <xdr:colOff>1085850</xdr:colOff>
      <xdr:row>15</xdr:row>
      <xdr:rowOff>228350</xdr:rowOff>
    </xdr:to>
    <xdr:pic>
      <xdr:nvPicPr>
        <xdr:cNvPr id="23" name="תמונה 22">
          <a:extLst>
            <a:ext uri="{FF2B5EF4-FFF2-40B4-BE49-F238E27FC236}">
              <a16:creationId xmlns:a16="http://schemas.microsoft.com/office/drawing/2014/main" id="{4D545BD6-DB79-4A97-A43C-F7321CEA4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3851025" y="628650"/>
          <a:ext cx="3914775" cy="3152525"/>
        </a:xfrm>
        <a:prstGeom prst="rect">
          <a:avLst/>
        </a:prstGeom>
      </xdr:spPr>
    </xdr:pic>
    <xdr:clientData/>
  </xdr:twoCellAnchor>
  <xdr:oneCellAnchor>
    <xdr:from>
      <xdr:col>9</xdr:col>
      <xdr:colOff>457200</xdr:colOff>
      <xdr:row>33</xdr:row>
      <xdr:rowOff>18049</xdr:rowOff>
    </xdr:from>
    <xdr:ext cx="7772400" cy="233205"/>
    <xdr:sp macro="" textlink="">
      <xdr:nvSpPr>
        <xdr:cNvPr id="26" name="תיבת טקסט 25">
          <a:extLst>
            <a:ext uri="{FF2B5EF4-FFF2-40B4-BE49-F238E27FC236}">
              <a16:creationId xmlns:a16="http://schemas.microsoft.com/office/drawing/2014/main" id="{C018EE80-DF0F-4707-AD73-3637A5E69A72}"/>
            </a:ext>
          </a:extLst>
        </xdr:cNvPr>
        <xdr:cNvSpPr txBox="1"/>
      </xdr:nvSpPr>
      <xdr:spPr>
        <a:xfrm>
          <a:off x="10911020850" y="8028574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spAutoFit/>
        </a:bodyPr>
        <a:lstStyle/>
        <a:p>
          <a:endParaRPr lang="he-IL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1695449</xdr:colOff>
      <xdr:row>8</xdr:row>
      <xdr:rowOff>81997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D72545A3-85D0-4927-8FDF-FECFAB24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6367160" y="0"/>
          <a:ext cx="1695449" cy="1644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1695449</xdr:colOff>
      <xdr:row>9</xdr:row>
      <xdr:rowOff>171449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C71BEFC9-8EEA-411B-B159-F6545747D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6241801" y="0"/>
          <a:ext cx="1695449" cy="16954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1</xdr:col>
      <xdr:colOff>114300</xdr:colOff>
      <xdr:row>6</xdr:row>
      <xdr:rowOff>0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16FE2066-74AD-43F5-AB7E-1DDE56681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3679575" y="19050"/>
          <a:ext cx="1200150" cy="1200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0</xdr:col>
      <xdr:colOff>1314450</xdr:colOff>
      <xdr:row>7</xdr:row>
      <xdr:rowOff>19050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63B8AB32-76D4-4F36-AC7D-0A9447C41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108325" y="152400"/>
          <a:ext cx="1143000" cy="1143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10</xdr:row>
      <xdr:rowOff>15240</xdr:rowOff>
    </xdr:from>
    <xdr:to>
      <xdr:col>12</xdr:col>
      <xdr:colOff>205740</xdr:colOff>
      <xdr:row>21</xdr:row>
      <xdr:rowOff>144780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B0445FA-24BF-433B-9B6A-A2B97127C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123826</xdr:colOff>
      <xdr:row>0</xdr:row>
      <xdr:rowOff>95250</xdr:rowOff>
    </xdr:from>
    <xdr:to>
      <xdr:col>0</xdr:col>
      <xdr:colOff>1447800</xdr:colOff>
      <xdr:row>7</xdr:row>
      <xdr:rowOff>66674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C552C999-B16B-4A50-9F0B-50D29E05C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5727450" y="95250"/>
          <a:ext cx="1323974" cy="1323974"/>
        </a:xfrm>
        <a:prstGeom prst="rect">
          <a:avLst/>
        </a:prstGeom>
      </xdr:spPr>
    </xdr:pic>
    <xdr:clientData/>
  </xdr:twoCellAnchor>
  <xdr:twoCellAnchor>
    <xdr:from>
      <xdr:col>13</xdr:col>
      <xdr:colOff>142876</xdr:colOff>
      <xdr:row>18</xdr:row>
      <xdr:rowOff>47624</xdr:rowOff>
    </xdr:from>
    <xdr:to>
      <xdr:col>21</xdr:col>
      <xdr:colOff>76201</xdr:colOff>
      <xdr:row>35</xdr:row>
      <xdr:rowOff>47624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C14ED882-66A0-4874-9840-F086927CA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648380</xdr:colOff>
      <xdr:row>41</xdr:row>
      <xdr:rowOff>163286</xdr:rowOff>
    </xdr:from>
    <xdr:to>
      <xdr:col>20</xdr:col>
      <xdr:colOff>553130</xdr:colOff>
      <xdr:row>57</xdr:row>
      <xdr:rowOff>61686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A15F9DF-8BCB-45B1-ADB7-0515BBCE3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609600</xdr:colOff>
      <xdr:row>66</xdr:row>
      <xdr:rowOff>28575</xdr:rowOff>
    </xdr:from>
    <xdr:to>
      <xdr:col>20</xdr:col>
      <xdr:colOff>514350</xdr:colOff>
      <xdr:row>81</xdr:row>
      <xdr:rowOff>104775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50C88340-823D-4812-A5C2-5E856D9F2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147412</xdr:colOff>
      <xdr:row>0</xdr:row>
      <xdr:rowOff>130855</xdr:rowOff>
    </xdr:from>
    <xdr:to>
      <xdr:col>21</xdr:col>
      <xdr:colOff>80510</xdr:colOff>
      <xdr:row>16</xdr:row>
      <xdr:rowOff>141741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AA71AC86-67DA-42F5-BCCC-E00EFF2E1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69850</xdr:rowOff>
    </xdr:from>
    <xdr:to>
      <xdr:col>12</xdr:col>
      <xdr:colOff>266700</xdr:colOff>
      <xdr:row>21</xdr:row>
      <xdr:rowOff>107950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A55F14F-DA44-4AC1-9809-002C309FB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882650</xdr:colOff>
      <xdr:row>28</xdr:row>
      <xdr:rowOff>22225</xdr:rowOff>
    </xdr:from>
    <xdr:to>
      <xdr:col>9</xdr:col>
      <xdr:colOff>590550</xdr:colOff>
      <xdr:row>43</xdr:row>
      <xdr:rowOff>98425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2C94EFE-EF8F-4661-9485-1C22A1D0F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876300</xdr:colOff>
      <xdr:row>51</xdr:row>
      <xdr:rowOff>174625</xdr:rowOff>
    </xdr:from>
    <xdr:to>
      <xdr:col>9</xdr:col>
      <xdr:colOff>584200</xdr:colOff>
      <xdr:row>67</xdr:row>
      <xdr:rowOff>73025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29E70E4-6244-44C5-97FD-105C9A348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863600</xdr:colOff>
      <xdr:row>74</xdr:row>
      <xdr:rowOff>9525</xdr:rowOff>
    </xdr:from>
    <xdr:to>
      <xdr:col>9</xdr:col>
      <xdr:colOff>571500</xdr:colOff>
      <xdr:row>89</xdr:row>
      <xdr:rowOff>85725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5B5EEFEE-8BEF-447B-A2BA-2E0F7FE7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863600</xdr:colOff>
      <xdr:row>98</xdr:row>
      <xdr:rowOff>9525</xdr:rowOff>
    </xdr:from>
    <xdr:to>
      <xdr:col>9</xdr:col>
      <xdr:colOff>571500</xdr:colOff>
      <xdr:row>113</xdr:row>
      <xdr:rowOff>85725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7AB3F8EE-25AD-46E5-AE04-142B52FEE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654050</xdr:colOff>
      <xdr:row>1</xdr:row>
      <xdr:rowOff>6350</xdr:rowOff>
    </xdr:from>
    <xdr:to>
      <xdr:col>18</xdr:col>
      <xdr:colOff>596900</xdr:colOff>
      <xdr:row>18</xdr:row>
      <xdr:rowOff>136275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AC550122-5D8D-40EF-B642-D356CDC21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7509500" y="184150"/>
          <a:ext cx="3905250" cy="3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showGridLines="0" rightToLeft="1" tabSelected="1" topLeftCell="B1" zoomScale="121" zoomScaleNormal="100" workbookViewId="0">
      <selection activeCell="D51" sqref="D51"/>
    </sheetView>
  </sheetViews>
  <sheetFormatPr defaultColWidth="8.75" defaultRowHeight="14.5" x14ac:dyDescent="0.35"/>
  <cols>
    <col min="1" max="3" width="12.33203125" style="20" customWidth="1"/>
    <col min="4" max="4" width="15.08203125" style="20" customWidth="1"/>
    <col min="5" max="5" width="13.33203125" style="20" bestFit="1" customWidth="1"/>
    <col min="6" max="6" width="8.75" style="20"/>
    <col min="7" max="7" width="19.83203125" style="20" bestFit="1" customWidth="1"/>
    <col min="8" max="8" width="9.4140625" style="20" customWidth="1"/>
    <col min="9" max="9" width="8.58203125" style="20" customWidth="1"/>
    <col min="10" max="10" width="9.6640625" style="20" customWidth="1"/>
    <col min="11" max="11" width="8.75" style="20"/>
    <col min="12" max="15" width="12.75" style="20" customWidth="1"/>
    <col min="16" max="16384" width="8.75" style="20"/>
  </cols>
  <sheetData>
    <row r="1" spans="1:10" ht="15" thickBot="1" x14ac:dyDescent="0.4"/>
    <row r="2" spans="1:10" hidden="1" x14ac:dyDescent="0.35"/>
    <row r="3" spans="1:10" ht="15" hidden="1" thickBot="1" x14ac:dyDescent="0.4"/>
    <row r="4" spans="1:10" ht="19.899999999999999" customHeight="1" x14ac:dyDescent="0.35">
      <c r="A4" s="156"/>
      <c r="B4" s="156"/>
      <c r="C4" s="156"/>
      <c r="D4" s="156"/>
      <c r="E4" s="160" t="s">
        <v>11</v>
      </c>
      <c r="F4" s="162" t="s">
        <v>8</v>
      </c>
      <c r="G4" s="163"/>
      <c r="H4" s="157" t="s">
        <v>10</v>
      </c>
      <c r="I4" s="158"/>
      <c r="J4" s="159"/>
    </row>
    <row r="5" spans="1:10" ht="19.899999999999999" customHeight="1" thickBot="1" x14ac:dyDescent="0.4">
      <c r="A5" s="156"/>
      <c r="B5" s="156"/>
      <c r="C5" s="156"/>
      <c r="D5" s="156"/>
      <c r="E5" s="161"/>
      <c r="F5" s="164"/>
      <c r="G5" s="165"/>
      <c r="H5" s="145" t="s">
        <v>211</v>
      </c>
      <c r="I5" s="146" t="s">
        <v>9</v>
      </c>
      <c r="J5" s="147" t="s">
        <v>212</v>
      </c>
    </row>
    <row r="6" spans="1:10" ht="19.899999999999999" customHeight="1" x14ac:dyDescent="0.35">
      <c r="A6" s="156"/>
      <c r="B6" s="156"/>
      <c r="C6" s="156"/>
      <c r="D6" s="156"/>
      <c r="E6" s="166" t="s">
        <v>12</v>
      </c>
      <c r="F6" s="24"/>
      <c r="G6" s="25" t="s">
        <v>0</v>
      </c>
      <c r="H6" s="26"/>
      <c r="I6" s="27"/>
      <c r="J6" s="28"/>
    </row>
    <row r="7" spans="1:10" ht="19.899999999999999" customHeight="1" x14ac:dyDescent="0.35">
      <c r="A7" s="156"/>
      <c r="B7" s="156"/>
      <c r="C7" s="156"/>
      <c r="D7" s="156"/>
      <c r="E7" s="167"/>
      <c r="F7" s="29"/>
      <c r="G7" s="30" t="s">
        <v>1</v>
      </c>
      <c r="H7" s="29"/>
      <c r="I7" s="31"/>
      <c r="J7" s="32"/>
    </row>
    <row r="8" spans="1:10" ht="19.899999999999999" customHeight="1" x14ac:dyDescent="0.35">
      <c r="A8" s="156"/>
      <c r="B8" s="156"/>
      <c r="C8" s="156"/>
      <c r="D8" s="156"/>
      <c r="E8" s="167"/>
      <c r="F8" s="29"/>
      <c r="G8" s="30" t="s">
        <v>2</v>
      </c>
      <c r="H8" s="29"/>
      <c r="I8" s="31"/>
      <c r="J8" s="32"/>
    </row>
    <row r="9" spans="1:10" ht="19.899999999999999" customHeight="1" x14ac:dyDescent="0.35">
      <c r="A9" s="156"/>
      <c r="B9" s="156"/>
      <c r="C9" s="156"/>
      <c r="D9" s="156"/>
      <c r="E9" s="167"/>
      <c r="F9" s="29"/>
      <c r="G9" s="30" t="s">
        <v>3</v>
      </c>
      <c r="H9" s="29"/>
      <c r="I9" s="31"/>
      <c r="J9" s="32"/>
    </row>
    <row r="10" spans="1:10" ht="19.899999999999999" customHeight="1" x14ac:dyDescent="0.35">
      <c r="A10" s="156"/>
      <c r="B10" s="156"/>
      <c r="C10" s="156"/>
      <c r="D10" s="156"/>
      <c r="E10" s="167"/>
      <c r="F10" s="33"/>
      <c r="G10" s="30" t="s">
        <v>4</v>
      </c>
      <c r="H10" s="34">
        <f>'מחשבוני עזר הוצאות'!D24</f>
        <v>0</v>
      </c>
      <c r="I10" s="31"/>
      <c r="J10" s="32"/>
    </row>
    <row r="11" spans="1:10" ht="19.899999999999999" customHeight="1" x14ac:dyDescent="0.35">
      <c r="A11" s="156"/>
      <c r="B11" s="156"/>
      <c r="C11" s="156"/>
      <c r="D11" s="156"/>
      <c r="E11" s="167"/>
      <c r="F11" s="29"/>
      <c r="G11" s="30" t="s">
        <v>5</v>
      </c>
      <c r="H11" s="29"/>
      <c r="I11" s="31"/>
      <c r="J11" s="32"/>
    </row>
    <row r="12" spans="1:10" ht="19.899999999999999" customHeight="1" x14ac:dyDescent="0.35">
      <c r="E12" s="167"/>
      <c r="F12" s="29"/>
      <c r="G12" s="30" t="s">
        <v>6</v>
      </c>
      <c r="H12" s="34">
        <f>'מחשבוני עזר הוצאות'!H26</f>
        <v>0</v>
      </c>
      <c r="I12" s="31"/>
      <c r="J12" s="32"/>
    </row>
    <row r="13" spans="1:10" ht="19.899999999999999" customHeight="1" x14ac:dyDescent="0.35">
      <c r="E13" s="167"/>
      <c r="F13" s="29"/>
      <c r="G13" s="30" t="s">
        <v>7</v>
      </c>
      <c r="H13" s="29"/>
      <c r="I13" s="31"/>
      <c r="J13" s="32"/>
    </row>
    <row r="14" spans="1:10" ht="19.899999999999999" customHeight="1" x14ac:dyDescent="0.35">
      <c r="E14" s="167"/>
      <c r="F14" s="29"/>
      <c r="G14" s="30" t="s">
        <v>235</v>
      </c>
      <c r="H14" s="29"/>
      <c r="I14" s="31"/>
      <c r="J14" s="32"/>
    </row>
    <row r="15" spans="1:10" ht="19.899999999999999" customHeight="1" x14ac:dyDescent="0.35">
      <c r="E15" s="167"/>
      <c r="F15" s="29"/>
      <c r="G15" s="30" t="s">
        <v>44</v>
      </c>
      <c r="H15" s="29"/>
      <c r="I15" s="31"/>
      <c r="J15" s="32"/>
    </row>
    <row r="16" spans="1:10" ht="19.899999999999999" customHeight="1" x14ac:dyDescent="0.35">
      <c r="E16" s="167"/>
      <c r="F16" s="29"/>
      <c r="G16" s="30"/>
      <c r="H16" s="29"/>
      <c r="I16" s="31"/>
      <c r="J16" s="32"/>
    </row>
    <row r="17" spans="5:10" ht="19.899999999999999" customHeight="1" x14ac:dyDescent="0.35">
      <c r="E17" s="167"/>
      <c r="F17" s="29"/>
      <c r="G17" s="30"/>
      <c r="H17" s="29"/>
      <c r="I17" s="31"/>
      <c r="J17" s="32"/>
    </row>
    <row r="18" spans="5:10" ht="19.899999999999999" customHeight="1" thickBot="1" x14ac:dyDescent="0.4">
      <c r="E18" s="168"/>
      <c r="F18" s="35"/>
      <c r="G18" s="36"/>
      <c r="H18" s="29"/>
      <c r="I18" s="31"/>
      <c r="J18" s="32"/>
    </row>
    <row r="19" spans="5:10" ht="19.899999999999999" customHeight="1" x14ac:dyDescent="0.35">
      <c r="E19" s="169" t="s">
        <v>13</v>
      </c>
      <c r="F19" s="24"/>
      <c r="G19" s="25" t="s">
        <v>15</v>
      </c>
      <c r="H19" s="29"/>
      <c r="I19" s="31"/>
      <c r="J19" s="32"/>
    </row>
    <row r="20" spans="5:10" ht="19.899999999999999" customHeight="1" x14ac:dyDescent="0.35">
      <c r="E20" s="170"/>
      <c r="F20" s="29"/>
      <c r="G20" s="30" t="s">
        <v>16</v>
      </c>
      <c r="H20" s="29"/>
      <c r="I20" s="31"/>
      <c r="J20" s="32"/>
    </row>
    <row r="21" spans="5:10" ht="19.899999999999999" customHeight="1" x14ac:dyDescent="0.35">
      <c r="E21" s="170"/>
      <c r="F21" s="29"/>
      <c r="G21" s="30" t="s">
        <v>17</v>
      </c>
      <c r="H21" s="29"/>
      <c r="I21" s="31"/>
      <c r="J21" s="32"/>
    </row>
    <row r="22" spans="5:10" ht="19.899999999999999" customHeight="1" x14ac:dyDescent="0.35">
      <c r="E22" s="170"/>
      <c r="F22" s="29"/>
      <c r="G22" s="30" t="s">
        <v>18</v>
      </c>
      <c r="H22" s="29"/>
      <c r="I22" s="31"/>
      <c r="J22" s="32"/>
    </row>
    <row r="23" spans="5:10" ht="19.899999999999999" customHeight="1" x14ac:dyDescent="0.35">
      <c r="E23" s="170"/>
      <c r="F23" s="29"/>
      <c r="G23" s="30" t="s">
        <v>19</v>
      </c>
      <c r="H23" s="29"/>
      <c r="I23" s="31"/>
      <c r="J23" s="32"/>
    </row>
    <row r="24" spans="5:10" ht="19.899999999999999" customHeight="1" x14ac:dyDescent="0.35">
      <c r="E24" s="170"/>
      <c r="F24" s="29"/>
      <c r="G24" s="30" t="s">
        <v>20</v>
      </c>
      <c r="H24" s="29">
        <f>'מחשבוני עזר הוצאות'!L14</f>
        <v>0</v>
      </c>
      <c r="I24" s="31"/>
      <c r="J24" s="32"/>
    </row>
    <row r="25" spans="5:10" ht="19.899999999999999" customHeight="1" x14ac:dyDescent="0.35">
      <c r="E25" s="170"/>
      <c r="F25" s="29"/>
      <c r="G25" s="30" t="s">
        <v>21</v>
      </c>
      <c r="H25" s="29">
        <f>'מחשבוני עזר הוצאות'!M28</f>
        <v>0</v>
      </c>
      <c r="I25" s="31"/>
      <c r="J25" s="32"/>
    </row>
    <row r="26" spans="5:10" ht="19.899999999999999" customHeight="1" x14ac:dyDescent="0.35">
      <c r="E26" s="170"/>
      <c r="F26" s="29"/>
      <c r="G26" s="30" t="s">
        <v>22</v>
      </c>
      <c r="H26" s="29">
        <f>'מחשבוני עזר הוצאות'!M35</f>
        <v>0</v>
      </c>
      <c r="I26" s="31"/>
      <c r="J26" s="32"/>
    </row>
    <row r="27" spans="5:10" ht="19.899999999999999" customHeight="1" x14ac:dyDescent="0.35">
      <c r="E27" s="170"/>
      <c r="F27" s="29"/>
      <c r="G27" s="30" t="s">
        <v>23</v>
      </c>
      <c r="H27" s="29">
        <f>'מחשבוני עזר הוצאות'!R36</f>
        <v>0</v>
      </c>
      <c r="I27" s="31"/>
      <c r="J27" s="32"/>
    </row>
    <row r="28" spans="5:10" ht="19.899999999999999" customHeight="1" x14ac:dyDescent="0.35">
      <c r="E28" s="170"/>
      <c r="F28" s="29"/>
      <c r="G28" s="30" t="s">
        <v>24</v>
      </c>
      <c r="H28" s="29"/>
      <c r="I28" s="31"/>
      <c r="J28" s="32"/>
    </row>
    <row r="29" spans="5:10" ht="19.899999999999999" customHeight="1" x14ac:dyDescent="0.35">
      <c r="E29" s="170"/>
      <c r="F29" s="29"/>
      <c r="G29" s="30" t="s">
        <v>25</v>
      </c>
      <c r="H29" s="29">
        <f>'מחשבוני עזר הוצאות'!W28</f>
        <v>0</v>
      </c>
      <c r="I29" s="31"/>
      <c r="J29" s="32"/>
    </row>
    <row r="30" spans="5:10" ht="19.899999999999999" customHeight="1" x14ac:dyDescent="0.35">
      <c r="E30" s="170"/>
      <c r="F30" s="29"/>
      <c r="G30" s="30" t="s">
        <v>26</v>
      </c>
      <c r="H30" s="29"/>
      <c r="I30" s="31"/>
      <c r="J30" s="32"/>
    </row>
    <row r="31" spans="5:10" ht="19.899999999999999" customHeight="1" x14ac:dyDescent="0.35">
      <c r="E31" s="170"/>
      <c r="F31" s="29"/>
      <c r="G31" s="30" t="s">
        <v>27</v>
      </c>
      <c r="H31" s="29"/>
      <c r="I31" s="31"/>
      <c r="J31" s="32"/>
    </row>
    <row r="32" spans="5:10" ht="19.899999999999999" customHeight="1" x14ac:dyDescent="0.35">
      <c r="E32" s="170"/>
      <c r="F32" s="29"/>
      <c r="G32" s="30" t="s">
        <v>28</v>
      </c>
      <c r="H32" s="29"/>
      <c r="I32" s="31"/>
      <c r="J32" s="32"/>
    </row>
    <row r="33" spans="5:10" ht="19.899999999999999" customHeight="1" x14ac:dyDescent="0.35">
      <c r="E33" s="170"/>
      <c r="F33" s="29"/>
      <c r="G33" s="30" t="s">
        <v>29</v>
      </c>
      <c r="H33" s="29"/>
      <c r="I33" s="31"/>
      <c r="J33" s="32"/>
    </row>
    <row r="34" spans="5:10" ht="19.899999999999999" customHeight="1" x14ac:dyDescent="0.35">
      <c r="E34" s="170"/>
      <c r="F34" s="29"/>
      <c r="G34" s="30" t="s">
        <v>30</v>
      </c>
      <c r="H34" s="29">
        <f>'מחשבוני עזר הוצאות'!R50</f>
        <v>0</v>
      </c>
      <c r="I34" s="31"/>
      <c r="J34" s="32"/>
    </row>
    <row r="35" spans="5:10" ht="19.899999999999999" customHeight="1" x14ac:dyDescent="0.35">
      <c r="E35" s="170"/>
      <c r="F35" s="29"/>
      <c r="G35" s="30" t="s">
        <v>31</v>
      </c>
      <c r="H35" s="29">
        <f>'מחשבוני עזר הוצאות'!R28</f>
        <v>0</v>
      </c>
      <c r="I35" s="31"/>
      <c r="J35" s="32"/>
    </row>
    <row r="36" spans="5:10" ht="19.899999999999999" customHeight="1" x14ac:dyDescent="0.35">
      <c r="E36" s="170"/>
      <c r="F36" s="29"/>
      <c r="G36" s="30" t="s">
        <v>108</v>
      </c>
      <c r="H36" s="29">
        <f>'מחשבוני עזר הוצאות'!M59</f>
        <v>0</v>
      </c>
      <c r="I36" s="31"/>
      <c r="J36" s="32"/>
    </row>
    <row r="37" spans="5:10" ht="19.899999999999999" customHeight="1" x14ac:dyDescent="0.35">
      <c r="E37" s="170"/>
      <c r="F37" s="29"/>
      <c r="G37" s="30" t="s">
        <v>33</v>
      </c>
      <c r="H37" s="29"/>
      <c r="I37" s="31"/>
      <c r="J37" s="32"/>
    </row>
    <row r="38" spans="5:10" ht="19.899999999999999" customHeight="1" x14ac:dyDescent="0.35">
      <c r="E38" s="170"/>
      <c r="F38" s="29"/>
      <c r="G38" s="30" t="s">
        <v>34</v>
      </c>
      <c r="H38" s="29"/>
      <c r="I38" s="31"/>
      <c r="J38" s="32"/>
    </row>
    <row r="39" spans="5:10" ht="19.899999999999999" customHeight="1" x14ac:dyDescent="0.35">
      <c r="E39" s="170"/>
      <c r="F39" s="29"/>
      <c r="G39" s="30" t="s">
        <v>231</v>
      </c>
      <c r="H39" s="29"/>
      <c r="I39" s="31"/>
      <c r="J39" s="32"/>
    </row>
    <row r="40" spans="5:10" ht="19.899999999999999" customHeight="1" x14ac:dyDescent="0.35">
      <c r="E40" s="170"/>
      <c r="F40" s="29"/>
      <c r="G40" s="30" t="s">
        <v>232</v>
      </c>
      <c r="H40" s="29"/>
      <c r="I40" s="31"/>
      <c r="J40" s="32"/>
    </row>
    <row r="41" spans="5:10" ht="19.899999999999999" customHeight="1" thickBot="1" x14ac:dyDescent="0.4">
      <c r="E41" s="171"/>
      <c r="F41" s="35"/>
      <c r="G41" s="36" t="s">
        <v>233</v>
      </c>
      <c r="H41" s="29"/>
      <c r="I41" s="31"/>
      <c r="J41" s="32"/>
    </row>
    <row r="42" spans="5:10" ht="19.899999999999999" customHeight="1" x14ac:dyDescent="0.35">
      <c r="E42" s="153" t="s">
        <v>14</v>
      </c>
      <c r="F42" s="24"/>
      <c r="G42" s="25" t="s">
        <v>35</v>
      </c>
      <c r="H42" s="34"/>
      <c r="I42" s="31"/>
      <c r="J42" s="32"/>
    </row>
    <row r="43" spans="5:10" ht="19.899999999999999" customHeight="1" x14ac:dyDescent="0.35">
      <c r="E43" s="154"/>
      <c r="F43" s="29"/>
      <c r="G43" s="30" t="s">
        <v>36</v>
      </c>
      <c r="H43" s="29"/>
      <c r="I43" s="31"/>
      <c r="J43" s="32"/>
    </row>
    <row r="44" spans="5:10" ht="19.899999999999999" customHeight="1" x14ac:dyDescent="0.35">
      <c r="E44" s="154"/>
      <c r="F44" s="29"/>
      <c r="G44" s="30" t="s">
        <v>37</v>
      </c>
      <c r="H44" s="34">
        <f>'מחשבוני עזר הוצאות'!D55</f>
        <v>0</v>
      </c>
      <c r="I44" s="31"/>
      <c r="J44" s="32"/>
    </row>
    <row r="45" spans="5:10" ht="19.899999999999999" customHeight="1" x14ac:dyDescent="0.35">
      <c r="E45" s="154"/>
      <c r="F45" s="29"/>
      <c r="G45" s="30" t="s">
        <v>38</v>
      </c>
      <c r="H45" s="29"/>
      <c r="I45" s="31"/>
      <c r="J45" s="32"/>
    </row>
    <row r="46" spans="5:10" ht="19.899999999999999" customHeight="1" x14ac:dyDescent="0.35">
      <c r="E46" s="154"/>
      <c r="F46" s="29"/>
      <c r="G46" s="30" t="s">
        <v>236</v>
      </c>
      <c r="H46" s="29"/>
      <c r="I46" s="31"/>
      <c r="J46" s="32"/>
    </row>
    <row r="47" spans="5:10" ht="19.899999999999999" customHeight="1" x14ac:dyDescent="0.35">
      <c r="E47" s="154"/>
      <c r="F47" s="29"/>
      <c r="G47" s="30" t="s">
        <v>39</v>
      </c>
      <c r="H47" s="29"/>
      <c r="I47" s="31"/>
      <c r="J47" s="32"/>
    </row>
    <row r="48" spans="5:10" ht="19.899999999999999" customHeight="1" x14ac:dyDescent="0.35">
      <c r="E48" s="154"/>
      <c r="F48" s="29"/>
      <c r="G48" s="30" t="s">
        <v>40</v>
      </c>
      <c r="H48" s="29"/>
      <c r="I48" s="31"/>
      <c r="J48" s="32"/>
    </row>
    <row r="49" spans="5:10" ht="19.899999999999999" customHeight="1" x14ac:dyDescent="0.35">
      <c r="E49" s="154"/>
      <c r="F49" s="29"/>
      <c r="G49" s="30" t="s">
        <v>41</v>
      </c>
      <c r="H49" s="29"/>
      <c r="I49" s="31"/>
      <c r="J49" s="32"/>
    </row>
    <row r="50" spans="5:10" ht="19.899999999999999" customHeight="1" x14ac:dyDescent="0.35">
      <c r="E50" s="154"/>
      <c r="F50" s="29"/>
      <c r="G50" s="30" t="s">
        <v>42</v>
      </c>
      <c r="H50" s="34"/>
      <c r="I50" s="31"/>
      <c r="J50" s="32"/>
    </row>
    <row r="51" spans="5:10" ht="19.899999999999999" customHeight="1" x14ac:dyDescent="0.35">
      <c r="E51" s="154"/>
      <c r="F51" s="29"/>
      <c r="G51" s="30" t="s">
        <v>43</v>
      </c>
      <c r="H51" s="29"/>
      <c r="I51" s="31"/>
      <c r="J51" s="32"/>
    </row>
    <row r="52" spans="5:10" ht="19.899999999999999" customHeight="1" x14ac:dyDescent="0.35">
      <c r="E52" s="154"/>
      <c r="F52" s="29"/>
      <c r="G52" s="30" t="s">
        <v>237</v>
      </c>
      <c r="H52" s="29"/>
      <c r="I52" s="31"/>
      <c r="J52" s="32"/>
    </row>
    <row r="53" spans="5:10" ht="19.899999999999999" customHeight="1" x14ac:dyDescent="0.35">
      <c r="E53" s="154"/>
      <c r="F53" s="29"/>
      <c r="G53" s="30"/>
      <c r="H53" s="29"/>
      <c r="I53" s="31"/>
      <c r="J53" s="32"/>
    </row>
    <row r="54" spans="5:10" ht="19.899999999999999" customHeight="1" x14ac:dyDescent="0.35">
      <c r="E54" s="154"/>
      <c r="F54" s="29"/>
      <c r="G54" s="30"/>
      <c r="H54" s="29"/>
      <c r="I54" s="31"/>
      <c r="J54" s="32"/>
    </row>
    <row r="55" spans="5:10" ht="19.899999999999999" customHeight="1" x14ac:dyDescent="0.35">
      <c r="E55" s="154"/>
      <c r="F55" s="29"/>
      <c r="G55" s="30"/>
      <c r="H55" s="29"/>
      <c r="I55" s="31"/>
      <c r="J55" s="32"/>
    </row>
    <row r="56" spans="5:10" ht="19.899999999999999" customHeight="1" x14ac:dyDescent="0.35">
      <c r="E56" s="154"/>
      <c r="F56" s="29"/>
      <c r="G56" s="30"/>
      <c r="H56" s="29"/>
      <c r="I56" s="31"/>
      <c r="J56" s="32"/>
    </row>
    <row r="57" spans="5:10" ht="19.899999999999999" customHeight="1" x14ac:dyDescent="0.35">
      <c r="E57" s="154"/>
      <c r="F57" s="29"/>
      <c r="G57" s="30"/>
      <c r="H57" s="29"/>
      <c r="I57" s="31"/>
      <c r="J57" s="32"/>
    </row>
    <row r="58" spans="5:10" ht="19.899999999999999" customHeight="1" thickBot="1" x14ac:dyDescent="0.4">
      <c r="E58" s="155"/>
      <c r="F58" s="35"/>
      <c r="G58" s="36"/>
      <c r="H58" s="35"/>
      <c r="I58" s="37"/>
      <c r="J58" s="38"/>
    </row>
  </sheetData>
  <sheetProtection algorithmName="SHA-512" hashValue="v9NWMqHcLlRNWCoAKk2sPAATNwR2BuDJJ1tEqxqnQfJUG5etAFHvNtukiVu//schz8q0PT72PMvMFXkKnNPq0w==" saltValue="IkWWhBZZ/vfgxDA1SJvtVw==" spinCount="100000" sheet="1" objects="1" scenarios="1"/>
  <mergeCells count="7">
    <mergeCell ref="E42:E58"/>
    <mergeCell ref="A4:D11"/>
    <mergeCell ref="H4:J4"/>
    <mergeCell ref="E4:E5"/>
    <mergeCell ref="F4:G5"/>
    <mergeCell ref="E6:E18"/>
    <mergeCell ref="E19:E41"/>
  </mergeCells>
  <conditionalFormatting sqref="J6:J58">
    <cfRule type="expression" dxfId="31" priority="2">
      <formula>J6&lt;I6</formula>
    </cfRule>
  </conditionalFormatting>
  <conditionalFormatting sqref="J6:J58">
    <cfRule type="expression" dxfId="30" priority="1">
      <formula>J6&gt;I6</formula>
    </cfRule>
  </conditionalFormatting>
  <pageMargins left="0.7" right="0.7" top="0.75" bottom="0.75" header="0.3" footer="0.3"/>
  <pageSetup orientation="portrait" verticalDpi="0" r:id="rId1"/>
  <headerFooter>
    <oddHeader>&amp;R&amp;G</oddHead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9"/>
  <sheetViews>
    <sheetView showGridLines="0" rightToLeft="1" topLeftCell="D15" zoomScale="201" zoomScaleNormal="115" workbookViewId="0">
      <selection activeCell="E20" sqref="E20"/>
    </sheetView>
  </sheetViews>
  <sheetFormatPr defaultColWidth="8.75" defaultRowHeight="14.5" x14ac:dyDescent="0.35"/>
  <cols>
    <col min="1" max="1" width="23" style="20" customWidth="1"/>
    <col min="2" max="4" width="8.75" style="20"/>
    <col min="5" max="5" width="14.58203125" style="20" bestFit="1" customWidth="1"/>
    <col min="6" max="16384" width="8.75" style="20"/>
  </cols>
  <sheetData>
    <row r="1" spans="1:22" ht="15" thickBot="1" x14ac:dyDescent="0.4">
      <c r="A1" s="156"/>
    </row>
    <row r="2" spans="1:22" ht="19" thickBot="1" x14ac:dyDescent="0.5">
      <c r="A2" s="156"/>
      <c r="D2" s="241" t="s">
        <v>72</v>
      </c>
      <c r="E2" s="242"/>
      <c r="F2" s="243"/>
      <c r="O2" s="174" t="s">
        <v>159</v>
      </c>
      <c r="P2" s="175"/>
      <c r="Q2" s="176"/>
      <c r="S2" s="20" t="s">
        <v>186</v>
      </c>
    </row>
    <row r="3" spans="1:22" ht="15" thickBot="1" x14ac:dyDescent="0.4">
      <c r="A3" s="156"/>
      <c r="J3" s="39" t="s">
        <v>187</v>
      </c>
      <c r="K3" s="39"/>
      <c r="L3" s="39"/>
      <c r="M3" s="39"/>
      <c r="N3" s="39"/>
      <c r="O3" s="39"/>
      <c r="P3" s="39"/>
      <c r="Q3" s="39"/>
      <c r="S3" s="20" t="s">
        <v>188</v>
      </c>
    </row>
    <row r="4" spans="1:22" ht="15" thickBot="1" x14ac:dyDescent="0.4">
      <c r="A4" s="156"/>
      <c r="B4" s="252" t="s">
        <v>59</v>
      </c>
      <c r="C4" s="253"/>
      <c r="D4" s="253"/>
      <c r="E4" s="253"/>
      <c r="F4" s="253"/>
      <c r="G4" s="253"/>
      <c r="H4" s="254"/>
      <c r="J4" s="244" t="s">
        <v>20</v>
      </c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6"/>
    </row>
    <row r="5" spans="1:22" ht="15" thickBot="1" x14ac:dyDescent="0.4">
      <c r="A5" s="156"/>
      <c r="B5" s="40"/>
      <c r="C5" s="41" t="s">
        <v>45</v>
      </c>
      <c r="D5" s="42" t="s">
        <v>46</v>
      </c>
      <c r="E5" s="43" t="s">
        <v>47</v>
      </c>
      <c r="F5" s="42" t="s">
        <v>48</v>
      </c>
      <c r="G5" s="42" t="s">
        <v>49</v>
      </c>
      <c r="H5" s="44" t="s">
        <v>50</v>
      </c>
      <c r="J5" s="247" t="s">
        <v>76</v>
      </c>
      <c r="K5" s="235" t="s">
        <v>77</v>
      </c>
      <c r="L5" s="249"/>
      <c r="M5" s="235" t="s">
        <v>78</v>
      </c>
      <c r="N5" s="249"/>
      <c r="O5" s="235" t="s">
        <v>79</v>
      </c>
      <c r="P5" s="249"/>
      <c r="Q5" s="235" t="s">
        <v>80</v>
      </c>
      <c r="R5" s="249"/>
      <c r="S5" s="235" t="s">
        <v>81</v>
      </c>
      <c r="T5" s="249"/>
      <c r="U5" s="235" t="s">
        <v>82</v>
      </c>
      <c r="V5" s="236"/>
    </row>
    <row r="6" spans="1:22" ht="14.5" customHeight="1" x14ac:dyDescent="0.35">
      <c r="A6" s="156"/>
      <c r="B6" s="45" t="s">
        <v>51</v>
      </c>
      <c r="C6" s="5" t="s">
        <v>52</v>
      </c>
      <c r="D6" s="4"/>
      <c r="E6" s="5"/>
      <c r="F6" s="6"/>
      <c r="G6" s="5"/>
      <c r="H6" s="7"/>
      <c r="J6" s="248"/>
      <c r="K6" s="2" t="s">
        <v>83</v>
      </c>
      <c r="L6" s="2" t="s">
        <v>60</v>
      </c>
      <c r="M6" s="2" t="s">
        <v>83</v>
      </c>
      <c r="N6" s="2" t="s">
        <v>60</v>
      </c>
      <c r="O6" s="2" t="s">
        <v>83</v>
      </c>
      <c r="P6" s="2" t="s">
        <v>60</v>
      </c>
      <c r="Q6" s="2" t="s">
        <v>83</v>
      </c>
      <c r="R6" s="2" t="s">
        <v>60</v>
      </c>
      <c r="S6" s="2" t="s">
        <v>83</v>
      </c>
      <c r="T6" s="2" t="s">
        <v>60</v>
      </c>
      <c r="U6" s="2" t="s">
        <v>83</v>
      </c>
      <c r="V6" s="8" t="s">
        <v>60</v>
      </c>
    </row>
    <row r="7" spans="1:22" x14ac:dyDescent="0.35">
      <c r="A7" s="156"/>
      <c r="B7" s="46" t="s">
        <v>53</v>
      </c>
      <c r="C7" s="2" t="s">
        <v>52</v>
      </c>
      <c r="D7" s="1"/>
      <c r="E7" s="2"/>
      <c r="F7" s="3"/>
      <c r="G7" s="2"/>
      <c r="H7" s="8"/>
      <c r="J7" s="46"/>
      <c r="K7" s="47"/>
      <c r="L7" s="48">
        <f>K7/12</f>
        <v>0</v>
      </c>
      <c r="M7" s="47"/>
      <c r="N7" s="48">
        <f>M7/12</f>
        <v>0</v>
      </c>
      <c r="O7" s="47"/>
      <c r="P7" s="48">
        <f>O7/12</f>
        <v>0</v>
      </c>
      <c r="Q7" s="47"/>
      <c r="R7" s="48">
        <f>Q7/12</f>
        <v>0</v>
      </c>
      <c r="S7" s="47"/>
      <c r="T7" s="48">
        <f>S7/12</f>
        <v>0</v>
      </c>
      <c r="U7" s="47"/>
      <c r="V7" s="48">
        <f>U7/12</f>
        <v>0</v>
      </c>
    </row>
    <row r="8" spans="1:22" x14ac:dyDescent="0.35">
      <c r="A8" s="156"/>
      <c r="B8" s="46" t="s">
        <v>54</v>
      </c>
      <c r="C8" s="2" t="s">
        <v>52</v>
      </c>
      <c r="D8" s="1"/>
      <c r="E8" s="2"/>
      <c r="F8" s="3"/>
      <c r="G8" s="2"/>
      <c r="H8" s="8"/>
      <c r="J8" s="46"/>
      <c r="K8" s="47"/>
      <c r="L8" s="48">
        <f t="shared" ref="L8:N12" si="0">K8/12</f>
        <v>0</v>
      </c>
      <c r="M8" s="47"/>
      <c r="N8" s="48">
        <f t="shared" si="0"/>
        <v>0</v>
      </c>
      <c r="O8" s="47"/>
      <c r="P8" s="48">
        <f t="shared" ref="P8" si="1">O8/12</f>
        <v>0</v>
      </c>
      <c r="Q8" s="47"/>
      <c r="R8" s="48">
        <f t="shared" ref="R8" si="2">Q8/12</f>
        <v>0</v>
      </c>
      <c r="S8" s="47"/>
      <c r="T8" s="48">
        <f t="shared" ref="T8" si="3">S8/12</f>
        <v>0</v>
      </c>
      <c r="U8" s="47"/>
      <c r="V8" s="48">
        <f t="shared" ref="V8" si="4">U8/12</f>
        <v>0</v>
      </c>
    </row>
    <row r="9" spans="1:22" x14ac:dyDescent="0.35">
      <c r="A9" s="156"/>
      <c r="B9" s="46" t="s">
        <v>55</v>
      </c>
      <c r="C9" s="2" t="s">
        <v>52</v>
      </c>
      <c r="D9" s="1"/>
      <c r="E9" s="2"/>
      <c r="F9" s="3"/>
      <c r="G9" s="2"/>
      <c r="H9" s="8"/>
      <c r="J9" s="46"/>
      <c r="K9" s="47"/>
      <c r="L9" s="48">
        <f t="shared" si="0"/>
        <v>0</v>
      </c>
      <c r="M9" s="47"/>
      <c r="N9" s="48">
        <f t="shared" si="0"/>
        <v>0</v>
      </c>
      <c r="O9" s="47"/>
      <c r="P9" s="48">
        <f t="shared" ref="P9" si="5">O9/12</f>
        <v>0</v>
      </c>
      <c r="Q9" s="47"/>
      <c r="R9" s="48">
        <f t="shared" ref="R9" si="6">Q9/12</f>
        <v>0</v>
      </c>
      <c r="S9" s="47"/>
      <c r="T9" s="48">
        <f t="shared" ref="T9" si="7">S9/12</f>
        <v>0</v>
      </c>
      <c r="U9" s="47"/>
      <c r="V9" s="48">
        <f t="shared" ref="V9" si="8">U9/12</f>
        <v>0</v>
      </c>
    </row>
    <row r="10" spans="1:22" x14ac:dyDescent="0.35">
      <c r="A10" s="156"/>
      <c r="B10" s="46" t="s">
        <v>56</v>
      </c>
      <c r="C10" s="2" t="s">
        <v>52</v>
      </c>
      <c r="D10" s="1"/>
      <c r="E10" s="2"/>
      <c r="F10" s="3"/>
      <c r="G10" s="2"/>
      <c r="H10" s="8"/>
      <c r="J10" s="46"/>
      <c r="K10" s="47"/>
      <c r="L10" s="48">
        <f t="shared" si="0"/>
        <v>0</v>
      </c>
      <c r="M10" s="47"/>
      <c r="N10" s="48">
        <f t="shared" si="0"/>
        <v>0</v>
      </c>
      <c r="O10" s="47"/>
      <c r="P10" s="48">
        <f t="shared" ref="P10" si="9">O10/12</f>
        <v>0</v>
      </c>
      <c r="Q10" s="47"/>
      <c r="R10" s="48">
        <f t="shared" ref="R10" si="10">Q10/12</f>
        <v>0</v>
      </c>
      <c r="S10" s="49"/>
      <c r="T10" s="48">
        <f t="shared" ref="T10" si="11">S10/12</f>
        <v>0</v>
      </c>
      <c r="U10" s="47"/>
      <c r="V10" s="48">
        <f t="shared" ref="V10" si="12">U10/12</f>
        <v>0</v>
      </c>
    </row>
    <row r="11" spans="1:22" x14ac:dyDescent="0.35">
      <c r="A11" s="156"/>
      <c r="B11" s="46" t="s">
        <v>57</v>
      </c>
      <c r="C11" s="2" t="s">
        <v>52</v>
      </c>
      <c r="D11" s="1"/>
      <c r="E11" s="2"/>
      <c r="F11" s="3"/>
      <c r="G11" s="2"/>
      <c r="H11" s="8"/>
      <c r="J11" s="46"/>
      <c r="K11" s="47"/>
      <c r="L11" s="48">
        <f t="shared" si="0"/>
        <v>0</v>
      </c>
      <c r="M11" s="47"/>
      <c r="N11" s="48">
        <f t="shared" si="0"/>
        <v>0</v>
      </c>
      <c r="O11" s="47"/>
      <c r="P11" s="48">
        <f t="shared" ref="P11" si="13">O11/12</f>
        <v>0</v>
      </c>
      <c r="Q11" s="47"/>
      <c r="R11" s="48">
        <f t="shared" ref="R11" si="14">Q11/12</f>
        <v>0</v>
      </c>
      <c r="S11" s="47"/>
      <c r="T11" s="48">
        <f t="shared" ref="T11" si="15">S11/12</f>
        <v>0</v>
      </c>
      <c r="U11" s="47"/>
      <c r="V11" s="48">
        <f t="shared" ref="V11" si="16">U11/12</f>
        <v>0</v>
      </c>
    </row>
    <row r="12" spans="1:22" ht="15" thickBot="1" x14ac:dyDescent="0.4">
      <c r="B12" s="255" t="s">
        <v>58</v>
      </c>
      <c r="C12" s="256"/>
      <c r="D12" s="50">
        <f>SUM(D6:D11)</f>
        <v>0</v>
      </c>
      <c r="E12" s="51"/>
      <c r="F12" s="51"/>
      <c r="G12" s="51"/>
      <c r="H12" s="52"/>
      <c r="J12" s="46"/>
      <c r="K12" s="53"/>
      <c r="L12" s="48">
        <f t="shared" si="0"/>
        <v>0</v>
      </c>
      <c r="M12" s="53"/>
      <c r="N12" s="48">
        <f t="shared" si="0"/>
        <v>0</v>
      </c>
      <c r="O12" s="53"/>
      <c r="P12" s="48">
        <f t="shared" ref="P12" si="17">O12/12</f>
        <v>0</v>
      </c>
      <c r="Q12" s="53"/>
      <c r="R12" s="48">
        <f t="shared" ref="R12" si="18">Q12/12</f>
        <v>0</v>
      </c>
      <c r="S12" s="53"/>
      <c r="T12" s="48">
        <f t="shared" ref="T12" si="19">S12/12</f>
        <v>0</v>
      </c>
      <c r="U12" s="53"/>
      <c r="V12" s="48">
        <f t="shared" ref="V12" si="20">U12/12</f>
        <v>0</v>
      </c>
    </row>
    <row r="13" spans="1:22" x14ac:dyDescent="0.35">
      <c r="J13" s="54" t="s">
        <v>84</v>
      </c>
      <c r="K13" s="54">
        <f>SUM(K7:K12)</f>
        <v>0</v>
      </c>
      <c r="L13" s="54">
        <f t="shared" ref="L13:V13" si="21">SUM(L7:L12)</f>
        <v>0</v>
      </c>
      <c r="M13" s="54">
        <f t="shared" si="21"/>
        <v>0</v>
      </c>
      <c r="N13" s="54">
        <f t="shared" si="21"/>
        <v>0</v>
      </c>
      <c r="O13" s="54">
        <f t="shared" si="21"/>
        <v>0</v>
      </c>
      <c r="P13" s="54">
        <f t="shared" si="21"/>
        <v>0</v>
      </c>
      <c r="Q13" s="54">
        <f t="shared" si="21"/>
        <v>0</v>
      </c>
      <c r="R13" s="54">
        <f t="shared" si="21"/>
        <v>0</v>
      </c>
      <c r="S13" s="54">
        <f t="shared" si="21"/>
        <v>0</v>
      </c>
      <c r="T13" s="54">
        <f t="shared" si="21"/>
        <v>0</v>
      </c>
      <c r="U13" s="54">
        <f t="shared" si="21"/>
        <v>0</v>
      </c>
      <c r="V13" s="54">
        <f t="shared" si="21"/>
        <v>0</v>
      </c>
    </row>
    <row r="14" spans="1:22" ht="15" customHeight="1" thickBot="1" x14ac:dyDescent="0.4">
      <c r="J14" s="237" t="s">
        <v>85</v>
      </c>
      <c r="K14" s="238"/>
      <c r="L14" s="55">
        <f>L13+N13+P13+R13+T13+V13</f>
        <v>0</v>
      </c>
      <c r="M14" s="56"/>
      <c r="N14" s="51"/>
      <c r="O14" s="51"/>
      <c r="P14" s="51"/>
      <c r="Q14" s="51"/>
      <c r="R14" s="51"/>
      <c r="S14" s="56"/>
      <c r="T14" s="56"/>
      <c r="U14" s="56"/>
      <c r="V14" s="57"/>
    </row>
    <row r="15" spans="1:22" ht="15" customHeight="1" thickBot="1" x14ac:dyDescent="0.4">
      <c r="B15" s="266" t="s">
        <v>65</v>
      </c>
      <c r="C15" s="267"/>
      <c r="D15" s="268"/>
      <c r="F15" s="261" t="s">
        <v>69</v>
      </c>
      <c r="G15" s="262"/>
      <c r="H15" s="263"/>
    </row>
    <row r="16" spans="1:22" ht="15" thickBot="1" x14ac:dyDescent="0.4">
      <c r="B16" s="269" t="s">
        <v>71</v>
      </c>
      <c r="C16" s="270"/>
      <c r="D16" s="58" t="s">
        <v>60</v>
      </c>
      <c r="F16" s="180" t="s">
        <v>70</v>
      </c>
      <c r="G16" s="181"/>
      <c r="H16" s="59" t="s">
        <v>60</v>
      </c>
    </row>
    <row r="17" spans="2:23" ht="15" thickBot="1" x14ac:dyDescent="0.4">
      <c r="B17" s="203" t="s">
        <v>61</v>
      </c>
      <c r="C17" s="204"/>
      <c r="D17" s="9"/>
      <c r="F17" s="264" t="s">
        <v>234</v>
      </c>
      <c r="G17" s="265"/>
      <c r="H17" s="60"/>
    </row>
    <row r="18" spans="2:23" x14ac:dyDescent="0.35">
      <c r="B18" s="203" t="s">
        <v>62</v>
      </c>
      <c r="C18" s="204"/>
      <c r="D18" s="9"/>
      <c r="F18" s="203" t="s">
        <v>66</v>
      </c>
      <c r="G18" s="204"/>
      <c r="H18" s="61"/>
      <c r="J18" s="226" t="s">
        <v>21</v>
      </c>
      <c r="K18" s="227"/>
      <c r="L18" s="227"/>
      <c r="M18" s="228"/>
      <c r="O18" s="194" t="s">
        <v>31</v>
      </c>
      <c r="P18" s="195"/>
      <c r="Q18" s="195"/>
      <c r="R18" s="196"/>
      <c r="T18" s="226" t="s">
        <v>25</v>
      </c>
      <c r="U18" s="227"/>
      <c r="V18" s="227"/>
      <c r="W18" s="228"/>
    </row>
    <row r="19" spans="2:23" x14ac:dyDescent="0.35">
      <c r="B19" s="203" t="s">
        <v>63</v>
      </c>
      <c r="C19" s="204"/>
      <c r="D19" s="9"/>
      <c r="F19" s="203" t="s">
        <v>73</v>
      </c>
      <c r="G19" s="204"/>
      <c r="H19" s="61"/>
      <c r="J19" s="257"/>
      <c r="K19" s="258"/>
      <c r="L19" s="62" t="s">
        <v>86</v>
      </c>
      <c r="M19" s="63" t="s">
        <v>60</v>
      </c>
      <c r="O19" s="197"/>
      <c r="P19" s="198"/>
      <c r="Q19" s="62" t="s">
        <v>86</v>
      </c>
      <c r="R19" s="63" t="s">
        <v>60</v>
      </c>
      <c r="T19" s="197"/>
      <c r="U19" s="198"/>
      <c r="V19" s="62" t="s">
        <v>86</v>
      </c>
      <c r="W19" s="63" t="s">
        <v>60</v>
      </c>
    </row>
    <row r="20" spans="2:23" x14ac:dyDescent="0.35">
      <c r="B20" s="203" t="s">
        <v>64</v>
      </c>
      <c r="C20" s="204"/>
      <c r="D20" s="9"/>
      <c r="F20" s="203" t="s">
        <v>67</v>
      </c>
      <c r="G20" s="204"/>
      <c r="H20" s="61"/>
      <c r="J20" s="203" t="s">
        <v>87</v>
      </c>
      <c r="K20" s="204"/>
      <c r="L20" s="49"/>
      <c r="M20" s="48">
        <f t="shared" ref="M20:M27" si="22">L20/12</f>
        <v>0</v>
      </c>
      <c r="O20" s="199" t="s">
        <v>101</v>
      </c>
      <c r="P20" s="200"/>
      <c r="Q20" s="64"/>
      <c r="R20" s="48">
        <f t="shared" ref="R20:R27" si="23">Q20/12</f>
        <v>0</v>
      </c>
      <c r="T20" s="172" t="s">
        <v>109</v>
      </c>
      <c r="U20" s="173"/>
      <c r="V20" s="65"/>
      <c r="W20" s="48">
        <f t="shared" ref="W20:W25" si="24">V20/12</f>
        <v>0</v>
      </c>
    </row>
    <row r="21" spans="2:23" x14ac:dyDescent="0.35">
      <c r="B21" s="259" t="s">
        <v>75</v>
      </c>
      <c r="C21" s="260"/>
      <c r="D21" s="61"/>
      <c r="F21" s="203" t="s">
        <v>74</v>
      </c>
      <c r="G21" s="204"/>
      <c r="H21" s="66"/>
      <c r="J21" s="203" t="s">
        <v>88</v>
      </c>
      <c r="K21" s="204"/>
      <c r="L21" s="49"/>
      <c r="M21" s="48">
        <f t="shared" si="22"/>
        <v>0</v>
      </c>
      <c r="O21" s="199" t="s">
        <v>102</v>
      </c>
      <c r="P21" s="200"/>
      <c r="Q21" s="64"/>
      <c r="R21" s="48">
        <f t="shared" si="23"/>
        <v>0</v>
      </c>
      <c r="T21" s="203" t="s">
        <v>110</v>
      </c>
      <c r="U21" s="204"/>
      <c r="V21" s="65"/>
      <c r="W21" s="48">
        <f t="shared" si="24"/>
        <v>0</v>
      </c>
    </row>
    <row r="22" spans="2:23" x14ac:dyDescent="0.35">
      <c r="B22" s="187"/>
      <c r="C22" s="188"/>
      <c r="D22" s="10"/>
      <c r="F22" s="203" t="s">
        <v>68</v>
      </c>
      <c r="G22" s="204"/>
      <c r="H22" s="61"/>
      <c r="J22" s="203" t="s">
        <v>89</v>
      </c>
      <c r="K22" s="204"/>
      <c r="L22" s="49"/>
      <c r="M22" s="48">
        <f t="shared" si="22"/>
        <v>0</v>
      </c>
      <c r="O22" s="199" t="s">
        <v>103</v>
      </c>
      <c r="P22" s="200"/>
      <c r="Q22" s="64"/>
      <c r="R22" s="48">
        <f t="shared" si="23"/>
        <v>0</v>
      </c>
      <c r="T22" s="203" t="s">
        <v>111</v>
      </c>
      <c r="U22" s="204"/>
      <c r="V22" s="65"/>
      <c r="W22" s="48">
        <f t="shared" si="24"/>
        <v>0</v>
      </c>
    </row>
    <row r="23" spans="2:23" ht="15" thickBot="1" x14ac:dyDescent="0.4">
      <c r="B23" s="239" t="s">
        <v>58</v>
      </c>
      <c r="C23" s="240"/>
      <c r="D23" s="67">
        <f>SUM(D17:D22)</f>
        <v>0</v>
      </c>
      <c r="F23" s="203" t="s">
        <v>258</v>
      </c>
      <c r="G23" s="204"/>
      <c r="H23" s="61"/>
      <c r="J23" s="203" t="s">
        <v>90</v>
      </c>
      <c r="K23" s="204"/>
      <c r="L23" s="49"/>
      <c r="M23" s="48">
        <f t="shared" si="22"/>
        <v>0</v>
      </c>
      <c r="O23" s="199" t="s">
        <v>104</v>
      </c>
      <c r="P23" s="200"/>
      <c r="Q23" s="64"/>
      <c r="R23" s="48">
        <f t="shared" si="23"/>
        <v>0</v>
      </c>
      <c r="T23" s="203" t="s">
        <v>112</v>
      </c>
      <c r="U23" s="204"/>
      <c r="V23" s="65"/>
      <c r="W23" s="48">
        <f t="shared" si="24"/>
        <v>0</v>
      </c>
    </row>
    <row r="24" spans="2:23" x14ac:dyDescent="0.35">
      <c r="D24" s="152">
        <f>D23</f>
        <v>0</v>
      </c>
      <c r="F24" s="203"/>
      <c r="G24" s="204"/>
      <c r="H24" s="61"/>
      <c r="J24" s="203" t="s">
        <v>91</v>
      </c>
      <c r="K24" s="204"/>
      <c r="L24" s="68"/>
      <c r="M24" s="48">
        <f t="shared" si="22"/>
        <v>0</v>
      </c>
      <c r="O24" s="199" t="s">
        <v>105</v>
      </c>
      <c r="P24" s="200"/>
      <c r="Q24" s="69"/>
      <c r="R24" s="48">
        <f t="shared" si="23"/>
        <v>0</v>
      </c>
      <c r="T24" s="203" t="s">
        <v>113</v>
      </c>
      <c r="U24" s="204"/>
      <c r="V24" s="65"/>
      <c r="W24" s="48">
        <f t="shared" si="24"/>
        <v>0</v>
      </c>
    </row>
    <row r="25" spans="2:23" x14ac:dyDescent="0.35">
      <c r="F25" s="250"/>
      <c r="G25" s="251"/>
      <c r="H25" s="61"/>
      <c r="J25" s="191" t="s">
        <v>92</v>
      </c>
      <c r="K25" s="192"/>
      <c r="L25" s="69"/>
      <c r="M25" s="48">
        <f t="shared" si="22"/>
        <v>0</v>
      </c>
      <c r="O25" s="199" t="s">
        <v>106</v>
      </c>
      <c r="P25" s="200"/>
      <c r="Q25" s="69"/>
      <c r="R25" s="48">
        <f t="shared" si="23"/>
        <v>0</v>
      </c>
      <c r="T25" s="203" t="s">
        <v>114</v>
      </c>
      <c r="U25" s="204"/>
      <c r="V25" s="65"/>
      <c r="W25" s="48">
        <f t="shared" si="24"/>
        <v>0</v>
      </c>
    </row>
    <row r="26" spans="2:23" ht="15" thickBot="1" x14ac:dyDescent="0.4">
      <c r="F26" s="239" t="s">
        <v>58</v>
      </c>
      <c r="G26" s="240"/>
      <c r="H26" s="67">
        <f>SUM(H17:H25)</f>
        <v>0</v>
      </c>
      <c r="J26" s="203" t="s">
        <v>93</v>
      </c>
      <c r="K26" s="204"/>
      <c r="L26" s="65"/>
      <c r="M26" s="48">
        <f t="shared" si="22"/>
        <v>0</v>
      </c>
      <c r="O26" s="199" t="s">
        <v>107</v>
      </c>
      <c r="P26" s="200"/>
      <c r="Q26" s="69"/>
      <c r="R26" s="48">
        <f t="shared" si="23"/>
        <v>0</v>
      </c>
      <c r="T26" s="229" t="s">
        <v>115</v>
      </c>
      <c r="U26" s="230"/>
      <c r="V26" s="233"/>
      <c r="W26" s="210">
        <f>V26/12</f>
        <v>0</v>
      </c>
    </row>
    <row r="27" spans="2:23" ht="15" thickBot="1" x14ac:dyDescent="0.4">
      <c r="J27" s="203" t="s">
        <v>94</v>
      </c>
      <c r="K27" s="204"/>
      <c r="L27" s="65"/>
      <c r="M27" s="48">
        <f t="shared" si="22"/>
        <v>0</v>
      </c>
      <c r="O27" s="199" t="s">
        <v>108</v>
      </c>
      <c r="P27" s="200"/>
      <c r="Q27" s="53"/>
      <c r="R27" s="48">
        <f t="shared" si="23"/>
        <v>0</v>
      </c>
      <c r="T27" s="231"/>
      <c r="U27" s="232"/>
      <c r="V27" s="234"/>
      <c r="W27" s="211">
        <v>0</v>
      </c>
    </row>
    <row r="28" spans="2:23" ht="19" thickBot="1" x14ac:dyDescent="0.5">
      <c r="D28" s="177" t="s">
        <v>158</v>
      </c>
      <c r="E28" s="178"/>
      <c r="F28" s="179"/>
      <c r="J28" s="205" t="s">
        <v>58</v>
      </c>
      <c r="K28" s="206"/>
      <c r="L28" s="207"/>
      <c r="M28" s="70">
        <f>SUM(M20:M27)</f>
        <v>0</v>
      </c>
      <c r="O28" s="205" t="s">
        <v>58</v>
      </c>
      <c r="P28" s="206"/>
      <c r="Q28" s="207"/>
      <c r="R28" s="70">
        <f>SUM(R20:R27)</f>
        <v>0</v>
      </c>
      <c r="T28" s="205" t="s">
        <v>58</v>
      </c>
      <c r="U28" s="206"/>
      <c r="V28" s="207"/>
      <c r="W28" s="70">
        <f>SUM(W20:W27)</f>
        <v>0</v>
      </c>
    </row>
    <row r="29" spans="2:23" ht="15" thickBot="1" x14ac:dyDescent="0.4"/>
    <row r="30" spans="2:23" ht="15" thickBot="1" x14ac:dyDescent="0.4">
      <c r="B30" s="182" t="s">
        <v>35</v>
      </c>
      <c r="C30" s="183"/>
      <c r="D30" s="184"/>
      <c r="F30" s="182" t="s">
        <v>150</v>
      </c>
      <c r="G30" s="183"/>
      <c r="H30" s="184"/>
      <c r="J30" s="194" t="s">
        <v>22</v>
      </c>
      <c r="K30" s="195"/>
      <c r="L30" s="195"/>
      <c r="M30" s="196"/>
      <c r="O30" s="221" t="s">
        <v>23</v>
      </c>
      <c r="P30" s="222"/>
      <c r="Q30" s="222"/>
      <c r="R30" s="223"/>
      <c r="T30" s="194" t="s">
        <v>24</v>
      </c>
      <c r="U30" s="195"/>
      <c r="V30" s="195"/>
      <c r="W30" s="196"/>
    </row>
    <row r="31" spans="2:23" ht="15" thickBot="1" x14ac:dyDescent="0.4">
      <c r="B31" s="180" t="s">
        <v>70</v>
      </c>
      <c r="C31" s="181"/>
      <c r="D31" s="59" t="s">
        <v>60</v>
      </c>
      <c r="F31" s="180" t="s">
        <v>70</v>
      </c>
      <c r="G31" s="181"/>
      <c r="H31" s="59" t="s">
        <v>60</v>
      </c>
      <c r="J31" s="187"/>
      <c r="K31" s="188"/>
      <c r="L31" s="62" t="s">
        <v>86</v>
      </c>
      <c r="M31" s="63" t="s">
        <v>60</v>
      </c>
      <c r="O31" s="224"/>
      <c r="P31" s="225"/>
      <c r="Q31" s="62" t="s">
        <v>86</v>
      </c>
      <c r="R31" s="63" t="s">
        <v>60</v>
      </c>
      <c r="T31" s="197"/>
      <c r="U31" s="198"/>
      <c r="V31" s="62" t="s">
        <v>86</v>
      </c>
      <c r="W31" s="63" t="s">
        <v>60</v>
      </c>
    </row>
    <row r="32" spans="2:23" x14ac:dyDescent="0.35">
      <c r="B32" s="185" t="s">
        <v>136</v>
      </c>
      <c r="C32" s="186"/>
      <c r="D32" s="60"/>
      <c r="F32" s="185" t="s">
        <v>151</v>
      </c>
      <c r="G32" s="186"/>
      <c r="H32" s="60"/>
      <c r="J32" s="189" t="s">
        <v>95</v>
      </c>
      <c r="K32" s="190"/>
      <c r="L32" s="71"/>
      <c r="M32" s="48">
        <f t="shared" ref="M32:M34" si="25">L32/12</f>
        <v>0</v>
      </c>
      <c r="O32" s="203" t="s">
        <v>98</v>
      </c>
      <c r="P32" s="204"/>
      <c r="Q32" s="69"/>
      <c r="R32" s="48">
        <f t="shared" ref="R32:R35" si="26">Q32/12</f>
        <v>0</v>
      </c>
      <c r="T32" s="220" t="s">
        <v>213</v>
      </c>
      <c r="U32" s="220"/>
      <c r="V32" s="64"/>
      <c r="W32" s="48">
        <f t="shared" ref="W32:W37" si="27">V32/12</f>
        <v>0</v>
      </c>
    </row>
    <row r="33" spans="2:23" ht="14.5" customHeight="1" x14ac:dyDescent="0.35">
      <c r="B33" s="172" t="s">
        <v>137</v>
      </c>
      <c r="C33" s="173"/>
      <c r="D33" s="61"/>
      <c r="F33" s="172" t="s">
        <v>152</v>
      </c>
      <c r="G33" s="173"/>
      <c r="H33" s="61"/>
      <c r="J33" s="189" t="s">
        <v>96</v>
      </c>
      <c r="K33" s="190"/>
      <c r="L33" s="71"/>
      <c r="M33" s="48">
        <f t="shared" si="25"/>
        <v>0</v>
      </c>
      <c r="O33" s="189" t="s">
        <v>99</v>
      </c>
      <c r="P33" s="190"/>
      <c r="Q33" s="53"/>
      <c r="R33" s="48">
        <f t="shared" si="26"/>
        <v>0</v>
      </c>
      <c r="T33" s="220" t="s">
        <v>214</v>
      </c>
      <c r="U33" s="220"/>
      <c r="V33" s="64"/>
      <c r="W33" s="48">
        <f t="shared" si="27"/>
        <v>0</v>
      </c>
    </row>
    <row r="34" spans="2:23" ht="14.5" customHeight="1" x14ac:dyDescent="0.35">
      <c r="B34" s="172" t="s">
        <v>138</v>
      </c>
      <c r="C34" s="173"/>
      <c r="D34" s="61"/>
      <c r="F34" s="172" t="s">
        <v>153</v>
      </c>
      <c r="G34" s="173"/>
      <c r="H34" s="61"/>
      <c r="J34" s="189" t="s">
        <v>97</v>
      </c>
      <c r="K34" s="190"/>
      <c r="L34" s="71"/>
      <c r="M34" s="48">
        <f t="shared" si="25"/>
        <v>0</v>
      </c>
      <c r="O34" s="189" t="s">
        <v>100</v>
      </c>
      <c r="P34" s="190"/>
      <c r="Q34" s="69"/>
      <c r="R34" s="48">
        <f t="shared" si="26"/>
        <v>0</v>
      </c>
      <c r="T34" s="220" t="s">
        <v>215</v>
      </c>
      <c r="U34" s="220"/>
      <c r="V34" s="64"/>
      <c r="W34" s="48">
        <f t="shared" si="27"/>
        <v>0</v>
      </c>
    </row>
    <row r="35" spans="2:23" ht="14.5" customHeight="1" thickBot="1" x14ac:dyDescent="0.4">
      <c r="B35" s="172" t="s">
        <v>139</v>
      </c>
      <c r="C35" s="173"/>
      <c r="D35" s="61"/>
      <c r="F35" s="172" t="s">
        <v>154</v>
      </c>
      <c r="G35" s="173"/>
      <c r="H35" s="61"/>
      <c r="J35" s="208" t="s">
        <v>58</v>
      </c>
      <c r="K35" s="209"/>
      <c r="L35" s="209"/>
      <c r="M35" s="70">
        <f>SUM(M32:M34)</f>
        <v>0</v>
      </c>
      <c r="O35" s="199"/>
      <c r="P35" s="200"/>
      <c r="Q35" s="72"/>
      <c r="R35" s="48">
        <f t="shared" si="26"/>
        <v>0</v>
      </c>
      <c r="T35" s="220" t="s">
        <v>216</v>
      </c>
      <c r="U35" s="220"/>
      <c r="V35" s="64"/>
      <c r="W35" s="48">
        <f t="shared" si="27"/>
        <v>0</v>
      </c>
    </row>
    <row r="36" spans="2:23" ht="20.5" customHeight="1" thickBot="1" x14ac:dyDescent="0.4">
      <c r="B36" s="172" t="s">
        <v>140</v>
      </c>
      <c r="C36" s="173"/>
      <c r="D36" s="66"/>
      <c r="F36" s="172" t="s">
        <v>43</v>
      </c>
      <c r="G36" s="173"/>
      <c r="H36" s="66"/>
      <c r="O36" s="205" t="s">
        <v>58</v>
      </c>
      <c r="P36" s="206"/>
      <c r="Q36" s="207"/>
      <c r="R36" s="73">
        <f>SUM(R32:R35)</f>
        <v>0</v>
      </c>
      <c r="T36" s="220" t="s">
        <v>217</v>
      </c>
      <c r="U36" s="220"/>
      <c r="V36" s="69"/>
      <c r="W36" s="48">
        <f t="shared" si="27"/>
        <v>0</v>
      </c>
    </row>
    <row r="37" spans="2:23" ht="15" thickBot="1" x14ac:dyDescent="0.4">
      <c r="B37" s="172" t="s">
        <v>141</v>
      </c>
      <c r="C37" s="173"/>
      <c r="D37" s="61"/>
      <c r="F37" s="172" t="s">
        <v>155</v>
      </c>
      <c r="G37" s="173"/>
      <c r="H37" s="61"/>
      <c r="T37" s="220" t="s">
        <v>218</v>
      </c>
      <c r="U37" s="220"/>
      <c r="V37" s="69"/>
      <c r="W37" s="48">
        <f t="shared" si="27"/>
        <v>0</v>
      </c>
    </row>
    <row r="38" spans="2:23" ht="14.5" customHeight="1" thickBot="1" x14ac:dyDescent="0.4">
      <c r="B38" s="172" t="s">
        <v>142</v>
      </c>
      <c r="C38" s="173"/>
      <c r="D38" s="74"/>
      <c r="F38" s="172" t="s">
        <v>156</v>
      </c>
      <c r="G38" s="173"/>
      <c r="H38" s="74"/>
      <c r="J38" s="194" t="s">
        <v>32</v>
      </c>
      <c r="K38" s="195"/>
      <c r="L38" s="195"/>
      <c r="M38" s="196"/>
      <c r="O38" s="194" t="s">
        <v>30</v>
      </c>
      <c r="P38" s="195"/>
      <c r="Q38" s="195"/>
      <c r="R38" s="196"/>
      <c r="T38" s="205" t="s">
        <v>58</v>
      </c>
      <c r="U38" s="206"/>
      <c r="V38" s="207"/>
      <c r="W38" s="73">
        <f>SUM(W32:W37)</f>
        <v>0</v>
      </c>
    </row>
    <row r="39" spans="2:23" ht="14.5" customHeight="1" x14ac:dyDescent="0.35">
      <c r="B39" s="172" t="s">
        <v>143</v>
      </c>
      <c r="C39" s="173"/>
      <c r="D39" s="75"/>
      <c r="F39" s="172" t="s">
        <v>157</v>
      </c>
      <c r="G39" s="173"/>
      <c r="H39" s="75"/>
      <c r="J39" s="212"/>
      <c r="K39" s="213"/>
      <c r="L39" s="62" t="s">
        <v>86</v>
      </c>
      <c r="M39" s="63" t="s">
        <v>60</v>
      </c>
      <c r="O39" s="217"/>
      <c r="P39" s="218"/>
      <c r="Q39" s="62" t="s">
        <v>86</v>
      </c>
      <c r="R39" s="63" t="s">
        <v>60</v>
      </c>
    </row>
    <row r="40" spans="2:23" x14ac:dyDescent="0.35">
      <c r="B40" s="172" t="s">
        <v>144</v>
      </c>
      <c r="C40" s="173"/>
      <c r="D40" s="75"/>
      <c r="F40" s="172"/>
      <c r="G40" s="173"/>
      <c r="H40" s="75"/>
      <c r="J40" s="189" t="s">
        <v>118</v>
      </c>
      <c r="K40" s="190"/>
      <c r="L40" s="64"/>
      <c r="M40" s="48">
        <f t="shared" ref="M40:M58" si="28">L40/12</f>
        <v>0</v>
      </c>
      <c r="O40" s="191" t="s">
        <v>189</v>
      </c>
      <c r="P40" s="192"/>
      <c r="Q40" s="219"/>
      <c r="R40" s="210">
        <f>Q40/12</f>
        <v>0</v>
      </c>
    </row>
    <row r="41" spans="2:23" x14ac:dyDescent="0.35">
      <c r="B41" s="172"/>
      <c r="C41" s="173"/>
      <c r="D41" s="75"/>
      <c r="F41" s="172"/>
      <c r="G41" s="173"/>
      <c r="H41" s="75"/>
      <c r="J41" s="189" t="s">
        <v>119</v>
      </c>
      <c r="K41" s="190"/>
      <c r="L41" s="64"/>
      <c r="M41" s="48">
        <f t="shared" si="28"/>
        <v>0</v>
      </c>
      <c r="O41" s="191"/>
      <c r="P41" s="192"/>
      <c r="Q41" s="219"/>
      <c r="R41" s="211">
        <v>0</v>
      </c>
    </row>
    <row r="42" spans="2:23" x14ac:dyDescent="0.35">
      <c r="B42" s="172"/>
      <c r="C42" s="173"/>
      <c r="D42" s="74"/>
      <c r="F42" s="172"/>
      <c r="G42" s="173"/>
      <c r="H42" s="74"/>
      <c r="J42" s="189" t="s">
        <v>120</v>
      </c>
      <c r="K42" s="190"/>
      <c r="L42" s="64"/>
      <c r="M42" s="48">
        <f t="shared" si="28"/>
        <v>0</v>
      </c>
      <c r="O42" s="191" t="s">
        <v>190</v>
      </c>
      <c r="P42" s="192"/>
      <c r="Q42" s="69"/>
      <c r="R42" s="76">
        <f>Q42/12</f>
        <v>0</v>
      </c>
    </row>
    <row r="43" spans="2:23" x14ac:dyDescent="0.35">
      <c r="B43" s="172"/>
      <c r="C43" s="173"/>
      <c r="D43" s="74"/>
      <c r="F43" s="172"/>
      <c r="G43" s="173"/>
      <c r="H43" s="74"/>
      <c r="J43" s="189" t="s">
        <v>121</v>
      </c>
      <c r="K43" s="190"/>
      <c r="L43" s="64"/>
      <c r="M43" s="48">
        <f t="shared" si="28"/>
        <v>0</v>
      </c>
      <c r="O43" s="214" t="s">
        <v>191</v>
      </c>
      <c r="P43" s="215"/>
      <c r="Q43" s="69"/>
      <c r="R43" s="76">
        <f>Q43/12</f>
        <v>0</v>
      </c>
    </row>
    <row r="44" spans="2:23" ht="15" thickBot="1" x14ac:dyDescent="0.4">
      <c r="B44" s="201" t="s">
        <v>58</v>
      </c>
      <c r="C44" s="202"/>
      <c r="D44" s="77">
        <f>SUM(D32:D43)</f>
        <v>0</v>
      </c>
      <c r="F44" s="201" t="s">
        <v>58</v>
      </c>
      <c r="G44" s="202"/>
      <c r="H44" s="77">
        <f>SUM(H32:H43)</f>
        <v>0</v>
      </c>
      <c r="J44" s="189" t="s">
        <v>122</v>
      </c>
      <c r="K44" s="190"/>
      <c r="L44" s="64"/>
      <c r="M44" s="48">
        <f t="shared" si="28"/>
        <v>0</v>
      </c>
      <c r="O44" s="191" t="s">
        <v>192</v>
      </c>
      <c r="P44" s="192"/>
      <c r="Q44" s="216"/>
      <c r="R44" s="210">
        <f>Q44/12</f>
        <v>0</v>
      </c>
    </row>
    <row r="45" spans="2:23" ht="14.5" customHeight="1" x14ac:dyDescent="0.35">
      <c r="J45" s="189" t="s">
        <v>123</v>
      </c>
      <c r="K45" s="190"/>
      <c r="L45" s="64"/>
      <c r="M45" s="48">
        <f t="shared" si="28"/>
        <v>0</v>
      </c>
      <c r="O45" s="191"/>
      <c r="P45" s="192"/>
      <c r="Q45" s="216"/>
      <c r="R45" s="211">
        <v>0</v>
      </c>
    </row>
    <row r="46" spans="2:23" ht="15" thickBot="1" x14ac:dyDescent="0.4">
      <c r="J46" s="189" t="s">
        <v>124</v>
      </c>
      <c r="K46" s="190"/>
      <c r="L46" s="64"/>
      <c r="M46" s="48">
        <f t="shared" si="28"/>
        <v>0</v>
      </c>
      <c r="O46" s="189" t="s">
        <v>193</v>
      </c>
      <c r="P46" s="190"/>
      <c r="Q46" s="64"/>
      <c r="R46" s="76">
        <f t="shared" ref="R46:R47" si="29">Q46/12</f>
        <v>0</v>
      </c>
    </row>
    <row r="47" spans="2:23" ht="15" thickBot="1" x14ac:dyDescent="0.4">
      <c r="B47" s="182" t="s">
        <v>37</v>
      </c>
      <c r="C47" s="183"/>
      <c r="D47" s="184"/>
      <c r="J47" s="189" t="s">
        <v>125</v>
      </c>
      <c r="K47" s="190"/>
      <c r="L47" s="64"/>
      <c r="M47" s="48">
        <f t="shared" si="28"/>
        <v>0</v>
      </c>
      <c r="O47" s="189" t="s">
        <v>116</v>
      </c>
      <c r="P47" s="190"/>
      <c r="Q47" s="64"/>
      <c r="R47" s="76">
        <f t="shared" si="29"/>
        <v>0</v>
      </c>
    </row>
    <row r="48" spans="2:23" ht="14.5" customHeight="1" thickBot="1" x14ac:dyDescent="0.4">
      <c r="B48" s="180" t="s">
        <v>70</v>
      </c>
      <c r="C48" s="181"/>
      <c r="D48" s="59" t="s">
        <v>60</v>
      </c>
      <c r="J48" s="189" t="s">
        <v>126</v>
      </c>
      <c r="K48" s="190"/>
      <c r="L48" s="64"/>
      <c r="M48" s="48">
        <f t="shared" si="28"/>
        <v>0</v>
      </c>
      <c r="O48" s="191" t="s">
        <v>117</v>
      </c>
      <c r="P48" s="192"/>
      <c r="Q48" s="193"/>
      <c r="R48" s="210">
        <f>Q48/12</f>
        <v>0</v>
      </c>
    </row>
    <row r="49" spans="2:18" ht="14.5" customHeight="1" x14ac:dyDescent="0.35">
      <c r="B49" s="203" t="s">
        <v>145</v>
      </c>
      <c r="C49" s="204"/>
      <c r="D49" s="60"/>
      <c r="J49" s="189" t="s">
        <v>127</v>
      </c>
      <c r="K49" s="190"/>
      <c r="L49" s="64"/>
      <c r="M49" s="48">
        <f t="shared" si="28"/>
        <v>0</v>
      </c>
      <c r="O49" s="191"/>
      <c r="P49" s="192"/>
      <c r="Q49" s="193"/>
      <c r="R49" s="211">
        <v>0</v>
      </c>
    </row>
    <row r="50" spans="2:18" ht="15" thickBot="1" x14ac:dyDescent="0.4">
      <c r="B50" s="203" t="s">
        <v>146</v>
      </c>
      <c r="C50" s="204"/>
      <c r="D50" s="61"/>
      <c r="J50" s="189" t="s">
        <v>128</v>
      </c>
      <c r="K50" s="190"/>
      <c r="L50" s="64"/>
      <c r="M50" s="48">
        <f t="shared" si="28"/>
        <v>0</v>
      </c>
      <c r="O50" s="205" t="s">
        <v>58</v>
      </c>
      <c r="P50" s="206"/>
      <c r="Q50" s="207"/>
      <c r="R50" s="78">
        <f>SUM(R40:R49)</f>
        <v>0</v>
      </c>
    </row>
    <row r="51" spans="2:18" x14ac:dyDescent="0.35">
      <c r="B51" s="203" t="s">
        <v>147</v>
      </c>
      <c r="C51" s="204"/>
      <c r="D51" s="61"/>
      <c r="J51" s="189" t="s">
        <v>129</v>
      </c>
      <c r="K51" s="190"/>
      <c r="L51" s="64"/>
      <c r="M51" s="48">
        <f t="shared" si="28"/>
        <v>0</v>
      </c>
    </row>
    <row r="52" spans="2:18" x14ac:dyDescent="0.35">
      <c r="B52" s="203" t="s">
        <v>148</v>
      </c>
      <c r="C52" s="204"/>
      <c r="D52" s="61"/>
      <c r="J52" s="189" t="s">
        <v>130</v>
      </c>
      <c r="K52" s="190"/>
      <c r="L52" s="64"/>
      <c r="M52" s="48">
        <f t="shared" si="28"/>
        <v>0</v>
      </c>
    </row>
    <row r="53" spans="2:18" ht="14.5" customHeight="1" x14ac:dyDescent="0.35">
      <c r="B53" s="203" t="s">
        <v>149</v>
      </c>
      <c r="C53" s="204"/>
      <c r="D53" s="66"/>
      <c r="J53" s="189" t="s">
        <v>131</v>
      </c>
      <c r="K53" s="190"/>
      <c r="L53" s="64"/>
      <c r="M53" s="48">
        <f t="shared" si="28"/>
        <v>0</v>
      </c>
    </row>
    <row r="54" spans="2:18" ht="14.5" customHeight="1" x14ac:dyDescent="0.35">
      <c r="B54" s="172"/>
      <c r="C54" s="173"/>
      <c r="D54" s="61"/>
      <c r="J54" s="189" t="s">
        <v>132</v>
      </c>
      <c r="K54" s="190"/>
      <c r="L54" s="64"/>
      <c r="M54" s="48">
        <f t="shared" si="28"/>
        <v>0</v>
      </c>
    </row>
    <row r="55" spans="2:18" ht="15" thickBot="1" x14ac:dyDescent="0.4">
      <c r="B55" s="201" t="s">
        <v>58</v>
      </c>
      <c r="C55" s="202"/>
      <c r="D55" s="77">
        <f>SUM(D49:D54)</f>
        <v>0</v>
      </c>
      <c r="J55" s="189" t="s">
        <v>133</v>
      </c>
      <c r="K55" s="190"/>
      <c r="L55" s="64"/>
      <c r="M55" s="48">
        <f t="shared" si="28"/>
        <v>0</v>
      </c>
    </row>
    <row r="56" spans="2:18" x14ac:dyDescent="0.35">
      <c r="J56" s="189" t="s">
        <v>134</v>
      </c>
      <c r="K56" s="190"/>
      <c r="L56" s="64"/>
      <c r="M56" s="48">
        <f t="shared" si="28"/>
        <v>0</v>
      </c>
    </row>
    <row r="57" spans="2:18" x14ac:dyDescent="0.35">
      <c r="J57" s="203" t="s">
        <v>135</v>
      </c>
      <c r="K57" s="204"/>
      <c r="L57" s="53"/>
      <c r="M57" s="48">
        <f t="shared" si="28"/>
        <v>0</v>
      </c>
    </row>
    <row r="58" spans="2:18" x14ac:dyDescent="0.35">
      <c r="J58" s="203"/>
      <c r="K58" s="204"/>
      <c r="L58" s="53"/>
      <c r="M58" s="48">
        <f t="shared" si="28"/>
        <v>0</v>
      </c>
    </row>
    <row r="59" spans="2:18" ht="15" thickBot="1" x14ac:dyDescent="0.4">
      <c r="J59" s="205" t="s">
        <v>58</v>
      </c>
      <c r="K59" s="206"/>
      <c r="L59" s="207"/>
      <c r="M59" s="73">
        <f>SUM(M40:M58)</f>
        <v>0</v>
      </c>
    </row>
  </sheetData>
  <sheetProtection algorithmName="SHA-512" hashValue="eLt7I/cwIxXNhaBRs4Xj/+urFkqKVI4TrwLZnCe9KfZyYW+qwdI+E5k5fto94X6mVWupJG8lP1DjgY5itvQqPg==" saltValue="mIFQVKE99G4DnIC20IYQlQ==" spinCount="100000" sheet="1" objects="1" scenarios="1"/>
  <mergeCells count="169">
    <mergeCell ref="J18:M18"/>
    <mergeCell ref="J19:K19"/>
    <mergeCell ref="B19:C19"/>
    <mergeCell ref="B20:C20"/>
    <mergeCell ref="B21:C21"/>
    <mergeCell ref="B22:C22"/>
    <mergeCell ref="B23:C23"/>
    <mergeCell ref="F15:H15"/>
    <mergeCell ref="F16:G16"/>
    <mergeCell ref="F17:G17"/>
    <mergeCell ref="F18:G18"/>
    <mergeCell ref="F19:G19"/>
    <mergeCell ref="B15:D15"/>
    <mergeCell ref="B16:C16"/>
    <mergeCell ref="B17:C17"/>
    <mergeCell ref="B18:C18"/>
    <mergeCell ref="U5:V5"/>
    <mergeCell ref="J14:K14"/>
    <mergeCell ref="F26:G26"/>
    <mergeCell ref="D2:F2"/>
    <mergeCell ref="J4:V4"/>
    <mergeCell ref="J5:J6"/>
    <mergeCell ref="K5:L5"/>
    <mergeCell ref="M5:N5"/>
    <mergeCell ref="O5:P5"/>
    <mergeCell ref="Q5:R5"/>
    <mergeCell ref="S5:T5"/>
    <mergeCell ref="F20:G20"/>
    <mergeCell ref="F21:G21"/>
    <mergeCell ref="F22:G22"/>
    <mergeCell ref="F23:G23"/>
    <mergeCell ref="F24:G24"/>
    <mergeCell ref="F25:G25"/>
    <mergeCell ref="B4:H4"/>
    <mergeCell ref="B12:C12"/>
    <mergeCell ref="J20:K20"/>
    <mergeCell ref="J21:K21"/>
    <mergeCell ref="J22:K22"/>
    <mergeCell ref="J23:K23"/>
    <mergeCell ref="J24:K24"/>
    <mergeCell ref="T18:W18"/>
    <mergeCell ref="T19:U19"/>
    <mergeCell ref="J26:K26"/>
    <mergeCell ref="T31:U31"/>
    <mergeCell ref="O27:P27"/>
    <mergeCell ref="O28:Q28"/>
    <mergeCell ref="T24:U24"/>
    <mergeCell ref="T25:U25"/>
    <mergeCell ref="T26:U27"/>
    <mergeCell ref="V26:V27"/>
    <mergeCell ref="J27:K27"/>
    <mergeCell ref="J28:L28"/>
    <mergeCell ref="J30:M30"/>
    <mergeCell ref="T20:U20"/>
    <mergeCell ref="T21:U21"/>
    <mergeCell ref="T22:U22"/>
    <mergeCell ref="T23:U23"/>
    <mergeCell ref="W26:W27"/>
    <mergeCell ref="T28:V28"/>
    <mergeCell ref="T30:W30"/>
    <mergeCell ref="O21:P21"/>
    <mergeCell ref="O22:P22"/>
    <mergeCell ref="O23:P23"/>
    <mergeCell ref="J25:K25"/>
    <mergeCell ref="O32:P32"/>
    <mergeCell ref="O33:P33"/>
    <mergeCell ref="O30:R30"/>
    <mergeCell ref="O24:P24"/>
    <mergeCell ref="O25:P25"/>
    <mergeCell ref="O26:P26"/>
    <mergeCell ref="O31:P31"/>
    <mergeCell ref="T32:U32"/>
    <mergeCell ref="T33:U33"/>
    <mergeCell ref="T38:V38"/>
    <mergeCell ref="O38:R38"/>
    <mergeCell ref="O39:P39"/>
    <mergeCell ref="O40:P41"/>
    <mergeCell ref="Q40:Q41"/>
    <mergeCell ref="R40:R41"/>
    <mergeCell ref="O34:P34"/>
    <mergeCell ref="O35:P35"/>
    <mergeCell ref="O36:Q36"/>
    <mergeCell ref="T35:U35"/>
    <mergeCell ref="T34:U34"/>
    <mergeCell ref="T37:U37"/>
    <mergeCell ref="T36:U36"/>
    <mergeCell ref="R48:R49"/>
    <mergeCell ref="O50:Q50"/>
    <mergeCell ref="J38:M38"/>
    <mergeCell ref="J39:K39"/>
    <mergeCell ref="J40:K40"/>
    <mergeCell ref="J41:K41"/>
    <mergeCell ref="J42:K42"/>
    <mergeCell ref="O42:P42"/>
    <mergeCell ref="O43:P43"/>
    <mergeCell ref="O44:P45"/>
    <mergeCell ref="Q44:Q45"/>
    <mergeCell ref="R44:R45"/>
    <mergeCell ref="O46:P46"/>
    <mergeCell ref="B33:C33"/>
    <mergeCell ref="B34:C34"/>
    <mergeCell ref="B35:C35"/>
    <mergeCell ref="J58:K58"/>
    <mergeCell ref="J59:L59"/>
    <mergeCell ref="J49:K49"/>
    <mergeCell ref="J50:K50"/>
    <mergeCell ref="J51:K51"/>
    <mergeCell ref="J52:K52"/>
    <mergeCell ref="J53:K53"/>
    <mergeCell ref="J54:K54"/>
    <mergeCell ref="J43:K43"/>
    <mergeCell ref="J44:K44"/>
    <mergeCell ref="J45:K45"/>
    <mergeCell ref="J46:K46"/>
    <mergeCell ref="J47:K47"/>
    <mergeCell ref="J48:K48"/>
    <mergeCell ref="J55:K55"/>
    <mergeCell ref="J56:K56"/>
    <mergeCell ref="J57:K57"/>
    <mergeCell ref="B55:C55"/>
    <mergeCell ref="J33:K33"/>
    <mergeCell ref="J34:K34"/>
    <mergeCell ref="J35:L35"/>
    <mergeCell ref="B54:C54"/>
    <mergeCell ref="F43:G43"/>
    <mergeCell ref="F44:G44"/>
    <mergeCell ref="F37:G37"/>
    <mergeCell ref="F38:G38"/>
    <mergeCell ref="F39:G39"/>
    <mergeCell ref="F40:G40"/>
    <mergeCell ref="F41:G41"/>
    <mergeCell ref="F42:G42"/>
    <mergeCell ref="B41:C41"/>
    <mergeCell ref="B42:C42"/>
    <mergeCell ref="B43:C43"/>
    <mergeCell ref="B47:D47"/>
    <mergeCell ref="B37:C37"/>
    <mergeCell ref="B38:C38"/>
    <mergeCell ref="B49:C49"/>
    <mergeCell ref="B50:C50"/>
    <mergeCell ref="B51:C51"/>
    <mergeCell ref="B52:C52"/>
    <mergeCell ref="B53:C53"/>
    <mergeCell ref="B40:C40"/>
    <mergeCell ref="B44:C44"/>
    <mergeCell ref="F33:G33"/>
    <mergeCell ref="F34:G34"/>
    <mergeCell ref="F35:G35"/>
    <mergeCell ref="F36:G36"/>
    <mergeCell ref="B39:C39"/>
    <mergeCell ref="A1:A11"/>
    <mergeCell ref="O2:Q2"/>
    <mergeCell ref="D28:F28"/>
    <mergeCell ref="B48:C48"/>
    <mergeCell ref="F30:H30"/>
    <mergeCell ref="F31:G31"/>
    <mergeCell ref="F32:G32"/>
    <mergeCell ref="B30:D30"/>
    <mergeCell ref="B31:C31"/>
    <mergeCell ref="B36:C36"/>
    <mergeCell ref="B32:C32"/>
    <mergeCell ref="J31:K31"/>
    <mergeCell ref="J32:K32"/>
    <mergeCell ref="O47:P47"/>
    <mergeCell ref="O48:P49"/>
    <mergeCell ref="Q48:Q49"/>
    <mergeCell ref="O18:R18"/>
    <mergeCell ref="O19:P19"/>
    <mergeCell ref="O20:P20"/>
  </mergeCells>
  <conditionalFormatting sqref="D6:G11">
    <cfRule type="cellIs" dxfId="29" priority="18" stopIfTrue="1" operator="lessThan">
      <formula>0</formula>
    </cfRule>
  </conditionalFormatting>
  <conditionalFormatting sqref="D17:D22">
    <cfRule type="cellIs" dxfId="28" priority="17" stopIfTrue="1" operator="lessThan">
      <formula>0</formula>
    </cfRule>
  </conditionalFormatting>
  <conditionalFormatting sqref="H17:H25">
    <cfRule type="cellIs" dxfId="27" priority="16" stopIfTrue="1" operator="lessThan">
      <formula>0</formula>
    </cfRule>
  </conditionalFormatting>
  <conditionalFormatting sqref="Q32:Q35">
    <cfRule type="cellIs" dxfId="26" priority="10" stopIfTrue="1" operator="lessThan">
      <formula>0</formula>
    </cfRule>
  </conditionalFormatting>
  <conditionalFormatting sqref="V20:V27">
    <cfRule type="cellIs" dxfId="25" priority="8" stopIfTrue="1" operator="lessThan">
      <formula>0</formula>
    </cfRule>
  </conditionalFormatting>
  <conditionalFormatting sqref="K7:K12 M7:M12 O7:O12 Q7:Q12 S7:S12 U7:U12">
    <cfRule type="cellIs" dxfId="24" priority="14" stopIfTrue="1" operator="lessThan">
      <formula>0</formula>
    </cfRule>
  </conditionalFormatting>
  <conditionalFormatting sqref="L20:L27">
    <cfRule type="cellIs" dxfId="23" priority="13" stopIfTrue="1" operator="lessThan">
      <formula>0</formula>
    </cfRule>
  </conditionalFormatting>
  <conditionalFormatting sqref="L32:L34">
    <cfRule type="cellIs" dxfId="22" priority="12" stopIfTrue="1" operator="lessThan">
      <formula>0</formula>
    </cfRule>
  </conditionalFormatting>
  <conditionalFormatting sqref="Q20:Q27">
    <cfRule type="cellIs" dxfId="21" priority="9" stopIfTrue="1" operator="lessThan">
      <formula>0</formula>
    </cfRule>
  </conditionalFormatting>
  <conditionalFormatting sqref="L40:L58">
    <cfRule type="cellIs" dxfId="20" priority="5" stopIfTrue="1" operator="lessThan">
      <formula>0</formula>
    </cfRule>
  </conditionalFormatting>
  <conditionalFormatting sqref="Q40:Q49">
    <cfRule type="cellIs" dxfId="19" priority="6" stopIfTrue="1" operator="lessThan">
      <formula>0</formula>
    </cfRule>
  </conditionalFormatting>
  <conditionalFormatting sqref="D32:D37">
    <cfRule type="cellIs" dxfId="18" priority="3" stopIfTrue="1" operator="lessThan">
      <formula>0</formula>
    </cfRule>
  </conditionalFormatting>
  <conditionalFormatting sqref="V32:V39">
    <cfRule type="cellIs" dxfId="17" priority="7" stopIfTrue="1" operator="lessThan">
      <formula>0</formula>
    </cfRule>
  </conditionalFormatting>
  <conditionalFormatting sqref="H32:H37">
    <cfRule type="cellIs" dxfId="16" priority="2" stopIfTrue="1" operator="lessThan">
      <formula>0</formula>
    </cfRule>
  </conditionalFormatting>
  <conditionalFormatting sqref="D49:D54">
    <cfRule type="cellIs" dxfId="15" priority="1" stopIfTrue="1" operator="lessThan">
      <formula>0</formula>
    </cfRule>
  </conditionalFormatting>
  <dataValidations count="2">
    <dataValidation type="list" errorStyle="warning" allowBlank="1" showInputMessage="1" showErrorMessage="1" error="בחרת לרשום סוג משכנתא שונה מ'זכאות' או 'משלימה'. אם התכוונת לכך, אפשר להמשיך_x000a_" sqref="C6:C11" xr:uid="{00000000-0002-0000-0100-000000000000}">
      <formula1>$O$61:$O$62</formula1>
    </dataValidation>
    <dataValidation type="decimal" allowBlank="1" showInputMessage="1" showErrorMessage="1" error="רק ערכים מספריים מותרים !" sqref="D6:D11 D17:D22 H17:H25 K7:K12 M7:M12 O7:O12 Q7:Q12 S7:S12 U7:U12 L20:L27 L32:L34 Q32:Q35 Q20:Q27 V20:V27 V32:V39 Q40:Q49 L40:L58 D32:D37 H32:H37 D49:D54" xr:uid="{00000000-0002-0000-0100-000001000000}">
      <formula1>-1000000000</formula1>
      <formula2>1000000000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showGridLines="0" rightToLeft="1" topLeftCell="A2" workbookViewId="0">
      <selection activeCell="K10" sqref="K10"/>
    </sheetView>
  </sheetViews>
  <sheetFormatPr defaultColWidth="8.75" defaultRowHeight="14.5" x14ac:dyDescent="0.35"/>
  <cols>
    <col min="1" max="1" width="22.5" style="20" customWidth="1"/>
    <col min="2" max="2" width="5.33203125" style="20" customWidth="1"/>
    <col min="3" max="3" width="14.5" style="20" customWidth="1"/>
    <col min="4" max="5" width="13.08203125" style="20" customWidth="1"/>
    <col min="6" max="6" width="10.25" style="20" customWidth="1"/>
    <col min="7" max="7" width="18.33203125" style="20" customWidth="1"/>
    <col min="8" max="8" width="14.25" style="20" customWidth="1"/>
    <col min="9" max="10" width="13.08203125" style="20" customWidth="1"/>
    <col min="11" max="13" width="8.75" style="20"/>
    <col min="14" max="14" width="12.75" style="20" customWidth="1"/>
    <col min="15" max="16384" width="8.75" style="20"/>
  </cols>
  <sheetData>
    <row r="1" spans="1:10" hidden="1" x14ac:dyDescent="0.35">
      <c r="A1" s="20">
        <v>0</v>
      </c>
    </row>
    <row r="2" spans="1:10" x14ac:dyDescent="0.35">
      <c r="A2" s="156"/>
    </row>
    <row r="3" spans="1:10" x14ac:dyDescent="0.35">
      <c r="A3" s="156"/>
      <c r="C3" s="79" t="s">
        <v>160</v>
      </c>
      <c r="D3" s="79" t="s">
        <v>161</v>
      </c>
      <c r="E3" s="79" t="s">
        <v>162</v>
      </c>
      <c r="F3" s="80" t="s">
        <v>163</v>
      </c>
      <c r="G3" s="80" t="s">
        <v>164</v>
      </c>
      <c r="H3" s="79" t="s">
        <v>165</v>
      </c>
      <c r="I3" s="79" t="s">
        <v>166</v>
      </c>
      <c r="J3" s="79" t="s">
        <v>167</v>
      </c>
    </row>
    <row r="4" spans="1:10" x14ac:dyDescent="0.35">
      <c r="A4" s="156"/>
      <c r="B4" s="81">
        <v>1</v>
      </c>
      <c r="C4" s="82"/>
      <c r="D4" s="83"/>
      <c r="E4" s="84"/>
      <c r="F4" s="85"/>
      <c r="G4" s="86"/>
      <c r="H4" s="71"/>
      <c r="I4" s="87">
        <f>G4*H4</f>
        <v>0</v>
      </c>
      <c r="J4" s="88"/>
    </row>
    <row r="5" spans="1:10" x14ac:dyDescent="0.35">
      <c r="A5" s="156"/>
      <c r="B5" s="81" t="s">
        <v>168</v>
      </c>
      <c r="C5" s="82"/>
      <c r="D5" s="71"/>
      <c r="E5" s="89"/>
      <c r="F5" s="85"/>
      <c r="G5" s="86"/>
      <c r="H5" s="71"/>
      <c r="I5" s="87">
        <f t="shared" ref="I5:I38" si="0">G5*H5</f>
        <v>0</v>
      </c>
      <c r="J5" s="88"/>
    </row>
    <row r="6" spans="1:10" x14ac:dyDescent="0.35">
      <c r="A6" s="156"/>
      <c r="B6" s="81" t="s">
        <v>168</v>
      </c>
      <c r="C6" s="82"/>
      <c r="D6" s="71"/>
      <c r="E6" s="89"/>
      <c r="F6" s="85"/>
      <c r="G6" s="86"/>
      <c r="H6" s="71"/>
      <c r="I6" s="87">
        <f t="shared" si="0"/>
        <v>0</v>
      </c>
      <c r="J6" s="88"/>
    </row>
    <row r="7" spans="1:10" x14ac:dyDescent="0.35">
      <c r="A7" s="156"/>
      <c r="B7" s="81" t="s">
        <v>168</v>
      </c>
      <c r="C7" s="82"/>
      <c r="D7" s="71"/>
      <c r="E7" s="89"/>
      <c r="F7" s="85"/>
      <c r="G7" s="86"/>
      <c r="H7" s="71"/>
      <c r="I7" s="87">
        <f t="shared" si="0"/>
        <v>0</v>
      </c>
      <c r="J7" s="88"/>
    </row>
    <row r="8" spans="1:10" x14ac:dyDescent="0.35">
      <c r="A8" s="156"/>
      <c r="B8" s="81" t="s">
        <v>168</v>
      </c>
      <c r="C8" s="82"/>
      <c r="D8" s="71"/>
      <c r="E8" s="89"/>
      <c r="F8" s="85"/>
      <c r="G8" s="86"/>
      <c r="H8" s="71"/>
      <c r="I8" s="87">
        <f t="shared" si="0"/>
        <v>0</v>
      </c>
      <c r="J8" s="88"/>
    </row>
    <row r="9" spans="1:10" x14ac:dyDescent="0.35">
      <c r="A9" s="156"/>
      <c r="B9" s="81" t="s">
        <v>168</v>
      </c>
      <c r="C9" s="82"/>
      <c r="D9" s="71"/>
      <c r="E9" s="89"/>
      <c r="F9" s="85"/>
      <c r="G9" s="86"/>
      <c r="H9" s="71"/>
      <c r="I9" s="87">
        <f t="shared" si="0"/>
        <v>0</v>
      </c>
      <c r="J9" s="88"/>
    </row>
    <row r="10" spans="1:10" x14ac:dyDescent="0.35">
      <c r="A10" s="156"/>
      <c r="B10" s="81" t="s">
        <v>168</v>
      </c>
      <c r="C10" s="82"/>
      <c r="D10" s="71"/>
      <c r="E10" s="89"/>
      <c r="F10" s="85"/>
      <c r="G10" s="86"/>
      <c r="H10" s="71"/>
      <c r="I10" s="87">
        <f t="shared" si="0"/>
        <v>0</v>
      </c>
      <c r="J10" s="88"/>
    </row>
    <row r="11" spans="1:10" x14ac:dyDescent="0.35">
      <c r="A11" s="156"/>
      <c r="B11" s="81" t="s">
        <v>168</v>
      </c>
      <c r="C11" s="82"/>
      <c r="D11" s="71"/>
      <c r="E11" s="89"/>
      <c r="F11" s="85"/>
      <c r="G11" s="86"/>
      <c r="H11" s="71"/>
      <c r="I11" s="87">
        <f t="shared" si="0"/>
        <v>0</v>
      </c>
      <c r="J11" s="88"/>
    </row>
    <row r="12" spans="1:10" x14ac:dyDescent="0.35">
      <c r="B12" s="81" t="s">
        <v>168</v>
      </c>
      <c r="C12" s="82"/>
      <c r="D12" s="71"/>
      <c r="E12" s="89"/>
      <c r="F12" s="85"/>
      <c r="G12" s="86"/>
      <c r="H12" s="71"/>
      <c r="I12" s="87">
        <f t="shared" si="0"/>
        <v>0</v>
      </c>
      <c r="J12" s="88"/>
    </row>
    <row r="13" spans="1:10" x14ac:dyDescent="0.35">
      <c r="B13" s="81" t="s">
        <v>168</v>
      </c>
      <c r="C13" s="82"/>
      <c r="D13" s="71"/>
      <c r="E13" s="89"/>
      <c r="F13" s="85"/>
      <c r="G13" s="86"/>
      <c r="H13" s="71"/>
      <c r="I13" s="87">
        <f t="shared" si="0"/>
        <v>0</v>
      </c>
      <c r="J13" s="88"/>
    </row>
    <row r="14" spans="1:10" x14ac:dyDescent="0.35">
      <c r="B14" s="81" t="s">
        <v>168</v>
      </c>
      <c r="C14" s="82"/>
      <c r="D14" s="71"/>
      <c r="E14" s="89"/>
      <c r="F14" s="85"/>
      <c r="G14" s="86"/>
      <c r="H14" s="71"/>
      <c r="I14" s="87">
        <f t="shared" si="0"/>
        <v>0</v>
      </c>
      <c r="J14" s="88"/>
    </row>
    <row r="15" spans="1:10" x14ac:dyDescent="0.35">
      <c r="B15" s="81" t="s">
        <v>168</v>
      </c>
      <c r="C15" s="82"/>
      <c r="D15" s="71"/>
      <c r="E15" s="89"/>
      <c r="F15" s="85"/>
      <c r="G15" s="86"/>
      <c r="H15" s="71"/>
      <c r="I15" s="87">
        <f t="shared" si="0"/>
        <v>0</v>
      </c>
      <c r="J15" s="88"/>
    </row>
    <row r="16" spans="1:10" x14ac:dyDescent="0.35">
      <c r="B16" s="81" t="s">
        <v>168</v>
      </c>
      <c r="C16" s="82"/>
      <c r="D16" s="71"/>
      <c r="E16" s="89"/>
      <c r="F16" s="85"/>
      <c r="G16" s="86"/>
      <c r="H16" s="71"/>
      <c r="I16" s="87">
        <f t="shared" si="0"/>
        <v>0</v>
      </c>
      <c r="J16" s="88"/>
    </row>
    <row r="17" spans="2:10" x14ac:dyDescent="0.35">
      <c r="B17" s="81" t="s">
        <v>168</v>
      </c>
      <c r="C17" s="82"/>
      <c r="D17" s="71"/>
      <c r="E17" s="89"/>
      <c r="F17" s="85"/>
      <c r="G17" s="86"/>
      <c r="H17" s="71"/>
      <c r="I17" s="87">
        <f t="shared" si="0"/>
        <v>0</v>
      </c>
      <c r="J17" s="88"/>
    </row>
    <row r="18" spans="2:10" x14ac:dyDescent="0.35">
      <c r="B18" s="81" t="s">
        <v>168</v>
      </c>
      <c r="C18" s="82"/>
      <c r="D18" s="71"/>
      <c r="E18" s="89"/>
      <c r="F18" s="85"/>
      <c r="G18" s="86"/>
      <c r="H18" s="71"/>
      <c r="I18" s="87">
        <f t="shared" si="0"/>
        <v>0</v>
      </c>
      <c r="J18" s="88"/>
    </row>
    <row r="19" spans="2:10" x14ac:dyDescent="0.35">
      <c r="B19" s="81" t="s">
        <v>168</v>
      </c>
      <c r="C19" s="82"/>
      <c r="D19" s="71"/>
      <c r="E19" s="89"/>
      <c r="F19" s="85"/>
      <c r="G19" s="86"/>
      <c r="H19" s="71"/>
      <c r="I19" s="87">
        <f t="shared" si="0"/>
        <v>0</v>
      </c>
      <c r="J19" s="88"/>
    </row>
    <row r="20" spans="2:10" x14ac:dyDescent="0.35">
      <c r="B20" s="81" t="s">
        <v>168</v>
      </c>
      <c r="C20" s="82"/>
      <c r="D20" s="71"/>
      <c r="E20" s="89"/>
      <c r="F20" s="85"/>
      <c r="G20" s="86"/>
      <c r="H20" s="71"/>
      <c r="I20" s="87">
        <f t="shared" si="0"/>
        <v>0</v>
      </c>
      <c r="J20" s="88"/>
    </row>
    <row r="21" spans="2:10" x14ac:dyDescent="0.35">
      <c r="B21" s="81" t="s">
        <v>168</v>
      </c>
      <c r="C21" s="82"/>
      <c r="D21" s="71"/>
      <c r="E21" s="89"/>
      <c r="F21" s="85"/>
      <c r="G21" s="86"/>
      <c r="H21" s="71"/>
      <c r="I21" s="87">
        <f t="shared" si="0"/>
        <v>0</v>
      </c>
      <c r="J21" s="88"/>
    </row>
    <row r="22" spans="2:10" x14ac:dyDescent="0.35">
      <c r="B22" s="81" t="s">
        <v>168</v>
      </c>
      <c r="C22" s="82"/>
      <c r="D22" s="71"/>
      <c r="E22" s="89"/>
      <c r="F22" s="85"/>
      <c r="G22" s="86"/>
      <c r="H22" s="71"/>
      <c r="I22" s="87">
        <f t="shared" si="0"/>
        <v>0</v>
      </c>
      <c r="J22" s="88"/>
    </row>
    <row r="23" spans="2:10" x14ac:dyDescent="0.35">
      <c r="B23" s="81" t="s">
        <v>168</v>
      </c>
      <c r="C23" s="82"/>
      <c r="D23" s="71"/>
      <c r="E23" s="89"/>
      <c r="F23" s="85"/>
      <c r="G23" s="86"/>
      <c r="H23" s="71"/>
      <c r="I23" s="87">
        <f t="shared" si="0"/>
        <v>0</v>
      </c>
      <c r="J23" s="88"/>
    </row>
    <row r="24" spans="2:10" x14ac:dyDescent="0.35">
      <c r="B24" s="81" t="s">
        <v>168</v>
      </c>
      <c r="C24" s="82"/>
      <c r="D24" s="71"/>
      <c r="E24" s="89"/>
      <c r="F24" s="85"/>
      <c r="G24" s="86"/>
      <c r="H24" s="71"/>
      <c r="I24" s="87">
        <f t="shared" si="0"/>
        <v>0</v>
      </c>
      <c r="J24" s="88"/>
    </row>
    <row r="25" spans="2:10" x14ac:dyDescent="0.35">
      <c r="B25" s="81" t="s">
        <v>168</v>
      </c>
      <c r="C25" s="82"/>
      <c r="D25" s="71"/>
      <c r="E25" s="89"/>
      <c r="F25" s="85"/>
      <c r="G25" s="86"/>
      <c r="H25" s="71"/>
      <c r="I25" s="87">
        <f t="shared" si="0"/>
        <v>0</v>
      </c>
      <c r="J25" s="88"/>
    </row>
    <row r="26" spans="2:10" x14ac:dyDescent="0.35">
      <c r="B26" s="81" t="s">
        <v>168</v>
      </c>
      <c r="C26" s="82"/>
      <c r="D26" s="71"/>
      <c r="E26" s="89"/>
      <c r="F26" s="85"/>
      <c r="G26" s="86"/>
      <c r="H26" s="71"/>
      <c r="I26" s="87">
        <f t="shared" si="0"/>
        <v>0</v>
      </c>
      <c r="J26" s="88"/>
    </row>
    <row r="27" spans="2:10" x14ac:dyDescent="0.35">
      <c r="B27" s="81" t="s">
        <v>168</v>
      </c>
      <c r="C27" s="82"/>
      <c r="D27" s="71"/>
      <c r="E27" s="89"/>
      <c r="F27" s="85"/>
      <c r="G27" s="86"/>
      <c r="H27" s="71"/>
      <c r="I27" s="87">
        <f t="shared" si="0"/>
        <v>0</v>
      </c>
      <c r="J27" s="88"/>
    </row>
    <row r="28" spans="2:10" x14ac:dyDescent="0.35">
      <c r="B28" s="81" t="s">
        <v>168</v>
      </c>
      <c r="C28" s="82"/>
      <c r="D28" s="71"/>
      <c r="E28" s="89"/>
      <c r="F28" s="85"/>
      <c r="G28" s="86"/>
      <c r="H28" s="71"/>
      <c r="I28" s="87">
        <f t="shared" si="0"/>
        <v>0</v>
      </c>
      <c r="J28" s="88"/>
    </row>
    <row r="29" spans="2:10" x14ac:dyDescent="0.35">
      <c r="B29" s="81" t="s">
        <v>168</v>
      </c>
      <c r="C29" s="82"/>
      <c r="D29" s="71"/>
      <c r="E29" s="89"/>
      <c r="F29" s="85"/>
      <c r="G29" s="86"/>
      <c r="H29" s="71"/>
      <c r="I29" s="87">
        <f t="shared" si="0"/>
        <v>0</v>
      </c>
      <c r="J29" s="88"/>
    </row>
    <row r="30" spans="2:10" x14ac:dyDescent="0.35">
      <c r="B30" s="81" t="s">
        <v>168</v>
      </c>
      <c r="C30" s="82"/>
      <c r="D30" s="71"/>
      <c r="E30" s="89"/>
      <c r="F30" s="85"/>
      <c r="G30" s="86"/>
      <c r="H30" s="71"/>
      <c r="I30" s="87">
        <f t="shared" si="0"/>
        <v>0</v>
      </c>
      <c r="J30" s="88"/>
    </row>
    <row r="31" spans="2:10" x14ac:dyDescent="0.35">
      <c r="B31" s="81" t="s">
        <v>168</v>
      </c>
      <c r="C31" s="82"/>
      <c r="D31" s="71"/>
      <c r="E31" s="89"/>
      <c r="F31" s="85"/>
      <c r="G31" s="86"/>
      <c r="H31" s="71"/>
      <c r="I31" s="87">
        <f t="shared" si="0"/>
        <v>0</v>
      </c>
      <c r="J31" s="88"/>
    </row>
    <row r="32" spans="2:10" x14ac:dyDescent="0.35">
      <c r="B32" s="81" t="s">
        <v>168</v>
      </c>
      <c r="C32" s="82"/>
      <c r="D32" s="71"/>
      <c r="E32" s="89"/>
      <c r="F32" s="85"/>
      <c r="G32" s="86"/>
      <c r="H32" s="71"/>
      <c r="I32" s="87">
        <f t="shared" si="0"/>
        <v>0</v>
      </c>
      <c r="J32" s="88"/>
    </row>
    <row r="33" spans="2:10" x14ac:dyDescent="0.35">
      <c r="B33" s="81" t="s">
        <v>168</v>
      </c>
      <c r="C33" s="82"/>
      <c r="D33" s="71"/>
      <c r="E33" s="89"/>
      <c r="F33" s="85"/>
      <c r="G33" s="86"/>
      <c r="H33" s="71"/>
      <c r="I33" s="87">
        <f t="shared" si="0"/>
        <v>0</v>
      </c>
      <c r="J33" s="88"/>
    </row>
    <row r="34" spans="2:10" x14ac:dyDescent="0.35">
      <c r="B34" s="81" t="s">
        <v>168</v>
      </c>
      <c r="C34" s="82"/>
      <c r="D34" s="71"/>
      <c r="E34" s="89"/>
      <c r="F34" s="85"/>
      <c r="G34" s="86"/>
      <c r="H34" s="71"/>
      <c r="I34" s="87">
        <f t="shared" si="0"/>
        <v>0</v>
      </c>
      <c r="J34" s="88"/>
    </row>
    <row r="35" spans="2:10" x14ac:dyDescent="0.35">
      <c r="B35" s="81" t="s">
        <v>168</v>
      </c>
      <c r="C35" s="82"/>
      <c r="D35" s="90"/>
      <c r="E35" s="89"/>
      <c r="F35" s="85"/>
      <c r="G35" s="86"/>
      <c r="H35" s="71"/>
      <c r="I35" s="87">
        <f t="shared" si="0"/>
        <v>0</v>
      </c>
      <c r="J35" s="88"/>
    </row>
    <row r="36" spans="2:10" x14ac:dyDescent="0.35">
      <c r="B36" s="81" t="s">
        <v>168</v>
      </c>
      <c r="C36" s="82"/>
      <c r="D36" s="71"/>
      <c r="E36" s="89"/>
      <c r="F36" s="85"/>
      <c r="G36" s="86"/>
      <c r="H36" s="71"/>
      <c r="I36" s="87">
        <f t="shared" si="0"/>
        <v>0</v>
      </c>
      <c r="J36" s="88"/>
    </row>
    <row r="37" spans="2:10" x14ac:dyDescent="0.35">
      <c r="B37" s="81" t="s">
        <v>168</v>
      </c>
      <c r="C37" s="82"/>
      <c r="D37" s="71"/>
      <c r="E37" s="89"/>
      <c r="F37" s="85"/>
      <c r="G37" s="86"/>
      <c r="H37" s="71"/>
      <c r="I37" s="87">
        <f t="shared" si="0"/>
        <v>0</v>
      </c>
      <c r="J37" s="88"/>
    </row>
    <row r="38" spans="2:10" x14ac:dyDescent="0.35">
      <c r="B38" s="81" t="s">
        <v>168</v>
      </c>
      <c r="C38" s="82"/>
      <c r="D38" s="90"/>
      <c r="E38" s="89"/>
      <c r="F38" s="85"/>
      <c r="G38" s="86"/>
      <c r="H38" s="71"/>
      <c r="I38" s="87">
        <f t="shared" si="0"/>
        <v>0</v>
      </c>
      <c r="J38" s="88"/>
    </row>
    <row r="39" spans="2:10" ht="15" thickBot="1" x14ac:dyDescent="0.4">
      <c r="B39" s="20" t="s">
        <v>168</v>
      </c>
    </row>
    <row r="40" spans="2:10" ht="15" thickBot="1" x14ac:dyDescent="0.4">
      <c r="B40" s="273" t="s">
        <v>84</v>
      </c>
      <c r="C40" s="274"/>
      <c r="D40" s="91">
        <f>SUM(D4:D38)</f>
        <v>0</v>
      </c>
      <c r="E40" s="92"/>
      <c r="F40" s="92"/>
      <c r="G40" s="92"/>
      <c r="H40" s="91">
        <f>SUM(H4:H38)</f>
        <v>0</v>
      </c>
      <c r="I40" s="91">
        <f>SUM(I4:I38)</f>
        <v>0</v>
      </c>
    </row>
    <row r="42" spans="2:10" ht="15.65" customHeight="1" x14ac:dyDescent="0.35">
      <c r="C42" s="272" t="s">
        <v>194</v>
      </c>
      <c r="D42" s="272"/>
      <c r="E42" s="93">
        <f>SUMIF($G$4:$G$38,"&gt;"&amp;$A$1,$I$4:$I$38)</f>
        <v>0</v>
      </c>
      <c r="G42" s="271" t="s">
        <v>219</v>
      </c>
      <c r="H42" s="271"/>
      <c r="I42" s="271"/>
      <c r="J42" s="271"/>
    </row>
    <row r="43" spans="2:10" ht="15.5" x14ac:dyDescent="0.35">
      <c r="C43" s="272" t="s">
        <v>169</v>
      </c>
      <c r="D43" s="272"/>
      <c r="E43" s="93">
        <f>SUM($H$4:$H$38)</f>
        <v>0</v>
      </c>
      <c r="G43" s="271"/>
      <c r="H43" s="271"/>
      <c r="I43" s="271"/>
      <c r="J43" s="271"/>
    </row>
    <row r="44" spans="2:10" ht="15.5" x14ac:dyDescent="0.35">
      <c r="C44" s="272" t="s">
        <v>170</v>
      </c>
      <c r="D44" s="272"/>
      <c r="E44" s="94">
        <f>SUMIF($G$4:$G$38,"",$D$4:$D$38)</f>
        <v>0</v>
      </c>
      <c r="G44" s="271"/>
      <c r="H44" s="271"/>
      <c r="I44" s="271"/>
      <c r="J44" s="271"/>
    </row>
  </sheetData>
  <sheetProtection algorithmName="SHA-512" hashValue="H/DBnO87+pO0AqWykqEy5xRveEXeVgyZZZvFOQbszPRF5le+FndHuh0esbMs1eVnhvNW1FNiYPi0aWtULyGLzw==" saltValue="ewaKI56vGl/oKBUfrjElLQ==" spinCount="100000" sheet="1" objects="1" scenarios="1"/>
  <mergeCells count="6">
    <mergeCell ref="G42:J44"/>
    <mergeCell ref="A2:A11"/>
    <mergeCell ref="C42:D42"/>
    <mergeCell ref="C43:D43"/>
    <mergeCell ref="C44:D44"/>
    <mergeCell ref="B40:C40"/>
  </mergeCells>
  <conditionalFormatting sqref="D4:D38 F4:H38">
    <cfRule type="cellIs" dxfId="14" priority="1" stopIfTrue="1" operator="lessThan">
      <formula>0</formula>
    </cfRule>
  </conditionalFormatting>
  <dataValidations count="8">
    <dataValidation type="custom" showInputMessage="1" showErrorMessage="1" error="לא מילאת את השורות ברצף ו/או שם הנושה בשורה הקודמת לא מכיל אותיות (חובה אות אחת לפחות)._x000a_נא לתקן בהתאם" sqref="C5:C39" xr:uid="{00000000-0002-0000-0200-000000000000}">
      <formula1>ISTEXT(C4)</formula1>
    </dataValidation>
    <dataValidation type="custom" showInputMessage="1" showErrorMessage="1" error="אין אפשרות להכניס חוב בהסדר בשורה האחרונה. במידת הצורך, החליפו שורות עם חוב אחר שלא בהסדר" sqref="G39" xr:uid="{00000000-0002-0000-0200-000001000000}">
      <formula1>"&gt;0"</formula1>
    </dataValidation>
    <dataValidation type="decimal" allowBlank="1" showInputMessage="1" showErrorMessage="1" error="רק ערכים מספריים מותרים !" sqref="D4 H4" xr:uid="{00000000-0002-0000-0200-000002000000}">
      <formula1>-1000000000</formula1>
      <formula2>1000000000</formula2>
    </dataValidation>
    <dataValidation type="custom" showInputMessage="1" showErrorMessage="1" error="חובה לתת שם לחוב ולהכניס את השורות ברצף" sqref="J5:J39" xr:uid="{00000000-0002-0000-0200-000003000000}">
      <formula1>ISTEXT(C5)</formula1>
    </dataValidation>
    <dataValidation type="custom" showInputMessage="1" showErrorMessage="1" error="חובה לתת שם לחוב ולהכניס את השורות ברצף" sqref="H5:H39" xr:uid="{00000000-0002-0000-0200-000004000000}">
      <formula1>ISTEXT(C5)</formula1>
    </dataValidation>
    <dataValidation type="custom" showInputMessage="1" showErrorMessage="1" error="חובה לתת שם לחוב ולהכניס את השורות ברצף" sqref="F5:F39" xr:uid="{00000000-0002-0000-0200-000005000000}">
      <formula1>ISTEXT(C5)</formula1>
    </dataValidation>
    <dataValidation type="custom" showInputMessage="1" showErrorMessage="1" error="חובה לתת שם לחוב ולהכניס את השורות ברצף" sqref="E5:E39" xr:uid="{00000000-0002-0000-0200-000006000000}">
      <formula1>ISTEXT(C5)</formula1>
    </dataValidation>
    <dataValidation type="custom" showInputMessage="1" showErrorMessage="1" error="חובה לתת שם לחוב ולהכניס את השורות ברצף" sqref="D5:D39" xr:uid="{00000000-0002-0000-0200-000007000000}">
      <formula1>ISTEXT(C5)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showGridLines="0" rightToLeft="1" workbookViewId="0">
      <selection activeCell="K8" sqref="K8"/>
    </sheetView>
  </sheetViews>
  <sheetFormatPr defaultColWidth="8.75" defaultRowHeight="14.5" x14ac:dyDescent="0.35"/>
  <cols>
    <col min="1" max="1" width="15.08203125" style="20" customWidth="1"/>
    <col min="2" max="2" width="3.58203125" style="20" customWidth="1"/>
    <col min="3" max="3" width="10.25" style="20" bestFit="1" customWidth="1"/>
    <col min="4" max="4" width="11.5" style="20" bestFit="1" customWidth="1"/>
    <col min="5" max="16384" width="8.75" style="20"/>
  </cols>
  <sheetData>
    <row r="1" spans="1:7" x14ac:dyDescent="0.35">
      <c r="A1" s="156"/>
    </row>
    <row r="2" spans="1:7" ht="18.5" x14ac:dyDescent="0.45">
      <c r="A2" s="156"/>
      <c r="C2" s="275" t="s">
        <v>185</v>
      </c>
      <c r="D2" s="275"/>
      <c r="E2" s="275"/>
      <c r="F2" s="275"/>
    </row>
    <row r="3" spans="1:7" ht="15" thickBot="1" x14ac:dyDescent="0.4">
      <c r="A3" s="156"/>
    </row>
    <row r="4" spans="1:7" ht="15" thickBot="1" x14ac:dyDescent="0.4">
      <c r="A4" s="156"/>
      <c r="C4" s="276" t="s">
        <v>171</v>
      </c>
      <c r="D4" s="277"/>
      <c r="E4" s="280" t="s">
        <v>10</v>
      </c>
      <c r="F4" s="281"/>
      <c r="G4" s="282"/>
    </row>
    <row r="5" spans="1:7" ht="15" thickBot="1" x14ac:dyDescent="0.4">
      <c r="A5" s="156"/>
      <c r="C5" s="95" t="s">
        <v>172</v>
      </c>
      <c r="D5" s="96" t="s">
        <v>173</v>
      </c>
      <c r="E5" s="21" t="s">
        <v>211</v>
      </c>
      <c r="F5" s="22" t="s">
        <v>9</v>
      </c>
      <c r="G5" s="23" t="s">
        <v>212</v>
      </c>
    </row>
    <row r="6" spans="1:7" x14ac:dyDescent="0.35">
      <c r="A6" s="156"/>
      <c r="C6" s="97" t="s">
        <v>174</v>
      </c>
      <c r="D6" s="98"/>
      <c r="E6" s="18"/>
      <c r="F6" s="19"/>
      <c r="G6" s="11"/>
    </row>
    <row r="7" spans="1:7" x14ac:dyDescent="0.35">
      <c r="A7" s="156"/>
      <c r="C7" s="99" t="s">
        <v>175</v>
      </c>
      <c r="D7" s="100"/>
      <c r="E7" s="14"/>
      <c r="F7" s="13"/>
      <c r="G7" s="12"/>
    </row>
    <row r="8" spans="1:7" x14ac:dyDescent="0.35">
      <c r="A8" s="156"/>
      <c r="C8" s="99" t="s">
        <v>176</v>
      </c>
      <c r="D8" s="100"/>
      <c r="E8" s="14"/>
      <c r="F8" s="13"/>
      <c r="G8" s="12"/>
    </row>
    <row r="9" spans="1:7" x14ac:dyDescent="0.35">
      <c r="A9" s="156"/>
      <c r="C9" s="99" t="s">
        <v>177</v>
      </c>
      <c r="D9" s="100"/>
      <c r="E9" s="14"/>
      <c r="F9" s="13"/>
      <c r="G9" s="12"/>
    </row>
    <row r="10" spans="1:7" x14ac:dyDescent="0.35">
      <c r="A10" s="156"/>
      <c r="C10" s="99" t="s">
        <v>178</v>
      </c>
      <c r="D10" s="100"/>
      <c r="E10" s="14"/>
      <c r="F10" s="13"/>
      <c r="G10" s="12"/>
    </row>
    <row r="11" spans="1:7" x14ac:dyDescent="0.35">
      <c r="A11" s="156"/>
      <c r="C11" s="99" t="s">
        <v>179</v>
      </c>
      <c r="D11" s="100"/>
      <c r="E11" s="14"/>
      <c r="F11" s="13"/>
      <c r="G11" s="12"/>
    </row>
    <row r="12" spans="1:7" x14ac:dyDescent="0.35">
      <c r="C12" s="99" t="s">
        <v>180</v>
      </c>
      <c r="D12" s="100"/>
      <c r="E12" s="14"/>
      <c r="F12" s="13"/>
      <c r="G12" s="12"/>
    </row>
    <row r="13" spans="1:7" x14ac:dyDescent="0.35">
      <c r="C13" s="99" t="s">
        <v>181</v>
      </c>
      <c r="D13" s="100"/>
      <c r="E13" s="14"/>
      <c r="F13" s="13"/>
      <c r="G13" s="12"/>
    </row>
    <row r="14" spans="1:7" x14ac:dyDescent="0.35">
      <c r="C14" s="99" t="s">
        <v>182</v>
      </c>
      <c r="D14" s="100"/>
      <c r="E14" s="14"/>
      <c r="F14" s="13"/>
      <c r="G14" s="12"/>
    </row>
    <row r="15" spans="1:7" x14ac:dyDescent="0.35">
      <c r="C15" s="99" t="s">
        <v>183</v>
      </c>
      <c r="D15" s="100"/>
      <c r="E15" s="14"/>
      <c r="F15" s="13"/>
      <c r="G15" s="12"/>
    </row>
    <row r="16" spans="1:7" ht="15" thickBot="1" x14ac:dyDescent="0.4">
      <c r="C16" s="101"/>
      <c r="D16" s="102"/>
      <c r="E16" s="15"/>
      <c r="F16" s="16"/>
      <c r="G16" s="17"/>
    </row>
    <row r="17" spans="3:7" ht="16" thickBot="1" x14ac:dyDescent="0.4">
      <c r="C17" s="278" t="s">
        <v>184</v>
      </c>
      <c r="D17" s="279"/>
      <c r="E17" s="103">
        <f>SUM(E6:E16)</f>
        <v>0</v>
      </c>
      <c r="F17" s="103">
        <f>SUM(F6:F16)</f>
        <v>0</v>
      </c>
      <c r="G17" s="104">
        <f>SUM(G6:G16)</f>
        <v>0</v>
      </c>
    </row>
  </sheetData>
  <sheetProtection algorithmName="SHA-512" hashValue="SCcAHgN8cCIgguQctHKaGeR/0H9jvG6gytkFptufLphT5v6D3+MAXJGE0lEW/XoJiwSNca5AYKAM4p1BTIMiuQ==" saltValue="K1VIUUqVd+yNZZGptnIFVA==" spinCount="100000" sheet="1" objects="1" scenarios="1"/>
  <mergeCells count="5">
    <mergeCell ref="C2:F2"/>
    <mergeCell ref="C4:D4"/>
    <mergeCell ref="C17:D17"/>
    <mergeCell ref="E4:G4"/>
    <mergeCell ref="A1:A11"/>
  </mergeCells>
  <conditionalFormatting sqref="L10:L20">
    <cfRule type="cellIs" dxfId="13" priority="8" stopIfTrue="1" operator="notEqual">
      <formula>K10</formula>
    </cfRule>
  </conditionalFormatting>
  <conditionalFormatting sqref="K10:L20">
    <cfRule type="cellIs" dxfId="12" priority="7" stopIfTrue="1" operator="lessThan">
      <formula>0</formula>
    </cfRule>
  </conditionalFormatting>
  <conditionalFormatting sqref="F6:F16">
    <cfRule type="cellIs" dxfId="11" priority="4" stopIfTrue="1" operator="notEqual">
      <formula>E6</formula>
    </cfRule>
  </conditionalFormatting>
  <conditionalFormatting sqref="E6:F16">
    <cfRule type="cellIs" dxfId="10" priority="3" stopIfTrue="1" operator="lessThan">
      <formula>0</formula>
    </cfRule>
  </conditionalFormatting>
  <conditionalFormatting sqref="G6:G16">
    <cfRule type="cellIs" dxfId="9" priority="2" stopIfTrue="1" operator="notEqual">
      <formula>F6</formula>
    </cfRule>
  </conditionalFormatting>
  <conditionalFormatting sqref="G6:G16">
    <cfRule type="cellIs" dxfId="8" priority="1" stopIfTrue="1" operator="lessThan">
      <formula>0</formula>
    </cfRule>
  </conditionalFormatting>
  <dataValidations count="1">
    <dataValidation type="decimal" allowBlank="1" showInputMessage="1" showErrorMessage="1" error="רק ערכים מספריים מותרים !" sqref="K10:L20 E6:G16" xr:uid="{00000000-0002-0000-0300-000000000000}">
      <formula1>-1000000000</formula1>
      <formula2>1000000000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showGridLines="0" rightToLeft="1" workbookViewId="0">
      <selection activeCell="A15" sqref="A15"/>
    </sheetView>
  </sheetViews>
  <sheetFormatPr defaultColWidth="8.75" defaultRowHeight="14" x14ac:dyDescent="0.3"/>
  <cols>
    <col min="1" max="1" width="21.08203125" style="105" customWidth="1"/>
    <col min="2" max="5" width="13.5" style="105" customWidth="1"/>
    <col min="6" max="16384" width="8.75" style="105"/>
  </cols>
  <sheetData>
    <row r="1" spans="1:5" x14ac:dyDescent="0.3">
      <c r="A1" s="289"/>
    </row>
    <row r="2" spans="1:5" ht="14.5" thickBot="1" x14ac:dyDescent="0.35">
      <c r="A2" s="289"/>
    </row>
    <row r="3" spans="1:5" x14ac:dyDescent="0.3">
      <c r="A3" s="289"/>
      <c r="B3" s="283" t="s">
        <v>220</v>
      </c>
      <c r="C3" s="285" t="s">
        <v>221</v>
      </c>
      <c r="D3" s="285" t="s">
        <v>222</v>
      </c>
      <c r="E3" s="287" t="s">
        <v>223</v>
      </c>
    </row>
    <row r="4" spans="1:5" x14ac:dyDescent="0.3">
      <c r="A4" s="289"/>
      <c r="B4" s="284"/>
      <c r="C4" s="286"/>
      <c r="D4" s="286"/>
      <c r="E4" s="288"/>
    </row>
    <row r="5" spans="1:5" x14ac:dyDescent="0.3">
      <c r="A5" s="289"/>
      <c r="B5" s="106" t="s">
        <v>224</v>
      </c>
      <c r="C5" s="107"/>
      <c r="D5" s="107"/>
      <c r="E5" s="108"/>
    </row>
    <row r="6" spans="1:5" x14ac:dyDescent="0.3">
      <c r="A6" s="289"/>
      <c r="B6" s="106" t="s">
        <v>225</v>
      </c>
      <c r="C6" s="107"/>
      <c r="D6" s="107"/>
      <c r="E6" s="108"/>
    </row>
    <row r="7" spans="1:5" x14ac:dyDescent="0.3">
      <c r="A7" s="289"/>
      <c r="B7" s="106" t="s">
        <v>226</v>
      </c>
      <c r="C7" s="107"/>
      <c r="D7" s="107"/>
      <c r="E7" s="108"/>
    </row>
    <row r="8" spans="1:5" x14ac:dyDescent="0.3">
      <c r="A8" s="289"/>
      <c r="B8" s="106" t="s">
        <v>227</v>
      </c>
      <c r="C8" s="107"/>
      <c r="D8" s="107"/>
      <c r="E8" s="108"/>
    </row>
    <row r="9" spans="1:5" x14ac:dyDescent="0.3">
      <c r="A9" s="289"/>
      <c r="B9" s="106" t="s">
        <v>228</v>
      </c>
      <c r="C9" s="107"/>
      <c r="D9" s="107"/>
      <c r="E9" s="108"/>
    </row>
    <row r="10" spans="1:5" x14ac:dyDescent="0.3">
      <c r="A10" s="289"/>
      <c r="B10" s="106" t="s">
        <v>229</v>
      </c>
      <c r="C10" s="107"/>
      <c r="D10" s="107"/>
      <c r="E10" s="108"/>
    </row>
    <row r="11" spans="1:5" ht="14.5" thickBot="1" x14ac:dyDescent="0.35">
      <c r="A11" s="289"/>
      <c r="B11" s="109" t="s">
        <v>230</v>
      </c>
      <c r="C11" s="110"/>
      <c r="D11" s="110"/>
      <c r="E11" s="111"/>
    </row>
    <row r="12" spans="1:5" ht="14.5" thickBot="1" x14ac:dyDescent="0.35">
      <c r="B12" s="112" t="s">
        <v>84</v>
      </c>
      <c r="C12" s="113">
        <f>SUM($C$5:$C$11)</f>
        <v>0</v>
      </c>
      <c r="D12" s="114">
        <f>SUM($D$5:$D$11)</f>
        <v>0</v>
      </c>
      <c r="E12" s="115"/>
    </row>
  </sheetData>
  <sheetProtection algorithmName="SHA-512" hashValue="JSX0Kq88U+PmKIVVS642I19W7/mwR9Ana7nwozh8ezJnne1DZnwY43MVpDm5/rAE4lC+A2bF9vXOCuOTSS5+Bw==" saltValue="obuc8pTWBIPjQLAM5ciNqg==" spinCount="100000" sheet="1" objects="1" scenarios="1"/>
  <mergeCells count="5">
    <mergeCell ref="B3:B4"/>
    <mergeCell ref="C3:C4"/>
    <mergeCell ref="D3:D4"/>
    <mergeCell ref="E3:E4"/>
    <mergeCell ref="A1:A11"/>
  </mergeCells>
  <dataValidations count="1">
    <dataValidation type="decimal" allowBlank="1" showInputMessage="1" showErrorMessage="1" error="רק ערכים מספריים מותרים !" sqref="C5:D11" xr:uid="{00000000-0002-0000-0400-000000000000}">
      <formula1>-1000000000</formula1>
      <formula2>1000000000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8"/>
  <sheetViews>
    <sheetView showGridLines="0" rightToLeft="1" topLeftCell="G1" zoomScale="112" workbookViewId="0">
      <selection activeCell="M3" sqref="M3"/>
    </sheetView>
  </sheetViews>
  <sheetFormatPr defaultColWidth="8.75" defaultRowHeight="14" x14ac:dyDescent="0.3"/>
  <cols>
    <col min="1" max="1" width="22.5" style="105" customWidth="1"/>
    <col min="2" max="2" width="8.75" style="105"/>
    <col min="3" max="6" width="15.58203125" style="105" customWidth="1"/>
    <col min="7" max="16384" width="8.75" style="105"/>
  </cols>
  <sheetData>
    <row r="1" spans="1:6" x14ac:dyDescent="0.3">
      <c r="A1" s="289"/>
    </row>
    <row r="2" spans="1:6" x14ac:dyDescent="0.3">
      <c r="A2" s="289"/>
    </row>
    <row r="3" spans="1:6" ht="14.5" thickBot="1" x14ac:dyDescent="0.35">
      <c r="A3" s="289"/>
    </row>
    <row r="4" spans="1:6" ht="19" thickBot="1" x14ac:dyDescent="0.5">
      <c r="A4" s="289"/>
      <c r="C4" s="241" t="s">
        <v>10</v>
      </c>
      <c r="D4" s="242"/>
      <c r="E4" s="242"/>
      <c r="F4" s="243"/>
    </row>
    <row r="5" spans="1:6" ht="14.5" thickBot="1" x14ac:dyDescent="0.35">
      <c r="A5" s="289"/>
    </row>
    <row r="6" spans="1:6" x14ac:dyDescent="0.3">
      <c r="A6" s="289"/>
      <c r="C6" s="292" t="s">
        <v>171</v>
      </c>
      <c r="D6" s="294" t="s">
        <v>207</v>
      </c>
      <c r="E6" s="294" t="s">
        <v>208</v>
      </c>
      <c r="F6" s="296" t="s">
        <v>209</v>
      </c>
    </row>
    <row r="7" spans="1:6" x14ac:dyDescent="0.3">
      <c r="A7" s="289"/>
      <c r="C7" s="293"/>
      <c r="D7" s="295"/>
      <c r="E7" s="295"/>
      <c r="F7" s="297"/>
    </row>
    <row r="8" spans="1:6" x14ac:dyDescent="0.3">
      <c r="A8" s="289"/>
      <c r="C8" s="116">
        <f>הכנסות!$G$17</f>
        <v>0</v>
      </c>
      <c r="D8" s="117">
        <f>$F$19</f>
        <v>0</v>
      </c>
      <c r="E8" s="117">
        <f>$C$8-$D$8</f>
        <v>0</v>
      </c>
      <c r="F8" s="118">
        <f>$C$8-($D$8+$E$26)</f>
        <v>0</v>
      </c>
    </row>
    <row r="9" spans="1:6" x14ac:dyDescent="0.3">
      <c r="A9" s="289"/>
      <c r="C9" s="298" t="s">
        <v>210</v>
      </c>
      <c r="D9" s="299"/>
      <c r="E9" s="299"/>
      <c r="F9" s="300"/>
    </row>
    <row r="10" spans="1:6" ht="14.5" thickBot="1" x14ac:dyDescent="0.35">
      <c r="A10" s="289"/>
      <c r="C10" s="301"/>
      <c r="D10" s="302"/>
      <c r="E10" s="302"/>
      <c r="F10" s="303"/>
    </row>
    <row r="11" spans="1:6" x14ac:dyDescent="0.3">
      <c r="A11" s="289"/>
    </row>
    <row r="12" spans="1:6" ht="14.5" thickBot="1" x14ac:dyDescent="0.35"/>
    <row r="13" spans="1:6" ht="19" thickBot="1" x14ac:dyDescent="0.5">
      <c r="C13" s="241" t="s">
        <v>199</v>
      </c>
      <c r="D13" s="242"/>
      <c r="E13" s="243"/>
    </row>
    <row r="14" spans="1:6" ht="14.5" thickBot="1" x14ac:dyDescent="0.35"/>
    <row r="15" spans="1:6" ht="14.5" thickBot="1" x14ac:dyDescent="0.35">
      <c r="C15" s="119" t="s">
        <v>11</v>
      </c>
      <c r="D15" s="120" t="s">
        <v>211</v>
      </c>
      <c r="E15" s="121" t="s">
        <v>9</v>
      </c>
      <c r="F15" s="122" t="s">
        <v>212</v>
      </c>
    </row>
    <row r="16" spans="1:6" ht="14.5" thickBot="1" x14ac:dyDescent="0.35">
      <c r="C16" s="123" t="s">
        <v>195</v>
      </c>
      <c r="D16" s="124">
        <f>SUM('הוצאות חודשיות'!$H$6:$H$18)</f>
        <v>0</v>
      </c>
      <c r="E16" s="125">
        <f>SUM('הוצאות חודשיות'!$I$6:$I$18)</f>
        <v>0</v>
      </c>
      <c r="F16" s="126">
        <f>SUM('הוצאות חודשיות'!$J$6:$J$18)</f>
        <v>0</v>
      </c>
    </row>
    <row r="17" spans="3:6" ht="14.5" thickBot="1" x14ac:dyDescent="0.35">
      <c r="C17" s="127" t="s">
        <v>196</v>
      </c>
      <c r="D17" s="128">
        <f>SUM('הוצאות חודשיות'!$H$19:$H$41)</f>
        <v>0</v>
      </c>
      <c r="E17" s="107">
        <f>SUM('הוצאות חודשיות'!$I$19:$I$41)</f>
        <v>0</v>
      </c>
      <c r="F17" s="129">
        <f>SUM('הוצאות חודשיות'!$J$19:$J$41)</f>
        <v>0</v>
      </c>
    </row>
    <row r="18" spans="3:6" ht="14.5" thickBot="1" x14ac:dyDescent="0.35">
      <c r="C18" s="130" t="s">
        <v>197</v>
      </c>
      <c r="D18" s="131">
        <f>SUM('הוצאות חודשיות'!$H$42:$H$58)</f>
        <v>0</v>
      </c>
      <c r="E18" s="132">
        <f>SUM('הוצאות חודשיות'!$I$42:$I$58)</f>
        <v>0</v>
      </c>
      <c r="F18" s="133">
        <f>SUM('הוצאות חודשיות'!$J$42:$J$58)</f>
        <v>0</v>
      </c>
    </row>
    <row r="19" spans="3:6" ht="14.5" thickBot="1" x14ac:dyDescent="0.35">
      <c r="C19" s="134" t="s">
        <v>198</v>
      </c>
      <c r="D19" s="135">
        <f>SUM('הוצאות חודשיות'!$H$6:$H$58)</f>
        <v>0</v>
      </c>
      <c r="E19" s="113">
        <f>SUM('הוצאות חודשיות'!$I$6:$I$58)</f>
        <v>0</v>
      </c>
      <c r="F19" s="114">
        <f>SUM('הוצאות חודשיות'!$J$6:$J$58)</f>
        <v>0</v>
      </c>
    </row>
    <row r="20" spans="3:6" x14ac:dyDescent="0.3">
      <c r="C20" s="143" t="s">
        <v>184</v>
      </c>
      <c r="D20" s="144">
        <f>C8</f>
        <v>0</v>
      </c>
    </row>
    <row r="21" spans="3:6" ht="14.5" thickBot="1" x14ac:dyDescent="0.35">
      <c r="C21" s="143" t="s">
        <v>238</v>
      </c>
      <c r="D21" s="144">
        <f>D20-D19</f>
        <v>0</v>
      </c>
    </row>
    <row r="22" spans="3:6" ht="19" thickBot="1" x14ac:dyDescent="0.5">
      <c r="C22" s="241" t="s">
        <v>206</v>
      </c>
      <c r="D22" s="242"/>
      <c r="E22" s="243"/>
    </row>
    <row r="23" spans="3:6" ht="14.5" thickBot="1" x14ac:dyDescent="0.35"/>
    <row r="24" spans="3:6" x14ac:dyDescent="0.3">
      <c r="C24" s="136" t="s">
        <v>200</v>
      </c>
      <c r="D24" s="137" t="s">
        <v>201</v>
      </c>
      <c r="E24" s="290" t="s">
        <v>202</v>
      </c>
    </row>
    <row r="25" spans="3:6" x14ac:dyDescent="0.3">
      <c r="C25" s="106" t="s">
        <v>203</v>
      </c>
      <c r="D25" s="138">
        <f>חובות!E44</f>
        <v>0</v>
      </c>
      <c r="E25" s="291"/>
    </row>
    <row r="26" spans="3:6" ht="14.5" thickBot="1" x14ac:dyDescent="0.35">
      <c r="C26" s="109" t="s">
        <v>204</v>
      </c>
      <c r="D26" s="110">
        <f>חובות!E42</f>
        <v>0</v>
      </c>
      <c r="E26" s="139">
        <f>חובות!E43</f>
        <v>0</v>
      </c>
    </row>
    <row r="27" spans="3:6" ht="14.5" thickBot="1" x14ac:dyDescent="0.35">
      <c r="C27" s="140" t="s">
        <v>205</v>
      </c>
      <c r="D27" s="141">
        <f>SUM($D$25:$D$26)</f>
        <v>0</v>
      </c>
      <c r="E27" s="142"/>
    </row>
    <row r="30" spans="3:6" x14ac:dyDescent="0.3">
      <c r="D30" s="143" t="s">
        <v>240</v>
      </c>
      <c r="E30" s="143" t="s">
        <v>241</v>
      </c>
    </row>
    <row r="31" spans="3:6" x14ac:dyDescent="0.3">
      <c r="D31" s="144">
        <f>D19</f>
        <v>0</v>
      </c>
      <c r="E31" s="144">
        <f>F19</f>
        <v>0</v>
      </c>
    </row>
    <row r="34" spans="3:21" x14ac:dyDescent="0.3">
      <c r="C34" s="143" t="s">
        <v>242</v>
      </c>
      <c r="D34" s="143"/>
      <c r="E34" s="143"/>
    </row>
    <row r="35" spans="3:21" x14ac:dyDescent="0.3">
      <c r="C35" s="143" t="s">
        <v>207</v>
      </c>
      <c r="D35" s="143" t="s">
        <v>171</v>
      </c>
      <c r="E35" s="143"/>
    </row>
    <row r="36" spans="3:21" ht="14.5" thickBot="1" x14ac:dyDescent="0.35">
      <c r="C36" s="144">
        <f>E19</f>
        <v>0</v>
      </c>
      <c r="D36" s="144">
        <f>C8</f>
        <v>0</v>
      </c>
      <c r="E36" s="143"/>
    </row>
    <row r="37" spans="3:21" ht="14.5" hidden="1" thickBot="1" x14ac:dyDescent="0.35"/>
    <row r="38" spans="3:21" x14ac:dyDescent="0.3">
      <c r="N38" s="313" t="s">
        <v>239</v>
      </c>
      <c r="O38" s="314"/>
      <c r="P38" s="314"/>
      <c r="Q38" s="314"/>
      <c r="R38" s="304">
        <f>D21</f>
        <v>0</v>
      </c>
      <c r="S38" s="305"/>
      <c r="T38" s="305"/>
      <c r="U38" s="306"/>
    </row>
    <row r="39" spans="3:21" x14ac:dyDescent="0.3">
      <c r="C39" s="105" t="s">
        <v>244</v>
      </c>
      <c r="N39" s="315"/>
      <c r="O39" s="316"/>
      <c r="P39" s="316"/>
      <c r="Q39" s="316"/>
      <c r="R39" s="307"/>
      <c r="S39" s="308"/>
      <c r="T39" s="308"/>
      <c r="U39" s="309"/>
    </row>
    <row r="40" spans="3:21" ht="14.5" thickBot="1" x14ac:dyDescent="0.35">
      <c r="C40" s="105" t="s">
        <v>207</v>
      </c>
      <c r="D40" s="105" t="s">
        <v>171</v>
      </c>
      <c r="N40" s="317"/>
      <c r="O40" s="318"/>
      <c r="P40" s="318"/>
      <c r="Q40" s="318"/>
      <c r="R40" s="310"/>
      <c r="S40" s="311"/>
      <c r="T40" s="311"/>
      <c r="U40" s="312"/>
    </row>
    <row r="41" spans="3:21" x14ac:dyDescent="0.3">
      <c r="C41" s="148">
        <f>F19</f>
        <v>0</v>
      </c>
      <c r="D41" s="148">
        <f>C8</f>
        <v>0</v>
      </c>
    </row>
    <row r="60" spans="14:22" ht="14.5" thickBot="1" x14ac:dyDescent="0.35"/>
    <row r="61" spans="14:22" ht="14" customHeight="1" x14ac:dyDescent="0.3">
      <c r="N61" s="316" t="s">
        <v>239</v>
      </c>
      <c r="O61" s="316"/>
      <c r="P61" s="316"/>
      <c r="Q61" s="316"/>
      <c r="R61" s="322"/>
      <c r="S61" s="304">
        <f>C8-E19</f>
        <v>0</v>
      </c>
      <c r="T61" s="305"/>
      <c r="U61" s="305"/>
      <c r="V61" s="306"/>
    </row>
    <row r="62" spans="14:22" ht="14" customHeight="1" x14ac:dyDescent="0.3">
      <c r="N62" s="316"/>
      <c r="O62" s="316"/>
      <c r="P62" s="316"/>
      <c r="Q62" s="316"/>
      <c r="R62" s="322"/>
      <c r="S62" s="307"/>
      <c r="T62" s="308"/>
      <c r="U62" s="308"/>
      <c r="V62" s="309"/>
    </row>
    <row r="63" spans="14:22" ht="14.5" customHeight="1" thickBot="1" x14ac:dyDescent="0.35">
      <c r="N63" s="316"/>
      <c r="O63" s="316"/>
      <c r="P63" s="316"/>
      <c r="Q63" s="316"/>
      <c r="R63" s="322"/>
      <c r="S63" s="310"/>
      <c r="T63" s="311"/>
      <c r="U63" s="311"/>
      <c r="V63" s="312"/>
    </row>
    <row r="84" spans="14:22" ht="14.5" thickBot="1" x14ac:dyDescent="0.35"/>
    <row r="85" spans="14:22" x14ac:dyDescent="0.3">
      <c r="N85" s="316" t="s">
        <v>255</v>
      </c>
      <c r="O85" s="316"/>
      <c r="P85" s="316"/>
      <c r="Q85" s="316"/>
      <c r="R85" s="322"/>
      <c r="S85" s="304">
        <f>D41-C41</f>
        <v>0</v>
      </c>
      <c r="T85" s="305"/>
      <c r="U85" s="305"/>
      <c r="V85" s="306"/>
    </row>
    <row r="86" spans="14:22" x14ac:dyDescent="0.3">
      <c r="N86" s="316"/>
      <c r="O86" s="316"/>
      <c r="P86" s="316"/>
      <c r="Q86" s="316"/>
      <c r="R86" s="322"/>
      <c r="S86" s="307"/>
      <c r="T86" s="308"/>
      <c r="U86" s="308"/>
      <c r="V86" s="309"/>
    </row>
    <row r="87" spans="14:22" ht="14.5" thickBot="1" x14ac:dyDescent="0.35">
      <c r="N87" s="316"/>
      <c r="O87" s="316"/>
      <c r="P87" s="316"/>
      <c r="Q87" s="316"/>
      <c r="R87" s="322"/>
      <c r="S87" s="310"/>
      <c r="T87" s="311"/>
      <c r="U87" s="311"/>
      <c r="V87" s="312"/>
    </row>
    <row r="90" spans="14:22" x14ac:dyDescent="0.3">
      <c r="N90" s="319" t="s">
        <v>254</v>
      </c>
      <c r="O90" s="319"/>
      <c r="P90" s="319"/>
      <c r="Q90" s="319"/>
      <c r="R90" s="319"/>
      <c r="S90" s="319"/>
      <c r="T90" s="319"/>
      <c r="U90" s="319"/>
      <c r="V90" s="319"/>
    </row>
    <row r="91" spans="14:22" x14ac:dyDescent="0.3">
      <c r="N91" s="319"/>
      <c r="O91" s="319"/>
      <c r="P91" s="319"/>
      <c r="Q91" s="319"/>
      <c r="R91" s="319"/>
      <c r="S91" s="319"/>
      <c r="T91" s="319"/>
      <c r="U91" s="319"/>
      <c r="V91" s="319"/>
    </row>
    <row r="92" spans="14:22" x14ac:dyDescent="0.3">
      <c r="N92" s="319"/>
      <c r="O92" s="319"/>
      <c r="P92" s="319"/>
      <c r="Q92" s="319"/>
      <c r="R92" s="319"/>
      <c r="S92" s="319"/>
      <c r="T92" s="319"/>
      <c r="U92" s="319"/>
      <c r="V92" s="319"/>
    </row>
    <row r="93" spans="14:22" x14ac:dyDescent="0.3">
      <c r="N93" s="319"/>
      <c r="O93" s="319"/>
      <c r="P93" s="319"/>
      <c r="Q93" s="319"/>
      <c r="R93" s="319"/>
      <c r="S93" s="319"/>
      <c r="T93" s="319"/>
      <c r="U93" s="319"/>
      <c r="V93" s="319"/>
    </row>
    <row r="94" spans="14:22" x14ac:dyDescent="0.3">
      <c r="N94" s="319"/>
      <c r="O94" s="319"/>
      <c r="P94" s="319"/>
      <c r="Q94" s="319"/>
      <c r="R94" s="319"/>
      <c r="S94" s="319"/>
      <c r="T94" s="319"/>
      <c r="U94" s="319"/>
      <c r="V94" s="319"/>
    </row>
    <row r="95" spans="14:22" x14ac:dyDescent="0.3">
      <c r="N95" s="319"/>
      <c r="O95" s="319"/>
      <c r="P95" s="319"/>
      <c r="Q95" s="319"/>
      <c r="R95" s="319"/>
      <c r="S95" s="319"/>
      <c r="T95" s="319"/>
      <c r="U95" s="319"/>
      <c r="V95" s="319"/>
    </row>
    <row r="96" spans="14:22" ht="14" customHeight="1" x14ac:dyDescent="0.3">
      <c r="N96" s="320">
        <f>S85-R38</f>
        <v>0</v>
      </c>
      <c r="O96" s="320"/>
      <c r="P96" s="320"/>
      <c r="Q96" s="320"/>
      <c r="R96" s="320"/>
      <c r="S96" s="320"/>
      <c r="T96" s="320"/>
      <c r="U96" s="320"/>
      <c r="V96" s="321"/>
    </row>
    <row r="97" spans="14:22" ht="14" customHeight="1" x14ac:dyDescent="0.3">
      <c r="N97" s="320"/>
      <c r="O97" s="320"/>
      <c r="P97" s="320"/>
      <c r="Q97" s="320"/>
      <c r="R97" s="320"/>
      <c r="S97" s="320"/>
      <c r="T97" s="320"/>
      <c r="U97" s="320"/>
      <c r="V97" s="321"/>
    </row>
    <row r="98" spans="14:22" ht="14.5" customHeight="1" x14ac:dyDescent="0.3">
      <c r="N98" s="320"/>
      <c r="O98" s="320"/>
      <c r="P98" s="320"/>
      <c r="Q98" s="320"/>
      <c r="R98" s="320"/>
      <c r="S98" s="320"/>
      <c r="T98" s="320"/>
      <c r="U98" s="320"/>
      <c r="V98" s="321"/>
    </row>
  </sheetData>
  <sheetProtection algorithmName="SHA-512" hashValue="2ZUTtzFlcpXHUAa/ZI+xpiZhX+RUJO3+7f2EGCrsiRw2ADevXxPc6jC61P+ejiyIJBJUl8NEXhlgVwUc8ghs+A==" saltValue="BzaUc8L/rarKDnA8OqdXRw==" spinCount="100000" sheet="1" objects="1" scenarios="1"/>
  <mergeCells count="19">
    <mergeCell ref="S85:V87"/>
    <mergeCell ref="R38:U40"/>
    <mergeCell ref="N38:Q40"/>
    <mergeCell ref="N90:V95"/>
    <mergeCell ref="N96:V98"/>
    <mergeCell ref="S61:V63"/>
    <mergeCell ref="N61:R63"/>
    <mergeCell ref="N85:R87"/>
    <mergeCell ref="A1:A11"/>
    <mergeCell ref="F6:F7"/>
    <mergeCell ref="C9:F9"/>
    <mergeCell ref="C10:F10"/>
    <mergeCell ref="C4:F4"/>
    <mergeCell ref="C13:E13"/>
    <mergeCell ref="C22:E22"/>
    <mergeCell ref="E24:E25"/>
    <mergeCell ref="C6:C7"/>
    <mergeCell ref="D6:D7"/>
    <mergeCell ref="E6:E7"/>
  </mergeCells>
  <conditionalFormatting sqref="F8 C10:F10">
    <cfRule type="cellIs" dxfId="7" priority="9" stopIfTrue="1" operator="lessThan">
      <formula>0</formula>
    </cfRule>
  </conditionalFormatting>
  <conditionalFormatting sqref="E8">
    <cfRule type="cellIs" dxfId="6" priority="8" stopIfTrue="1" operator="lessThan">
      <formula>0</formula>
    </cfRule>
  </conditionalFormatting>
  <conditionalFormatting sqref="F16">
    <cfRule type="expression" dxfId="5" priority="5">
      <formula>$F$16&lt;$E$16</formula>
    </cfRule>
    <cfRule type="expression" dxfId="4" priority="6">
      <formula>$F$16&gt;$E$16</formula>
    </cfRule>
  </conditionalFormatting>
  <conditionalFormatting sqref="F17">
    <cfRule type="expression" dxfId="3" priority="3">
      <formula>$F$17&gt;$E$17</formula>
    </cfRule>
    <cfRule type="expression" dxfId="2" priority="4">
      <formula>$F$17&lt;$E$17</formula>
    </cfRule>
  </conditionalFormatting>
  <conditionalFormatting sqref="F18">
    <cfRule type="expression" dxfId="1" priority="1">
      <formula>$F$18&gt;$E$18</formula>
    </cfRule>
    <cfRule type="expression" dxfId="0" priority="2">
      <formula>$F$18&lt;$E$18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04DF-60B0-4011-92F5-E73ABCA98095}">
  <dimension ref="B23:J118"/>
  <sheetViews>
    <sheetView showGridLines="0" rightToLeft="1" workbookViewId="0">
      <selection activeCell="A127" sqref="A127:XFD127"/>
    </sheetView>
  </sheetViews>
  <sheetFormatPr defaultRowHeight="14" x14ac:dyDescent="0.3"/>
  <cols>
    <col min="1" max="1" width="8.6640625" style="151"/>
    <col min="2" max="2" width="11.33203125" style="149" bestFit="1" customWidth="1"/>
    <col min="3" max="3" width="11.83203125" style="149" customWidth="1"/>
    <col min="4" max="16384" width="8.6640625" style="151"/>
  </cols>
  <sheetData>
    <row r="23" spans="2:10" x14ac:dyDescent="0.3">
      <c r="D23" s="327" t="s">
        <v>256</v>
      </c>
      <c r="E23" s="327"/>
      <c r="F23" s="327"/>
      <c r="G23" s="328">
        <f>'דו"ח מסכם'!D19-'דו"ח מסכם'!F19</f>
        <v>0</v>
      </c>
      <c r="H23" s="327"/>
      <c r="I23" s="327"/>
      <c r="J23" s="327"/>
    </row>
    <row r="24" spans="2:10" x14ac:dyDescent="0.3">
      <c r="D24" s="327"/>
      <c r="E24" s="327"/>
      <c r="F24" s="327"/>
      <c r="G24" s="327"/>
      <c r="H24" s="327"/>
      <c r="I24" s="327"/>
      <c r="J24" s="327"/>
    </row>
    <row r="25" spans="2:10" x14ac:dyDescent="0.3">
      <c r="D25" s="329" t="s">
        <v>257</v>
      </c>
      <c r="E25" s="329"/>
      <c r="F25" s="329"/>
      <c r="G25" s="324">
        <f>G23*12</f>
        <v>0</v>
      </c>
      <c r="H25" s="323"/>
      <c r="I25" s="323"/>
      <c r="J25" s="323"/>
    </row>
    <row r="26" spans="2:10" x14ac:dyDescent="0.3">
      <c r="B26" s="149" t="s">
        <v>248</v>
      </c>
      <c r="C26" s="149" t="s">
        <v>249</v>
      </c>
      <c r="D26" s="329"/>
      <c r="E26" s="329"/>
      <c r="F26" s="329"/>
      <c r="G26" s="323"/>
      <c r="H26" s="323"/>
      <c r="I26" s="323"/>
      <c r="J26" s="323"/>
    </row>
    <row r="27" spans="2:10" x14ac:dyDescent="0.3">
      <c r="B27" s="150">
        <f>'הוצאות חודשיות'!H50</f>
        <v>0</v>
      </c>
      <c r="C27" s="149">
        <f>'הוצאות חודשיות'!J50</f>
        <v>0</v>
      </c>
    </row>
    <row r="46" spans="2:10" x14ac:dyDescent="0.3">
      <c r="B46" s="149" t="s">
        <v>246</v>
      </c>
      <c r="C46" s="149" t="s">
        <v>247</v>
      </c>
      <c r="D46" s="325" t="s">
        <v>243</v>
      </c>
      <c r="E46" s="325"/>
      <c r="F46" s="325"/>
      <c r="G46" s="326">
        <f>B27-C27</f>
        <v>0</v>
      </c>
      <c r="H46" s="325"/>
      <c r="I46" s="325"/>
      <c r="J46" s="325"/>
    </row>
    <row r="47" spans="2:10" x14ac:dyDescent="0.3">
      <c r="B47" s="149">
        <f>'הוצאות חודשיות'!H28</f>
        <v>0</v>
      </c>
      <c r="C47" s="149">
        <f>'הוצאות חודשיות'!J28</f>
        <v>0</v>
      </c>
      <c r="D47" s="325"/>
      <c r="E47" s="325"/>
      <c r="F47" s="325"/>
      <c r="G47" s="325"/>
      <c r="H47" s="325"/>
      <c r="I47" s="325"/>
      <c r="J47" s="325"/>
    </row>
    <row r="48" spans="2:10" x14ac:dyDescent="0.3">
      <c r="D48" s="323" t="s">
        <v>245</v>
      </c>
      <c r="E48" s="323"/>
      <c r="F48" s="323"/>
      <c r="G48" s="324">
        <f>G46*12</f>
        <v>0</v>
      </c>
      <c r="H48" s="323"/>
      <c r="I48" s="323"/>
      <c r="J48" s="323"/>
    </row>
    <row r="49" spans="4:10" x14ac:dyDescent="0.3">
      <c r="D49" s="323"/>
      <c r="E49" s="323"/>
      <c r="F49" s="323"/>
      <c r="G49" s="323"/>
      <c r="H49" s="323"/>
      <c r="I49" s="323"/>
      <c r="J49" s="323"/>
    </row>
    <row r="65" spans="2:10" x14ac:dyDescent="0.3">
      <c r="B65" s="149" t="s">
        <v>250</v>
      </c>
      <c r="C65" s="149" t="s">
        <v>251</v>
      </c>
    </row>
    <row r="66" spans="2:10" x14ac:dyDescent="0.3">
      <c r="B66" s="150">
        <f>'הוצאות חודשיות'!H10</f>
        <v>0</v>
      </c>
      <c r="C66" s="149">
        <f>'הוצאות חודשיות'!J10</f>
        <v>0</v>
      </c>
    </row>
    <row r="69" spans="2:10" x14ac:dyDescent="0.3">
      <c r="D69" s="325" t="s">
        <v>243</v>
      </c>
      <c r="E69" s="325"/>
      <c r="F69" s="325"/>
      <c r="G69" s="326">
        <f>B47-C47</f>
        <v>0</v>
      </c>
      <c r="H69" s="325"/>
      <c r="I69" s="325"/>
      <c r="J69" s="325"/>
    </row>
    <row r="70" spans="2:10" x14ac:dyDescent="0.3">
      <c r="D70" s="325"/>
      <c r="E70" s="325"/>
      <c r="F70" s="325"/>
      <c r="G70" s="325"/>
      <c r="H70" s="325"/>
      <c r="I70" s="325"/>
      <c r="J70" s="325"/>
    </row>
    <row r="71" spans="2:10" x14ac:dyDescent="0.3">
      <c r="D71" s="323" t="s">
        <v>245</v>
      </c>
      <c r="E71" s="323"/>
      <c r="F71" s="323"/>
      <c r="G71" s="324">
        <f>G69*12</f>
        <v>0</v>
      </c>
      <c r="H71" s="323"/>
      <c r="I71" s="323"/>
      <c r="J71" s="323"/>
    </row>
    <row r="72" spans="2:10" x14ac:dyDescent="0.3">
      <c r="D72" s="323"/>
      <c r="E72" s="323"/>
      <c r="F72" s="323"/>
      <c r="G72" s="323"/>
      <c r="H72" s="323"/>
      <c r="I72" s="323"/>
      <c r="J72" s="323"/>
    </row>
    <row r="91" spans="2:10" x14ac:dyDescent="0.3">
      <c r="D91" s="325" t="s">
        <v>243</v>
      </c>
      <c r="E91" s="325"/>
      <c r="F91" s="325"/>
      <c r="G91" s="326">
        <f>B66-C66</f>
        <v>0</v>
      </c>
      <c r="H91" s="325"/>
      <c r="I91" s="325"/>
      <c r="J91" s="325"/>
    </row>
    <row r="92" spans="2:10" x14ac:dyDescent="0.3">
      <c r="D92" s="325"/>
      <c r="E92" s="325"/>
      <c r="F92" s="325"/>
      <c r="G92" s="325"/>
      <c r="H92" s="325"/>
      <c r="I92" s="325"/>
      <c r="J92" s="325"/>
    </row>
    <row r="93" spans="2:10" x14ac:dyDescent="0.3">
      <c r="D93" s="323" t="s">
        <v>245</v>
      </c>
      <c r="E93" s="323"/>
      <c r="F93" s="323"/>
      <c r="G93" s="324">
        <f>G91*12</f>
        <v>0</v>
      </c>
      <c r="H93" s="323"/>
      <c r="I93" s="323"/>
      <c r="J93" s="323"/>
    </row>
    <row r="94" spans="2:10" x14ac:dyDescent="0.3">
      <c r="D94" s="323"/>
      <c r="E94" s="323"/>
      <c r="F94" s="323"/>
      <c r="G94" s="323"/>
      <c r="H94" s="323"/>
      <c r="I94" s="323"/>
      <c r="J94" s="323"/>
    </row>
    <row r="95" spans="2:10" x14ac:dyDescent="0.3">
      <c r="B95" s="149" t="s">
        <v>252</v>
      </c>
      <c r="C95" s="149" t="s">
        <v>253</v>
      </c>
    </row>
    <row r="96" spans="2:10" x14ac:dyDescent="0.3">
      <c r="B96" s="150">
        <f>'הוצאות חודשיות'!H42</f>
        <v>0</v>
      </c>
      <c r="C96" s="149">
        <f>'הוצאות חודשיות'!J42</f>
        <v>0</v>
      </c>
    </row>
    <row r="115" spans="4:10" x14ac:dyDescent="0.3">
      <c r="D115" s="325" t="s">
        <v>243</v>
      </c>
      <c r="E115" s="325"/>
      <c r="F115" s="325"/>
      <c r="G115" s="326">
        <f>B96-C96</f>
        <v>0</v>
      </c>
      <c r="H115" s="325"/>
      <c r="I115" s="325"/>
      <c r="J115" s="325"/>
    </row>
    <row r="116" spans="4:10" x14ac:dyDescent="0.3">
      <c r="D116" s="325"/>
      <c r="E116" s="325"/>
      <c r="F116" s="325"/>
      <c r="G116" s="325"/>
      <c r="H116" s="325"/>
      <c r="I116" s="325"/>
      <c r="J116" s="325"/>
    </row>
    <row r="117" spans="4:10" x14ac:dyDescent="0.3">
      <c r="D117" s="323" t="s">
        <v>245</v>
      </c>
      <c r="E117" s="323"/>
      <c r="F117" s="323"/>
      <c r="G117" s="324">
        <f>G115*12</f>
        <v>0</v>
      </c>
      <c r="H117" s="323"/>
      <c r="I117" s="323"/>
      <c r="J117" s="323"/>
    </row>
    <row r="118" spans="4:10" x14ac:dyDescent="0.3">
      <c r="D118" s="323"/>
      <c r="E118" s="323"/>
      <c r="F118" s="323"/>
      <c r="G118" s="323"/>
      <c r="H118" s="323"/>
      <c r="I118" s="323"/>
      <c r="J118" s="323"/>
    </row>
  </sheetData>
  <sheetProtection algorithmName="SHA-512" hashValue="G8Ij+fVtvwimVabl6XQyDgOPAMvzE2KHoBFuFdakl2P7X/2C8QSVRCp5mBYPzvHMXrfVnxPWvs0rMoJIvlkJ2A==" saltValue="x4ve+BclPBw8NR/frL3pUA==" spinCount="100000" sheet="1" objects="1" scenarios="1"/>
  <mergeCells count="20">
    <mergeCell ref="D23:F24"/>
    <mergeCell ref="G23:J24"/>
    <mergeCell ref="D46:F47"/>
    <mergeCell ref="G46:J47"/>
    <mergeCell ref="D69:F70"/>
    <mergeCell ref="G69:J70"/>
    <mergeCell ref="D25:F26"/>
    <mergeCell ref="G25:J26"/>
    <mergeCell ref="D48:F49"/>
    <mergeCell ref="G48:J49"/>
    <mergeCell ref="D71:F72"/>
    <mergeCell ref="G71:J72"/>
    <mergeCell ref="D117:F118"/>
    <mergeCell ref="G117:J118"/>
    <mergeCell ref="D91:F92"/>
    <mergeCell ref="G91:J92"/>
    <mergeCell ref="D115:F116"/>
    <mergeCell ref="G115:J116"/>
    <mergeCell ref="D93:F94"/>
    <mergeCell ref="G93:J9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הוצאות חודשיות</vt:lpstr>
      <vt:lpstr>מחשבוני עזר הוצאות</vt:lpstr>
      <vt:lpstr>חובות</vt:lpstr>
      <vt:lpstr>הכנסות</vt:lpstr>
      <vt:lpstr>חסכונות</vt:lpstr>
      <vt:lpstr>דו"ח מסכם</vt:lpstr>
      <vt:lpstr>לפני VS אחרי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roeiz</dc:creator>
  <cp:keywords>CTPClassification=CTP_NT</cp:keywords>
  <cp:lastModifiedBy>רועי</cp:lastModifiedBy>
  <dcterms:created xsi:type="dcterms:W3CDTF">2019-12-14T11:31:44Z</dcterms:created>
  <dcterms:modified xsi:type="dcterms:W3CDTF">2021-12-07T12:36:26Z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72ef1a15-191a-4360-8163-b943e8078d53</vt:lpwstr>
  </property>
  <property fmtid="{D5CDD505-2E9C-101B-9397-08002B2CF9AE}" pid="3" name="CTP_TimeStamp">
    <vt:lpwstr>2019-12-31 10:20:26Z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