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חוברת_עבודה_זו" hidePivotFieldList="1"/>
  <mc:AlternateContent xmlns:mc="http://schemas.openxmlformats.org/markup-compatibility/2006">
    <mc:Choice Requires="x15">
      <x15ac:absPath xmlns:x15ac="http://schemas.microsoft.com/office/spreadsheetml/2010/11/ac" url="C:\Users\אור כהן\Desktop\אור\הוצאות הכנסות\אור- הוצאות הכנסות - פורמטים\"/>
    </mc:Choice>
  </mc:AlternateContent>
  <xr:revisionPtr revIDLastSave="0" documentId="13_ncr:1_{2B573474-185E-4D3A-8210-BD3D0BE42DDC}" xr6:coauthVersionLast="47" xr6:coauthVersionMax="47" xr10:uidLastSave="{00000000-0000-0000-0000-000000000000}"/>
  <bookViews>
    <workbookView xWindow="-110" yWindow="-110" windowWidth="19420" windowHeight="10420" tabRatio="782" xr2:uid="{00000000-000D-0000-FFFF-FFFF00000000}"/>
  </bookViews>
  <sheets>
    <sheet name="טיוטא למיפוי אוטומטי" sheetId="11" r:id="rId1"/>
    <sheet name="הוצאות (והחזרים) משתנות וקבועות" sheetId="1" r:id="rId2"/>
    <sheet name="הכנסות קבועות ומשתנות" sheetId="2" r:id="rId3"/>
    <sheet name="סיכום ותובנות" sheetId="3" r:id="rId4"/>
    <sheet name="טבלת עזר לטבלת ציר הוצאות" sheetId="8" r:id="rId5"/>
    <sheet name="טבלת עזר לטבלת ציר הכנסות" sheetId="10" r:id="rId6"/>
    <sheet name="קטגוריות הוצאות משתנות וקבועות" sheetId="6" r:id="rId7"/>
    <sheet name="קטגוריות הכנסות קבועות ומשתנות" sheetId="5" r:id="rId8"/>
  </sheets>
  <definedNames>
    <definedName name="_xlnm._FilterDatabase" localSheetId="1" hidden="1">'הוצאות (והחזרים) משתנות וקבועות'!$F$10:$G$72</definedName>
    <definedName name="_xlnm._FilterDatabase" localSheetId="2" hidden="1">'הוצאות (והחזרים) משתנות וקבועות'!$W$41:$X$41</definedName>
    <definedName name="אוכלים_בחוץ">'קטגוריות הוצאות משתנות וקבועות'!$F$8:$F$10</definedName>
    <definedName name="בנקאות_וחיסכון">'קטגוריות הוצאות משתנות וקבועות'!$I$35:$I$36</definedName>
    <definedName name="בעח">'קטגוריות הוצאות משתנות וקבועות'!$M$35:$M$37</definedName>
    <definedName name="דמי_כיס">'קטגוריות הכנסות קבועות ומשתנות'!$D$8</definedName>
    <definedName name="דמי_כיס_משתנות">'קטגוריות הכנסות קבועות ומשתנות'!$D$33</definedName>
    <definedName name="העברה_בין_חשבונות">'קטגוריות הוצאות משתנות וקבועות'!$K$35:$K$36</definedName>
    <definedName name="חופשות_וטיולים">'קטגוריות הוצאות משתנות וקבועות'!$J$8:$J$10</definedName>
    <definedName name="טיפוח_אישי">'קטגוריות הוצאות משתנות וקבועות'!$H$8:$H$10</definedName>
    <definedName name="כ">'קטגוריות הוצאות משתנות וקבועות'!$L$35:$L$36</definedName>
    <definedName name="כושר_וספורט">'קטגוריות הוצאות משתנות וקבועות'!$N$35:$N$36</definedName>
    <definedName name="לימודים_והעשרה_עצמית">'קטגוריות הוצאות משתנות וקבועות'!$I$8:$I$10</definedName>
    <definedName name="מנויים">'קטגוריות הוצאות משתנות וקבועות'!$J$35:$J$38</definedName>
    <definedName name="משכורת_חודשית">'קטגוריות הכנסות קבועות ומשתנות'!$C$8</definedName>
    <definedName name="עבודות_מהצד">'קטגוריות הכנסות קבועות ומשתנות'!$C$33:$C$34</definedName>
    <definedName name="פנאי_תרבות_והעשרה">'קטגוריות הוצאות משתנות וקבועות'!$E$8:$E$10</definedName>
    <definedName name="קניות">'קטגוריות הוצאות משתנות וקבועות'!$C$8:$C$14</definedName>
    <definedName name="רכב_ותחבורה">'קטגוריות הוצאות משתנות וקבועות'!$D$8:$D$13</definedName>
    <definedName name="שונות">'קטגוריות הוצאות משתנות וקבועות'!$K$8:$K$13</definedName>
    <definedName name="שונות_הכנסות_משתנות">'קטגוריות הכנסות קבועות ומשתנות'!$E$33</definedName>
    <definedName name="שירותים_בריאות_ופארם">'קטגוריות הוצאות משתנות וקבועות'!$G$8:$G$11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hqr+sTXGKepSiEZH+9B/hOTzdHXA=="/>
    </ext>
  </extLst>
</workbook>
</file>

<file path=xl/calcChain.xml><?xml version="1.0" encoding="utf-8"?>
<calcChain xmlns="http://schemas.openxmlformats.org/spreadsheetml/2006/main">
  <c r="E21" i="10" l="1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E20" i="10"/>
  <c r="D20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E4" i="10"/>
  <c r="D4" i="10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84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66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84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66" i="8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8" i="2"/>
  <c r="D12" i="1"/>
  <c r="D4" i="8" s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13" i="1"/>
  <c r="H14" i="1"/>
  <c r="H15" i="1"/>
  <c r="H16" i="1"/>
  <c r="P16" i="1" s="1"/>
  <c r="H17" i="1"/>
  <c r="H18" i="1"/>
  <c r="H19" i="1"/>
  <c r="H20" i="1"/>
  <c r="H21" i="1"/>
  <c r="H22" i="1"/>
  <c r="H23" i="1"/>
  <c r="H24" i="1"/>
  <c r="P24" i="1" s="1"/>
  <c r="H25" i="1"/>
  <c r="H26" i="1"/>
  <c r="H27" i="1"/>
  <c r="H28" i="1"/>
  <c r="H29" i="1"/>
  <c r="H30" i="1"/>
  <c r="H31" i="1"/>
  <c r="H32" i="1"/>
  <c r="P32" i="1" s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P45" i="1" s="1"/>
  <c r="H46" i="1"/>
  <c r="P46" i="1" s="1"/>
  <c r="H47" i="1"/>
  <c r="H48" i="1"/>
  <c r="H49" i="1"/>
  <c r="P49" i="1" s="1"/>
  <c r="H50" i="1"/>
  <c r="H51" i="1"/>
  <c r="H52" i="1"/>
  <c r="H53" i="1"/>
  <c r="P53" i="1" s="1"/>
  <c r="H54" i="1"/>
  <c r="H55" i="1"/>
  <c r="H56" i="1"/>
  <c r="H57" i="1"/>
  <c r="P57" i="1" s="1"/>
  <c r="H58" i="1"/>
  <c r="H59" i="1"/>
  <c r="H60" i="1"/>
  <c r="H61" i="1"/>
  <c r="P61" i="1" s="1"/>
  <c r="H62" i="1"/>
  <c r="H63" i="1"/>
  <c r="H64" i="1"/>
  <c r="H65" i="1"/>
  <c r="P65" i="1" s="1"/>
  <c r="H66" i="1"/>
  <c r="H67" i="1"/>
  <c r="H68" i="1"/>
  <c r="H69" i="1"/>
  <c r="P69" i="1" s="1"/>
  <c r="H70" i="1"/>
  <c r="P70" i="1" s="1"/>
  <c r="H71" i="1"/>
  <c r="H72" i="1"/>
  <c r="N12" i="1"/>
  <c r="M12" i="1"/>
  <c r="K12" i="1"/>
  <c r="J12" i="1"/>
  <c r="I12" i="1"/>
  <c r="H12" i="1"/>
  <c r="E13" i="1"/>
  <c r="E5" i="8" s="1"/>
  <c r="E14" i="1"/>
  <c r="E6" i="8" s="1"/>
  <c r="E15" i="1"/>
  <c r="E7" i="8" s="1"/>
  <c r="E16" i="1"/>
  <c r="E8" i="8" s="1"/>
  <c r="E17" i="1"/>
  <c r="E9" i="8" s="1"/>
  <c r="E18" i="1"/>
  <c r="E10" i="8" s="1"/>
  <c r="E19" i="1"/>
  <c r="E11" i="8" s="1"/>
  <c r="E20" i="1"/>
  <c r="E12" i="8" s="1"/>
  <c r="E21" i="1"/>
  <c r="E13" i="8" s="1"/>
  <c r="E22" i="1"/>
  <c r="E14" i="8" s="1"/>
  <c r="E23" i="1"/>
  <c r="E15" i="8" s="1"/>
  <c r="E24" i="1"/>
  <c r="E16" i="8" s="1"/>
  <c r="E25" i="1"/>
  <c r="E17" i="8" s="1"/>
  <c r="E26" i="1"/>
  <c r="E18" i="8" s="1"/>
  <c r="E27" i="1"/>
  <c r="E19" i="8" s="1"/>
  <c r="E28" i="1"/>
  <c r="E20" i="8" s="1"/>
  <c r="E29" i="1"/>
  <c r="E21" i="8" s="1"/>
  <c r="E30" i="1"/>
  <c r="E22" i="8" s="1"/>
  <c r="E31" i="1"/>
  <c r="E23" i="8" s="1"/>
  <c r="E32" i="1"/>
  <c r="E24" i="8" s="1"/>
  <c r="E33" i="1"/>
  <c r="E25" i="8" s="1"/>
  <c r="E34" i="1"/>
  <c r="E26" i="8" s="1"/>
  <c r="E35" i="1"/>
  <c r="E27" i="8" s="1"/>
  <c r="E36" i="1"/>
  <c r="E28" i="8" s="1"/>
  <c r="E37" i="1"/>
  <c r="E29" i="8" s="1"/>
  <c r="E38" i="1"/>
  <c r="E30" i="8" s="1"/>
  <c r="E39" i="1"/>
  <c r="E31" i="8" s="1"/>
  <c r="E40" i="1"/>
  <c r="E32" i="8" s="1"/>
  <c r="E41" i="1"/>
  <c r="E33" i="8" s="1"/>
  <c r="E42" i="1"/>
  <c r="E34" i="8" s="1"/>
  <c r="E43" i="1"/>
  <c r="E35" i="8" s="1"/>
  <c r="E44" i="1"/>
  <c r="E36" i="8" s="1"/>
  <c r="E45" i="1"/>
  <c r="E37" i="8" s="1"/>
  <c r="E46" i="1"/>
  <c r="E38" i="8" s="1"/>
  <c r="E47" i="1"/>
  <c r="E39" i="8" s="1"/>
  <c r="E48" i="1"/>
  <c r="E40" i="8" s="1"/>
  <c r="E49" i="1"/>
  <c r="E41" i="8" s="1"/>
  <c r="E50" i="1"/>
  <c r="E42" i="8" s="1"/>
  <c r="E51" i="1"/>
  <c r="E43" i="8" s="1"/>
  <c r="E52" i="1"/>
  <c r="E44" i="8" s="1"/>
  <c r="E53" i="1"/>
  <c r="E45" i="8" s="1"/>
  <c r="E54" i="1"/>
  <c r="E46" i="8" s="1"/>
  <c r="E55" i="1"/>
  <c r="E47" i="8" s="1"/>
  <c r="E56" i="1"/>
  <c r="E48" i="8" s="1"/>
  <c r="E57" i="1"/>
  <c r="E49" i="8" s="1"/>
  <c r="E58" i="1"/>
  <c r="E50" i="8" s="1"/>
  <c r="E59" i="1"/>
  <c r="E51" i="8" s="1"/>
  <c r="E60" i="1"/>
  <c r="E52" i="8" s="1"/>
  <c r="E61" i="1"/>
  <c r="E53" i="8" s="1"/>
  <c r="E62" i="1"/>
  <c r="E54" i="8" s="1"/>
  <c r="E63" i="1"/>
  <c r="E55" i="8" s="1"/>
  <c r="E64" i="1"/>
  <c r="E56" i="8" s="1"/>
  <c r="E65" i="1"/>
  <c r="E57" i="8" s="1"/>
  <c r="E66" i="1"/>
  <c r="E58" i="8" s="1"/>
  <c r="E67" i="1"/>
  <c r="E59" i="8" s="1"/>
  <c r="E68" i="1"/>
  <c r="E60" i="8" s="1"/>
  <c r="E69" i="1"/>
  <c r="E61" i="8" s="1"/>
  <c r="E70" i="1"/>
  <c r="E62" i="8" s="1"/>
  <c r="E71" i="1"/>
  <c r="E63" i="8" s="1"/>
  <c r="E72" i="1"/>
  <c r="E64" i="8" s="1"/>
  <c r="E12" i="1"/>
  <c r="E4" i="8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12" i="1"/>
  <c r="P18" i="1"/>
  <c r="P22" i="1"/>
  <c r="P26" i="1"/>
  <c r="P30" i="1"/>
  <c r="P34" i="1"/>
  <c r="P38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12" i="1"/>
  <c r="D13" i="1"/>
  <c r="D5" i="8" s="1"/>
  <c r="D14" i="1"/>
  <c r="D6" i="8" s="1"/>
  <c r="D15" i="1"/>
  <c r="D7" i="8" s="1"/>
  <c r="P15" i="1"/>
  <c r="D16" i="1"/>
  <c r="D8" i="8" s="1"/>
  <c r="D17" i="1"/>
  <c r="D9" i="8" s="1"/>
  <c r="D18" i="1"/>
  <c r="D10" i="8" s="1"/>
  <c r="D19" i="1"/>
  <c r="D11" i="8" s="1"/>
  <c r="P19" i="1"/>
  <c r="D20" i="1"/>
  <c r="D12" i="8" s="1"/>
  <c r="D21" i="1"/>
  <c r="D13" i="8" s="1"/>
  <c r="D22" i="1"/>
  <c r="D14" i="8" s="1"/>
  <c r="D23" i="1"/>
  <c r="D15" i="8" s="1"/>
  <c r="P23" i="1"/>
  <c r="D24" i="1"/>
  <c r="D16" i="8" s="1"/>
  <c r="D25" i="1"/>
  <c r="D17" i="8" s="1"/>
  <c r="D26" i="1"/>
  <c r="D18" i="8" s="1"/>
  <c r="D27" i="1"/>
  <c r="D19" i="8" s="1"/>
  <c r="P27" i="1"/>
  <c r="D28" i="1"/>
  <c r="D20" i="8" s="1"/>
  <c r="D29" i="1"/>
  <c r="D21" i="8" s="1"/>
  <c r="D30" i="1"/>
  <c r="D22" i="8" s="1"/>
  <c r="D31" i="1"/>
  <c r="D23" i="8" s="1"/>
  <c r="P31" i="1"/>
  <c r="D32" i="1"/>
  <c r="D24" i="8" s="1"/>
  <c r="D33" i="1"/>
  <c r="D25" i="8" s="1"/>
  <c r="D34" i="1"/>
  <c r="D26" i="8" s="1"/>
  <c r="D35" i="1"/>
  <c r="D27" i="8" s="1"/>
  <c r="P35" i="1"/>
  <c r="D36" i="1"/>
  <c r="D28" i="8" s="1"/>
  <c r="D37" i="1"/>
  <c r="D29" i="8" s="1"/>
  <c r="D38" i="1"/>
  <c r="D30" i="8" s="1"/>
  <c r="D39" i="1"/>
  <c r="D31" i="8" s="1"/>
  <c r="P39" i="1"/>
  <c r="D40" i="1"/>
  <c r="D32" i="8" s="1"/>
  <c r="D41" i="1"/>
  <c r="D33" i="8" s="1"/>
  <c r="D42" i="1"/>
  <c r="D34" i="8" s="1"/>
  <c r="P42" i="1"/>
  <c r="D43" i="1"/>
  <c r="D35" i="8" s="1"/>
  <c r="P43" i="1"/>
  <c r="D44" i="1"/>
  <c r="D36" i="8" s="1"/>
  <c r="D45" i="1"/>
  <c r="D37" i="8" s="1"/>
  <c r="D46" i="1"/>
  <c r="D38" i="8" s="1"/>
  <c r="D47" i="1"/>
  <c r="D39" i="8" s="1"/>
  <c r="P47" i="1"/>
  <c r="D48" i="1"/>
  <c r="D40" i="8" s="1"/>
  <c r="D49" i="1"/>
  <c r="D41" i="8" s="1"/>
  <c r="D50" i="1"/>
  <c r="D42" i="8" s="1"/>
  <c r="D51" i="1"/>
  <c r="D43" i="8" s="1"/>
  <c r="P51" i="1"/>
  <c r="D52" i="1"/>
  <c r="D44" i="8" s="1"/>
  <c r="D53" i="1"/>
  <c r="D45" i="8" s="1"/>
  <c r="D54" i="1"/>
  <c r="D46" i="8" s="1"/>
  <c r="P54" i="1"/>
  <c r="D55" i="1"/>
  <c r="D47" i="8" s="1"/>
  <c r="P55" i="1"/>
  <c r="D56" i="1"/>
  <c r="D48" i="8" s="1"/>
  <c r="D57" i="1"/>
  <c r="D49" i="8" s="1"/>
  <c r="D58" i="1"/>
  <c r="D50" i="8" s="1"/>
  <c r="P58" i="1"/>
  <c r="D59" i="1"/>
  <c r="D51" i="8" s="1"/>
  <c r="P59" i="1"/>
  <c r="D60" i="1"/>
  <c r="D52" i="8" s="1"/>
  <c r="D61" i="1"/>
  <c r="D53" i="8" s="1"/>
  <c r="D62" i="1"/>
  <c r="D54" i="8" s="1"/>
  <c r="P62" i="1"/>
  <c r="D63" i="1"/>
  <c r="D55" i="8" s="1"/>
  <c r="P63" i="1"/>
  <c r="D64" i="1"/>
  <c r="D56" i="8" s="1"/>
  <c r="D65" i="1"/>
  <c r="D57" i="8" s="1"/>
  <c r="D66" i="1"/>
  <c r="D58" i="8" s="1"/>
  <c r="D67" i="1"/>
  <c r="D59" i="8" s="1"/>
  <c r="P67" i="1"/>
  <c r="D68" i="1"/>
  <c r="D60" i="8" s="1"/>
  <c r="D69" i="1"/>
  <c r="D61" i="8" s="1"/>
  <c r="D70" i="1"/>
  <c r="D62" i="8" s="1"/>
  <c r="D71" i="1"/>
  <c r="D63" i="8" s="1"/>
  <c r="P71" i="1"/>
  <c r="D72" i="1"/>
  <c r="D64" i="8" s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4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G20" i="10"/>
  <c r="F20" i="10"/>
  <c r="S9" i="2"/>
  <c r="H21" i="10" s="1"/>
  <c r="S10" i="2"/>
  <c r="H22" i="10" s="1"/>
  <c r="S11" i="2"/>
  <c r="H23" i="10" s="1"/>
  <c r="S12" i="2"/>
  <c r="H24" i="10" s="1"/>
  <c r="S13" i="2"/>
  <c r="H25" i="10" s="1"/>
  <c r="S14" i="2"/>
  <c r="H26" i="10" s="1"/>
  <c r="S15" i="2"/>
  <c r="H27" i="10" s="1"/>
  <c r="S16" i="2"/>
  <c r="H28" i="10" s="1"/>
  <c r="S17" i="2"/>
  <c r="H29" i="10" s="1"/>
  <c r="S18" i="2"/>
  <c r="H30" i="10" s="1"/>
  <c r="S19" i="2"/>
  <c r="H31" i="10" s="1"/>
  <c r="S20" i="2"/>
  <c r="H32" i="10" s="1"/>
  <c r="S21" i="2"/>
  <c r="H33" i="10" s="1"/>
  <c r="S22" i="2"/>
  <c r="H34" i="10" s="1"/>
  <c r="S23" i="2"/>
  <c r="H35" i="10" s="1"/>
  <c r="S24" i="2"/>
  <c r="H36" i="10" s="1"/>
  <c r="S25" i="2"/>
  <c r="H37" i="10" s="1"/>
  <c r="S26" i="2"/>
  <c r="H38" i="10" s="1"/>
  <c r="S27" i="2"/>
  <c r="H39" i="10" s="1"/>
  <c r="S28" i="2"/>
  <c r="H40" i="10" s="1"/>
  <c r="S29" i="2"/>
  <c r="H41" i="10" s="1"/>
  <c r="S30" i="2"/>
  <c r="H42" i="10" s="1"/>
  <c r="S31" i="2"/>
  <c r="H43" i="10" s="1"/>
  <c r="S32" i="2"/>
  <c r="H44" i="10" s="1"/>
  <c r="S33" i="2"/>
  <c r="H45" i="10" s="1"/>
  <c r="S34" i="2"/>
  <c r="H46" i="10" s="1"/>
  <c r="S35" i="2"/>
  <c r="H47" i="10" s="1"/>
  <c r="S36" i="2"/>
  <c r="H48" i="10" s="1"/>
  <c r="S37" i="2"/>
  <c r="H49" i="10" s="1"/>
  <c r="S8" i="2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4" i="10"/>
  <c r="F5" i="10"/>
  <c r="F4" i="10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G84" i="8"/>
  <c r="F84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G66" i="8"/>
  <c r="F66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4" i="8"/>
  <c r="H85" i="8"/>
  <c r="H86" i="8"/>
  <c r="H87" i="8"/>
  <c r="H88" i="8"/>
  <c r="H91" i="8"/>
  <c r="H92" i="8"/>
  <c r="H93" i="8"/>
  <c r="H94" i="8"/>
  <c r="H95" i="8"/>
  <c r="H96" i="8"/>
  <c r="H97" i="8"/>
  <c r="H98" i="8"/>
  <c r="H84" i="8"/>
  <c r="H32" i="8"/>
  <c r="H33" i="8"/>
  <c r="Q40" i="2"/>
  <c r="P40" i="2"/>
  <c r="C32" i="6"/>
  <c r="C30" i="5"/>
  <c r="C5" i="5"/>
  <c r="G25" i="2"/>
  <c r="P66" i="1" l="1"/>
  <c r="P50" i="1"/>
  <c r="H42" i="8" s="1"/>
  <c r="P68" i="1"/>
  <c r="P72" i="1"/>
  <c r="H64" i="8" s="1"/>
  <c r="P64" i="1"/>
  <c r="I75" i="1"/>
  <c r="J75" i="1"/>
  <c r="P37" i="1"/>
  <c r="H29" i="8" s="1"/>
  <c r="P33" i="1"/>
  <c r="P29" i="1"/>
  <c r="P25" i="1"/>
  <c r="P21" i="1"/>
  <c r="P17" i="1"/>
  <c r="K75" i="1"/>
  <c r="P52" i="1"/>
  <c r="P60" i="1"/>
  <c r="H52" i="8" s="1"/>
  <c r="P56" i="1"/>
  <c r="P48" i="1"/>
  <c r="P44" i="1"/>
  <c r="P36" i="1"/>
  <c r="H28" i="8" s="1"/>
  <c r="P28" i="1"/>
  <c r="P20" i="1"/>
  <c r="H12" i="8" s="1"/>
  <c r="S40" i="2"/>
  <c r="E5" i="3" s="1"/>
  <c r="B8" i="3" s="1"/>
  <c r="H20" i="10"/>
  <c r="H75" i="1"/>
  <c r="P13" i="1"/>
  <c r="H5" i="8" s="1"/>
  <c r="M75" i="1"/>
  <c r="N75" i="1"/>
  <c r="P14" i="1"/>
  <c r="P12" i="1"/>
  <c r="H78" i="1"/>
  <c r="Y31" i="1"/>
  <c r="AA31" i="1"/>
  <c r="AC13" i="1"/>
  <c r="H67" i="8" s="1"/>
  <c r="AC14" i="1"/>
  <c r="H68" i="8" s="1"/>
  <c r="AC15" i="1"/>
  <c r="H69" i="8" s="1"/>
  <c r="AC16" i="1"/>
  <c r="H70" i="8" s="1"/>
  <c r="AC17" i="1"/>
  <c r="H71" i="8" s="1"/>
  <c r="AC18" i="1"/>
  <c r="H72" i="8" s="1"/>
  <c r="AC19" i="1"/>
  <c r="H73" i="8" s="1"/>
  <c r="AC20" i="1"/>
  <c r="H74" i="8" s="1"/>
  <c r="AC21" i="1"/>
  <c r="H75" i="8" s="1"/>
  <c r="AC22" i="1"/>
  <c r="H76" i="8" s="1"/>
  <c r="AC23" i="1"/>
  <c r="H77" i="8" s="1"/>
  <c r="AC24" i="1"/>
  <c r="H78" i="8" s="1"/>
  <c r="AC25" i="1"/>
  <c r="H79" i="8" s="1"/>
  <c r="AC26" i="1"/>
  <c r="H80" i="8" s="1"/>
  <c r="AC27" i="1"/>
  <c r="H81" i="8" s="1"/>
  <c r="AC28" i="1"/>
  <c r="H82" i="8" s="1"/>
  <c r="AC12" i="1"/>
  <c r="H66" i="8" s="1"/>
  <c r="H63" i="8"/>
  <c r="H62" i="8"/>
  <c r="H61" i="8"/>
  <c r="H60" i="8"/>
  <c r="H59" i="8"/>
  <c r="H58" i="8"/>
  <c r="H57" i="8"/>
  <c r="H56" i="8"/>
  <c r="H55" i="8"/>
  <c r="H54" i="8"/>
  <c r="H53" i="8"/>
  <c r="H51" i="8"/>
  <c r="H50" i="8"/>
  <c r="H49" i="8"/>
  <c r="H48" i="8"/>
  <c r="H47" i="8"/>
  <c r="H46" i="8"/>
  <c r="H45" i="8"/>
  <c r="H44" i="8"/>
  <c r="H43" i="8"/>
  <c r="H41" i="8"/>
  <c r="H40" i="8"/>
  <c r="H39" i="8"/>
  <c r="H38" i="8"/>
  <c r="H37" i="8"/>
  <c r="H36" i="8"/>
  <c r="H35" i="8"/>
  <c r="H34" i="8"/>
  <c r="H31" i="8"/>
  <c r="H30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1" i="8"/>
  <c r="H10" i="8"/>
  <c r="H9" i="8"/>
  <c r="H8" i="8"/>
  <c r="H7" i="8"/>
  <c r="H6" i="8"/>
  <c r="C5" i="6"/>
  <c r="M78" i="1" l="1"/>
  <c r="P75" i="1"/>
  <c r="H4" i="8"/>
  <c r="AC31" i="1"/>
  <c r="Y48" i="1" l="1"/>
  <c r="H90" i="8" s="1"/>
  <c r="Y47" i="1"/>
  <c r="Y59" i="1" s="1"/>
  <c r="S68" i="1" s="1"/>
  <c r="S36" i="1"/>
  <c r="H89" i="8" l="1"/>
  <c r="I4" i="3"/>
  <c r="B5" i="3"/>
  <c r="B11" i="3" s="1"/>
</calcChain>
</file>

<file path=xl/sharedStrings.xml><?xml version="1.0" encoding="utf-8"?>
<sst xmlns="http://schemas.openxmlformats.org/spreadsheetml/2006/main" count="444" uniqueCount="200">
  <si>
    <t>הורדות/תוספות לא צפויות בחיוב- ע"פ השוואה בפירוט חיובים באשראי</t>
  </si>
  <si>
    <t>שנה</t>
  </si>
  <si>
    <t>חודש</t>
  </si>
  <si>
    <t>יום בחודש</t>
  </si>
  <si>
    <t>תאריך</t>
  </si>
  <si>
    <t>תיאור</t>
  </si>
  <si>
    <t>אשראי</t>
  </si>
  <si>
    <t>מזומן</t>
  </si>
  <si>
    <t>תווים</t>
  </si>
  <si>
    <t>משיכת כסף</t>
  </si>
  <si>
    <t>העברה בנקאית</t>
  </si>
  <si>
    <t>סיכום הוצאות משתנות- אשראי</t>
  </si>
  <si>
    <t>סיכום הוצאות משתנות- מזומן</t>
  </si>
  <si>
    <t>סיכום הוצאות משתנות- תווים</t>
  </si>
  <si>
    <t>סיכום הוצאות משתנות- משיכת כסף</t>
  </si>
  <si>
    <t>סיכום הכנסות משתנות- העברה בנקאית</t>
  </si>
  <si>
    <t>סיכום הכנסות משתנות- מזומן</t>
  </si>
  <si>
    <t>סה"כ הוצאות קבועות (באשראי)</t>
  </si>
  <si>
    <t>סה"כ הכנסות קבועות</t>
  </si>
  <si>
    <t>כסף</t>
  </si>
  <si>
    <t>גוגל דרייב</t>
  </si>
  <si>
    <t>עבודה (צבא)</t>
  </si>
  <si>
    <t>אפל מיוזיק</t>
  </si>
  <si>
    <t>אבא (כל חודש)</t>
  </si>
  <si>
    <t>icloud</t>
  </si>
  <si>
    <t>דמי כרטיס אשראי</t>
  </si>
  <si>
    <t>החזר 1 על דמי כרטיס אשראי</t>
  </si>
  <si>
    <t>החזר 2 על דמי כרטיס אשראי</t>
  </si>
  <si>
    <t>סה"כ הוצאות קבועות</t>
  </si>
  <si>
    <t>אם חיוב הכרטיס בין 700-1200 ₪ - 50% החזר, אם חיוב הכרטיס מעל 1200 ₪ - 100% החזר</t>
  </si>
  <si>
    <t>סיכום חודשי</t>
  </si>
  <si>
    <t>סה"כ הוצאות מול הכנסות</t>
  </si>
  <si>
    <t>סה"כ הכנסות = קבועות +משתנות (העברה בנקאית + מזומן)</t>
  </si>
  <si>
    <t>יעד</t>
  </si>
  <si>
    <t>הפרש = הוצאות - יעד</t>
  </si>
  <si>
    <t>הוצאות משתנות</t>
  </si>
  <si>
    <t>הכנסות משתנות</t>
  </si>
  <si>
    <t>מגורים</t>
  </si>
  <si>
    <t>רכב</t>
  </si>
  <si>
    <t>בריאות</t>
  </si>
  <si>
    <t>ילדים</t>
  </si>
  <si>
    <t>תקשורת</t>
  </si>
  <si>
    <t>ביטוחים</t>
  </si>
  <si>
    <t>מנויים</t>
  </si>
  <si>
    <t>בע"ח</t>
  </si>
  <si>
    <t>כושר וספורט</t>
  </si>
  <si>
    <t>שונות</t>
  </si>
  <si>
    <t>משכנתא/שכר דירה</t>
  </si>
  <si>
    <t>ביטוח שנתי לרכב</t>
  </si>
  <si>
    <t>שכר לימוד</t>
  </si>
  <si>
    <t>קופת חולים</t>
  </si>
  <si>
    <t>מעון/גן/בית ספר</t>
  </si>
  <si>
    <t>טלוויזיה</t>
  </si>
  <si>
    <t>עמלות וריביות בנק</t>
  </si>
  <si>
    <t>ביטוח לאומי</t>
  </si>
  <si>
    <t>מנוי לאפל מיוזיק</t>
  </si>
  <si>
    <t>העברה לחיסכון</t>
  </si>
  <si>
    <t>וטרינריה</t>
  </si>
  <si>
    <t>מכון כושר</t>
  </si>
  <si>
    <t>ימי הולדת</t>
  </si>
  <si>
    <t>מיסי ישוב (ארנונה, חשמל, גז, מים)</t>
  </si>
  <si>
    <t>טסט שנתי</t>
  </si>
  <si>
    <t>"מיסים" (חנייה/אגודה וכו)</t>
  </si>
  <si>
    <t>ביטוח בריאות</t>
  </si>
  <si>
    <t>חומרי לימוד</t>
  </si>
  <si>
    <t>אינטרנט</t>
  </si>
  <si>
    <t>תשלום הלוואה</t>
  </si>
  <si>
    <t>ביטוח דירה</t>
  </si>
  <si>
    <t>מנוי לגוגל דרייב</t>
  </si>
  <si>
    <t>מזון</t>
  </si>
  <si>
    <t>תרומות</t>
  </si>
  <si>
    <t>ועד בית</t>
  </si>
  <si>
    <t>טיפול שנתי לרכב</t>
  </si>
  <si>
    <t>ביטוח חיים</t>
  </si>
  <si>
    <t>חוגים/קייטנות</t>
  </si>
  <si>
    <t>טלפון קווי</t>
  </si>
  <si>
    <t>מנוי לאייקלאוד</t>
  </si>
  <si>
    <t>אחזקה שוטפת</t>
  </si>
  <si>
    <t>ליסינג/הלוואה לרכב</t>
  </si>
  <si>
    <t>שיעורי עזר</t>
  </si>
  <si>
    <t>סלולרי</t>
  </si>
  <si>
    <t>דמי כיס</t>
  </si>
  <si>
    <t>קניות</t>
  </si>
  <si>
    <t>גירושין</t>
  </si>
  <si>
    <t>בגדים נעליים ואקססוריז</t>
  </si>
  <si>
    <t>דלק</t>
  </si>
  <si>
    <t>"יציאה"</t>
  </si>
  <si>
    <t>בתי קפה מסעדות ופאבים</t>
  </si>
  <si>
    <t>מוצרים מבתי מרקחת וחנויות פארם</t>
  </si>
  <si>
    <t>מספרה,טיפולי יופי ומוצרי טיפוח</t>
  </si>
  <si>
    <t>צילומים</t>
  </si>
  <si>
    <t>לינה</t>
  </si>
  <si>
    <t>הימורים</t>
  </si>
  <si>
    <t>בייביסיטר</t>
  </si>
  <si>
    <t>מזונות</t>
  </si>
  <si>
    <t>סיגריות, טבק ומוצרי עישון</t>
  </si>
  <si>
    <t>חנייה</t>
  </si>
  <si>
    <t>הצגות, הופעות וקולנוע</t>
  </si>
  <si>
    <t>מזון מהיר ומשלוחים</t>
  </si>
  <si>
    <t>שירותי בריאות, ייעוץ וטיפול</t>
  </si>
  <si>
    <t>לימודים - שונות</t>
  </si>
  <si>
    <t>אטרקציות</t>
  </si>
  <si>
    <t>משחקים</t>
  </si>
  <si>
    <t>כבישי אגרה</t>
  </si>
  <si>
    <t>אופטיקה</t>
  </si>
  <si>
    <t>ספרות ועיתונים</t>
  </si>
  <si>
    <t>משיכת מזומן</t>
  </si>
  <si>
    <t>שוטף</t>
  </si>
  <si>
    <t>מוצרי חשמל, מחשבים ואלקטרוניקה</t>
  </si>
  <si>
    <t>תחבורה ציבורית</t>
  </si>
  <si>
    <t>תחביבים</t>
  </si>
  <si>
    <t>בית - ריהוט ומוצרים</t>
  </si>
  <si>
    <t>רכב ותחבורה-שונות</t>
  </si>
  <si>
    <t>מתנות</t>
  </si>
  <si>
    <t>תיקוני רכב</t>
  </si>
  <si>
    <t>סה"כ כהוצאה</t>
  </si>
  <si>
    <t>סה"כ הוצאות</t>
  </si>
  <si>
    <t>כסף- הורדות לא צפויות בחיוב- ע"פ השוואה בפירוט חיובים באשראי</t>
  </si>
  <si>
    <t>סיכום הורדות לא צפויות בחיוב- ע"פ השוואה בפירוט חיובים באשראי</t>
  </si>
  <si>
    <t>כסף- תוספות לא צפויות בחיוב- ע"פ השוואה בפירוט חיובים באשראי</t>
  </si>
  <si>
    <t>סיכום תוספות לא צפויות בחיוב- ע"פ השוואה בפירוט חיובים באשראי</t>
  </si>
  <si>
    <t>סיכום הוצאות משתנות =                                       אשראי + מזומן + תווים</t>
  </si>
  <si>
    <t>סיכום הכנסות משתנות =              העברה בנקאית + מזומן</t>
  </si>
  <si>
    <t>כסף - סה"כ כהוצאה</t>
  </si>
  <si>
    <t>סיכום כסף סה"כ הוצאה</t>
  </si>
  <si>
    <t>קטגוריה "כללית"</t>
  </si>
  <si>
    <t>קטגוריה "ספציפית"</t>
  </si>
  <si>
    <t>הוצאות קבועות</t>
  </si>
  <si>
    <t>הכנסות קבועות</t>
  </si>
  <si>
    <t>לא רלוונטי:</t>
  </si>
  <si>
    <t>סופר ומכולת</t>
  </si>
  <si>
    <t>עמודה1</t>
  </si>
  <si>
    <t>עמודה2</t>
  </si>
  <si>
    <t>עמודה3</t>
  </si>
  <si>
    <t>עמודה4</t>
  </si>
  <si>
    <t>עמודה5</t>
  </si>
  <si>
    <t>עמודה6</t>
  </si>
  <si>
    <t>לימודים-קורסים</t>
  </si>
  <si>
    <t>רכב_ותחבורה</t>
  </si>
  <si>
    <t>פנאי_תרבות_והעשרה</t>
  </si>
  <si>
    <t>שירותי_בריאות_ופארם</t>
  </si>
  <si>
    <t>אוכלים_בחוץ</t>
  </si>
  <si>
    <t>טיפוח_אישי</t>
  </si>
  <si>
    <t>לימודים_והעשרה_עצמית</t>
  </si>
  <si>
    <t>חופשות_וטיולים</t>
  </si>
  <si>
    <t>שירותים_עסקיים</t>
  </si>
  <si>
    <t>עוזרת_משק_בית</t>
  </si>
  <si>
    <t>בנקאות_וחיסכון</t>
  </si>
  <si>
    <t>העברה_בין_חשבונות</t>
  </si>
  <si>
    <t>כושר_וספורט</t>
  </si>
  <si>
    <t>בעח</t>
  </si>
  <si>
    <t>ביטוח משכנתא</t>
  </si>
  <si>
    <t>netflix</t>
  </si>
  <si>
    <t>דוחות</t>
  </si>
  <si>
    <t>עמודה7</t>
  </si>
  <si>
    <t>עמודה8</t>
  </si>
  <si>
    <t>עמודה9</t>
  </si>
  <si>
    <t>עמודה10</t>
  </si>
  <si>
    <t>עמודה11</t>
  </si>
  <si>
    <t>עמודה12</t>
  </si>
  <si>
    <t>משכורת מהצבא</t>
  </si>
  <si>
    <t>דמי כיס מאבא</t>
  </si>
  <si>
    <t>משכורת_חודשית</t>
  </si>
  <si>
    <t>דמי_כיס</t>
  </si>
  <si>
    <t>כסף החזרים</t>
  </si>
  <si>
    <t>שיעורים פרטיים</t>
  </si>
  <si>
    <t>פרילנסר- עבודה מזדמנת</t>
  </si>
  <si>
    <t>עבודות_מהצד</t>
  </si>
  <si>
    <t>דמי_כיס_משתנות</t>
  </si>
  <si>
    <t>שונות_הכנסות_משתנות</t>
  </si>
  <si>
    <t>פירוט חודשי - הוצאות קבועות</t>
  </si>
  <si>
    <t>פירוט חודשי - הכנסות קבועות</t>
  </si>
  <si>
    <t>פירוט חודשי - הוצאות (והחזרים) משתנות</t>
  </si>
  <si>
    <t>כסף הוצאות</t>
  </si>
  <si>
    <t>פירוט אשראי (משתנות) = הוצאות באשראי- משתנות +  משיכת כסף + הורדות/תוספות לא צפויות</t>
  </si>
  <si>
    <t>פירוט אשראי (קבועות) = הוצאות באשראי- קבועות</t>
  </si>
  <si>
    <t>קטגוריות הוצאות משתנות וקבועות</t>
  </si>
  <si>
    <t>קטגוריות הכנסות קבועות ומשתנות</t>
  </si>
  <si>
    <t>כסף הכנסות</t>
  </si>
  <si>
    <t>פירוט חודשי - הכנסות משתנות</t>
  </si>
  <si>
    <t>סה"כ הוצאות = סה"כ כסף בהוצאות משתנות + סה"כ כסף בהוצאות לא צפויות + סה"כ כסף הוצאות קבועות - (מינוס) משיכת כסף</t>
  </si>
  <si>
    <t>פירוט אשראי = הוצאות באשראי- משתנות + הורדות/תוספות לא צפויות + משיכת כסף + קבועות</t>
  </si>
  <si>
    <t>הוצאה מס'</t>
  </si>
  <si>
    <t>סה"כ כסף כהוצאה</t>
  </si>
  <si>
    <t>תוויות שורה</t>
  </si>
  <si>
    <t>סכום כולל</t>
  </si>
  <si>
    <t>סכום של סה"כ כסף כהוצאה</t>
  </si>
  <si>
    <t>טבלת עזר לצורך טבלת הPIVOT להוצאות</t>
  </si>
  <si>
    <t>טבלת עזר לצורך טבלת הPIVOT להכנסות</t>
  </si>
  <si>
    <t>הכנסה מס'</t>
  </si>
  <si>
    <t>סה"כ כסף כהכנסה</t>
  </si>
  <si>
    <t>סכום של סה"כ כסף כהכנסה</t>
  </si>
  <si>
    <t>הורדות/תוספות לא צפויות</t>
  </si>
  <si>
    <t>הוצאות (והחזרים) משתנות</t>
  </si>
  <si>
    <t>----------</t>
  </si>
  <si>
    <r>
      <t>גיליון מעקב הוצאות והכנסות אישי של "עובר ושב".</t>
    </r>
    <r>
      <rPr>
        <u/>
        <sz val="14"/>
        <color rgb="FFFFFF00"/>
        <rFont val="Arial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u/>
        <sz val="14"/>
        <color rgb="FFFFFF00"/>
        <rFont val="Arial"/>
      </rPr>
      <t>(כשיהיו הוצאות/הכנסות/הלוואות/תיק מסחר או תנועות נוספות אולי כדאי לעשות תצורה אחרת).</t>
    </r>
  </si>
  <si>
    <t>FALSE</t>
  </si>
  <si>
    <t>ע"מ שטבלאות הציר (והגרפים) יתעדכנו יש לרענן אותם! ע"מ לרענן - לחץ על טבלת הציר, לחץ על לשונית "ניתוח PivotTable"  ואז לחץ "רענן"</t>
  </si>
  <si>
    <t>תוויות עמודה</t>
  </si>
  <si>
    <t>הערה: להדביק על(כולל) הכותרת של מזומן (הכותרת התחתונה)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</si>
</sst>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₪&quot;\ #,##0.00;[Red]&quot;₪&quot;\ \-#,##0.00"/>
  </numFmts>
  <fonts count="39" x14ac:knownFonts="1"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4"/>
      <color rgb="FFFFFF00"/>
      <name val="Arial"/>
    </font>
    <font>
      <b/>
      <u/>
      <sz val="14"/>
      <color rgb="FFFFFF00"/>
      <name val="Arial"/>
    </font>
    <font>
      <b/>
      <u/>
      <sz val="22"/>
      <color theme="1"/>
      <name val="Calibri"/>
      <family val="2"/>
    </font>
    <font>
      <sz val="11"/>
      <color theme="1"/>
      <name val="Calibri"/>
      <family val="2"/>
    </font>
    <font>
      <b/>
      <u/>
      <sz val="24"/>
      <color theme="1"/>
      <name val="Arial"/>
      <family val="2"/>
    </font>
    <font>
      <b/>
      <u/>
      <sz val="22"/>
      <color theme="1"/>
      <name val="Calibri"/>
      <family val="2"/>
      <charset val="177"/>
    </font>
    <font>
      <sz val="22"/>
      <name val="Arial"/>
      <family val="2"/>
      <charset val="177"/>
    </font>
    <font>
      <b/>
      <u/>
      <sz val="14"/>
      <color rgb="FFFFFF00"/>
      <name val="Calibri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2"/>
      <name val="Calibri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u/>
      <sz val="20"/>
      <color theme="1"/>
      <name val="Calibri"/>
      <family val="2"/>
    </font>
    <font>
      <b/>
      <sz val="11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00B050"/>
        <bgColor rgb="FF00B050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rgb="FFA5A5A5"/>
      </patternFill>
    </fill>
    <fill>
      <patternFill patternType="solid">
        <fgColor rgb="FF00B0F0"/>
        <bgColor rgb="FF00B0F0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D000B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theme="8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9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6" fillId="11" borderId="3" xfId="0" applyFont="1" applyFill="1" applyBorder="1" applyAlignment="1">
      <alignment horizontal="center" vertical="center" wrapText="1"/>
    </xf>
    <xf numFmtId="0" fontId="26" fillId="9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3" fillId="15" borderId="3" xfId="0" applyFont="1" applyFill="1" applyBorder="1" applyAlignment="1">
      <alignment horizontal="center" vertical="center" wrapText="1"/>
    </xf>
    <xf numFmtId="0" fontId="33" fillId="16" borderId="0" xfId="0" applyFont="1" applyFill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3" fillId="15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35" fillId="17" borderId="3" xfId="0" applyFont="1" applyFill="1" applyBorder="1" applyAlignment="1">
      <alignment horizontal="center" vertical="center"/>
    </xf>
    <xf numFmtId="0" fontId="0" fillId="18" borderId="3" xfId="0" applyFont="1" applyFill="1" applyBorder="1" applyAlignment="1">
      <alignment horizontal="center" vertical="center"/>
    </xf>
    <xf numFmtId="0" fontId="0" fillId="0" borderId="17" xfId="0" pivotButton="1" applyFont="1" applyBorder="1" applyAlignment="1"/>
    <xf numFmtId="0" fontId="0" fillId="0" borderId="18" xfId="0" applyFont="1" applyBorder="1" applyAlignment="1"/>
    <xf numFmtId="0" fontId="0" fillId="0" borderId="17" xfId="0" applyFont="1" applyBorder="1" applyAlignment="1">
      <alignment horizontal="right"/>
    </xf>
    <xf numFmtId="0" fontId="0" fillId="0" borderId="20" xfId="0" applyFont="1" applyBorder="1" applyAlignment="1">
      <alignment horizontal="right"/>
    </xf>
    <xf numFmtId="0" fontId="0" fillId="0" borderId="2" xfId="0" applyFont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 wrapText="1"/>
    </xf>
    <xf numFmtId="0" fontId="33" fillId="17" borderId="3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8" fontId="0" fillId="0" borderId="18" xfId="0" applyNumberFormat="1" applyFont="1" applyBorder="1" applyAlignment="1"/>
    <xf numFmtId="8" fontId="0" fillId="0" borderId="19" xfId="0" applyNumberFormat="1" applyFont="1" applyBorder="1" applyAlignment="1"/>
    <xf numFmtId="0" fontId="4" fillId="4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6" fillId="6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/>
    <xf numFmtId="0" fontId="0" fillId="0" borderId="17" xfId="0" applyFont="1" applyBorder="1" applyAlignment="1"/>
    <xf numFmtId="8" fontId="0" fillId="0" borderId="17" xfId="0" applyNumberFormat="1" applyFont="1" applyBorder="1" applyAlignment="1"/>
    <xf numFmtId="8" fontId="0" fillId="0" borderId="20" xfId="0" applyNumberFormat="1" applyFont="1" applyBorder="1" applyAlignment="1"/>
    <xf numFmtId="0" fontId="4" fillId="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center" vertical="center" wrapText="1"/>
    </xf>
    <xf numFmtId="0" fontId="30" fillId="2" borderId="9" xfId="0" applyFont="1" applyFill="1" applyBorder="1" applyAlignment="1">
      <alignment horizontal="center" vertical="center" wrapText="1"/>
    </xf>
    <xf numFmtId="0" fontId="30" fillId="2" borderId="10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0" fillId="2" borderId="11" xfId="0" applyFont="1" applyFill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30" fillId="2" borderId="13" xfId="0" applyFont="1" applyFill="1" applyBorder="1" applyAlignment="1">
      <alignment horizontal="center" vertical="center" wrapText="1"/>
    </xf>
    <xf numFmtId="0" fontId="30" fillId="2" borderId="1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21" borderId="15" xfId="0" applyFont="1" applyFill="1" applyBorder="1" applyAlignment="1">
      <alignment horizontal="center" vertical="center" wrapText="1"/>
    </xf>
    <xf numFmtId="0" fontId="4" fillId="21" borderId="16" xfId="0" applyFont="1" applyFill="1" applyBorder="1" applyAlignment="1">
      <alignment horizontal="center" vertical="center" wrapText="1"/>
    </xf>
    <xf numFmtId="0" fontId="4" fillId="21" borderId="2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1" fillId="0" borderId="3" xfId="0" applyFont="1" applyBorder="1"/>
    <xf numFmtId="0" fontId="37" fillId="19" borderId="0" xfId="0" applyFont="1" applyFill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0" fillId="20" borderId="3" xfId="0" applyFont="1" applyFill="1" applyBorder="1" applyAlignment="1">
      <alignment horizontal="center" vertical="center" textRotation="255" wrapText="1"/>
    </xf>
    <xf numFmtId="0" fontId="0" fillId="17" borderId="3" xfId="0" applyFont="1" applyFill="1" applyBorder="1" applyAlignment="1">
      <alignment horizontal="center" vertical="center" textRotation="255"/>
    </xf>
    <xf numFmtId="0" fontId="33" fillId="15" borderId="3" xfId="0" applyFont="1" applyFill="1" applyBorder="1" applyAlignment="1">
      <alignment horizontal="center" vertical="center" wrapText="1"/>
    </xf>
    <xf numFmtId="0" fontId="28" fillId="11" borderId="3" xfId="0" applyFont="1" applyFill="1" applyBorder="1" applyAlignment="1">
      <alignment horizontal="center" vertical="center" wrapText="1"/>
    </xf>
    <xf numFmtId="0" fontId="29" fillId="0" borderId="3" xfId="0" applyFont="1" applyBorder="1"/>
    <xf numFmtId="0" fontId="27" fillId="13" borderId="3" xfId="0" applyFont="1" applyFill="1" applyBorder="1" applyAlignment="1">
      <alignment horizontal="center" vertical="center" wrapText="1"/>
    </xf>
    <xf numFmtId="0" fontId="25" fillId="11" borderId="3" xfId="0" applyFont="1" applyFill="1" applyBorder="1" applyAlignment="1">
      <alignment horizontal="center" vertical="center" wrapText="1"/>
    </xf>
    <xf numFmtId="0" fontId="25" fillId="14" borderId="3" xfId="0" applyFont="1" applyFill="1" applyBorder="1" applyAlignment="1">
      <alignment horizontal="center" vertical="center" wrapText="1"/>
    </xf>
    <xf numFmtId="0" fontId="25" fillId="9" borderId="2" xfId="0" applyFont="1" applyFill="1" applyBorder="1" applyAlignment="1">
      <alignment horizontal="center" vertical="center" wrapText="1"/>
    </xf>
    <xf numFmtId="0" fontId="0" fillId="0" borderId="3" xfId="0" quotePrefix="1" applyFont="1" applyBorder="1" applyAlignment="1">
      <alignment horizontal="center" vertical="center" wrapText="1"/>
    </xf>
    <xf numFmtId="0" fontId="0" fillId="0" borderId="27" xfId="0" quotePrefix="1" applyFont="1" applyBorder="1" applyAlignment="1">
      <alignment horizontal="center" vertical="center"/>
    </xf>
    <xf numFmtId="0" fontId="3" fillId="9" borderId="30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3" fillId="7" borderId="31" xfId="0" applyFont="1" applyFill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11" fillId="9" borderId="21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11" fillId="9" borderId="23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0" fillId="0" borderId="24" xfId="0" quotePrefix="1" applyFont="1" applyBorder="1" applyAlignment="1">
      <alignment horizontal="center" vertical="center" wrapText="1"/>
    </xf>
    <xf numFmtId="0" fontId="10" fillId="7" borderId="24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35" fillId="1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7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2"/>
        <color auto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2"/>
        <color auto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2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2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2"/>
        <color auto="1"/>
        <name val="Calibri"/>
        <family val="2"/>
        <scheme val="none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2"/>
        <color auto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קטגוריות הכנסות (לעדכן תמיד)-style" pivot="0" count="3" xr9:uid="{00000000-0011-0000-FFFF-FFFF00000000}">
      <tableStyleElement type="headerRow" dxfId="106"/>
      <tableStyleElement type="firstRowStripe" dxfId="105"/>
      <tableStyleElement type="secondRowStripe" dxfId="104"/>
    </tableStyle>
    <tableStyle name="קטגוריות הוצאות והכנסות משתנות-style" pivot="0" count="3" xr9:uid="{00000000-0011-0000-FFFF-FFFF01000000}">
      <tableStyleElement type="headerRow" dxfId="103"/>
      <tableStyleElement type="firstRowStripe" dxfId="102"/>
      <tableStyleElement type="secondRowStripe" dxfId="101"/>
    </tableStyle>
  </tableStyles>
  <colors>
    <mruColors>
      <color rgb="FFD000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 b="1" u="sng"/>
              <a:t>סיכום הכנסות מול</a:t>
            </a:r>
            <a:r>
              <a:rPr lang="he-IL" sz="1800" b="1" u="sng" baseline="0"/>
              <a:t> הוצאות ויעד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סה"כ הוצאות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numFmt formatCode="&quot;₪&quot;#,##0.00_);[Red]\(&quot;₪&quot;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'סיכום ותובנות'!$A$1:$G$1</c15:sqref>
                  </c15:fullRef>
                </c:ext>
              </c:extLst>
              <c:f>('סיכום ותובנות'!$A$1,'סיכום ותובנות'!$F$1:$G$1)</c:f>
              <c:strCache>
                <c:ptCount val="1"/>
                <c:pt idx="0">
                  <c:v>סיכום חודשי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'סיכום ותובנות'!$B$5:$C$5</c15:sqref>
                  </c15:fullRef>
                </c:ext>
              </c:extLst>
              <c:f>'סיכום ותובנות'!$B$5</c:f>
              <c:numCache>
                <c:formatCode>General</c:formatCode>
                <c:ptCount val="1"/>
                <c:pt idx="0">
                  <c:v>49.699999999999996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D-4517-8CA5-3CD93EFA9E91}"/>
            </c:ext>
          </c:extLst>
        </c:ser>
        <c:ser>
          <c:idx val="2"/>
          <c:order val="1"/>
          <c:tx>
            <c:v>יעד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numFmt formatCode="&quot;₪&quot;#,##0.00_);[Red]\(&quot;₪&quot;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'סיכום ותובנות'!$A$1:$G$1</c15:sqref>
                  </c15:fullRef>
                </c:ext>
              </c:extLst>
              <c:f>('סיכום ותובנות'!$A$1,'סיכום ותובנות'!$F$1:$G$1)</c:f>
              <c:strCache>
                <c:ptCount val="1"/>
                <c:pt idx="0">
                  <c:v>סיכום חודשי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'סיכום ותובנות'!$B$8:$F$8</c15:sqref>
                  </c15:fullRef>
                </c:ext>
              </c:extLst>
              <c:f>'סיכום ותובנות'!$B$8</c:f>
              <c:numCache>
                <c:formatCode>General</c:formatCode>
                <c:ptCount val="1"/>
                <c:pt idx="0">
                  <c:v>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D-4517-8CA5-3CD93EFA9E91}"/>
            </c:ext>
          </c:extLst>
        </c:ser>
        <c:ser>
          <c:idx val="0"/>
          <c:order val="2"/>
          <c:tx>
            <c:v>סה"כ הכנסות</c:v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1E64028-FBDF-4F62-8B94-5625289857D5}" type="SERIESNAME">
                      <a:rPr lang="he-IL" sz="1200" b="1" u="none"/>
                      <a:pPr>
                        <a:defRPr sz="1200"/>
                      </a:pPr>
                      <a:t>[שם סידרה]</a:t>
                    </a:fld>
                    <a:endParaRPr lang="he-IL" sz="1200" b="1" u="none" baseline="0"/>
                  </a:p>
                  <a:p>
                    <a:pPr>
                      <a:defRPr sz="1200"/>
                    </a:pPr>
                    <a:fld id="{96B63270-3534-41C2-B95E-51055AF5733A}" type="VALUE">
                      <a:rPr lang="he-IL" sz="1200" b="1" u="none"/>
                      <a:pPr>
                        <a:defRPr sz="1200"/>
                      </a:pPr>
                      <a:t>[ערך]</a:t>
                    </a:fld>
                    <a:endParaRPr lang="he-IL"/>
                  </a:p>
                </c:rich>
              </c:tx>
              <c:numFmt formatCode="&quot;₪&quot;#,##0.00_);[Red]\(&quot;₪&quot;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38D-4517-8CA5-3CD93EFA9E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'סיכום ותובנות'!$A$1:$G$1</c15:sqref>
                  </c15:fullRef>
                </c:ext>
              </c:extLst>
              <c:f>('סיכום ותובנות'!$A$1,'סיכום ותובנות'!$F$1:$G$1)</c:f>
              <c:strCache>
                <c:ptCount val="1"/>
                <c:pt idx="0">
                  <c:v>סיכום חודשי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'סיכום ותובנות'!$E$5:$F$5</c15:sqref>
                  </c15:fullRef>
                </c:ext>
              </c:extLst>
              <c:f>'סיכום ותובנות'!$E$5</c:f>
              <c:numCache>
                <c:formatCode>General</c:formatCode>
                <c:ptCount val="1"/>
                <c:pt idx="0">
                  <c:v>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D-4517-8CA5-3CD93EFA9E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8532720"/>
        <c:axId val="418531408"/>
      </c:barChart>
      <c:catAx>
        <c:axId val="41853272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8531408"/>
        <c:crosses val="autoZero"/>
        <c:auto val="0"/>
        <c:lblAlgn val="ctr"/>
        <c:lblOffset val="100"/>
        <c:noMultiLvlLbl val="0"/>
      </c:catAx>
      <c:valAx>
        <c:axId val="4185314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400" b="1" u="sng"/>
                  <a:t>כסף בש"ח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853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[‏‏‏‏אור- הוצאות הכנסות גרסה 5.2- פורמט.xlsx]סיכום ותובנות!PivotTable4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'סיכום ותובנות'!$B$123:$B$124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'סיכום ותובנות'!$A$125:$A$127</c:f>
              <c:strCache>
                <c:ptCount val="2"/>
                <c:pt idx="0">
                  <c:v>דמי_כיס</c:v>
                </c:pt>
                <c:pt idx="1">
                  <c:v>משכורת_חודשית</c:v>
                </c:pt>
              </c:strCache>
            </c:strRef>
          </c:cat>
          <c:val>
            <c:numRef>
              <c:f>'סיכום ותובנות'!$B$125:$B$127</c:f>
              <c:numCache>
                <c:formatCode>"₪"#,##0.00_);[Red]\("₪"#,##0.00\)</c:formatCode>
                <c:ptCount val="2"/>
                <c:pt idx="0">
                  <c:v>400</c:v>
                </c:pt>
                <c:pt idx="1">
                  <c:v>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7-405C-8A48-3A289B41D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166600"/>
        <c:axId val="434159712"/>
      </c:barChart>
      <c:catAx>
        <c:axId val="4341666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34159712"/>
        <c:crosses val="autoZero"/>
        <c:auto val="1"/>
        <c:lblAlgn val="ctr"/>
        <c:lblOffset val="100"/>
        <c:noMultiLvlLbl val="0"/>
      </c:catAx>
      <c:valAx>
        <c:axId val="4341597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₪&quot;#,##0.00_);[Red]\(&quot;₪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3416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[‏‏‏‏אור- הוצאות הכנסות גרסה 5.2- פורמט.xlsx]סיכום ותובנות!PivotTable2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'סיכום ותובנות'!$B$37:$B$38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'סיכום ותובנות'!$A$39:$A$41</c:f>
              <c:strCache>
                <c:ptCount val="2"/>
                <c:pt idx="0">
                  <c:v>בנקאות_וחיסכון</c:v>
                </c:pt>
                <c:pt idx="1">
                  <c:v>מנויים</c:v>
                </c:pt>
              </c:strCache>
            </c:strRef>
          </c:cat>
          <c:val>
            <c:numRef>
              <c:f>'סיכום ותובנות'!$B$39:$B$41</c:f>
              <c:numCache>
                <c:formatCode>"₪"#,##0.00_);[Red]\("₪"#,##0.00\)</c:formatCode>
                <c:ptCount val="2"/>
                <c:pt idx="0">
                  <c:v>19.899999999999999</c:v>
                </c:pt>
                <c:pt idx="1">
                  <c:v>29.8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4-4619-A6E1-1F160E7C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075992"/>
        <c:axId val="645074024"/>
      </c:barChart>
      <c:catAx>
        <c:axId val="6450759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45074024"/>
        <c:crosses val="autoZero"/>
        <c:auto val="1"/>
        <c:lblAlgn val="ctr"/>
        <c:lblOffset val="100"/>
        <c:noMultiLvlLbl val="0"/>
      </c:catAx>
      <c:valAx>
        <c:axId val="6450740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₪&quot;#,##0.00_);[Red]\(&quot;₪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4507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1538940</xdr:colOff>
      <xdr:row>12</xdr:row>
      <xdr:rowOff>171822</xdr:rowOff>
    </xdr:from>
    <xdr:to>
      <xdr:col>13</xdr:col>
      <xdr:colOff>649942</xdr:colOff>
      <xdr:row>28</xdr:row>
      <xdr:rowOff>52293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69DB25E-4BA5-43D0-ABFA-496074260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772838</xdr:colOff>
      <xdr:row>118</xdr:row>
      <xdr:rowOff>25715</xdr:rowOff>
    </xdr:from>
    <xdr:to>
      <xdr:col>15</xdr:col>
      <xdr:colOff>313028</xdr:colOff>
      <xdr:row>143</xdr:row>
      <xdr:rowOff>116268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25ED93C7-E0FE-4467-A451-6BFB2F89E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347640</xdr:colOff>
      <xdr:row>34</xdr:row>
      <xdr:rowOff>71550</xdr:rowOff>
    </xdr:from>
    <xdr:to>
      <xdr:col>15</xdr:col>
      <xdr:colOff>608169</xdr:colOff>
      <xdr:row>58</xdr:row>
      <xdr:rowOff>62606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71758A1-3432-46E1-A66C-EEBDA74AC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אור כהן" refreshedDate="44566.999693634258" createdVersion="7" refreshedVersion="7" minRefreshableVersion="3" recordCount="96" xr:uid="{341E4304-B10F-4ADF-B750-E537D0989859}">
  <cacheSource type="worksheet">
    <worksheetSource ref="C3:H99" sheet="טבלת עזר לטבלת ציר הוצאות"/>
  </cacheSource>
  <cacheFields count="6">
    <cacheField name="הוצאה מס'" numFmtId="0">
      <sharedItems containsString="0" containsBlank="1" containsNumber="1" containsInteger="1" minValue="1" maxValue="93"/>
    </cacheField>
    <cacheField name="תאריך" numFmtId="0">
      <sharedItems containsBlank="1" count="2">
        <b v="0"/>
        <m/>
      </sharedItems>
    </cacheField>
    <cacheField name="תיאור" numFmtId="0">
      <sharedItems containsBlank="1" count="8">
        <s v=""/>
        <m/>
        <s v="גוגל דרייב"/>
        <s v="אפל מיוזיק"/>
        <s v="icloud"/>
        <s v="דמי כרטיס אשראי"/>
        <s v="החזר 1 על דמי כרטיס אשראי"/>
        <s v="החזר 2 על דמי כרטיס אשראי"/>
      </sharedItems>
    </cacheField>
    <cacheField name="קטגוריה &quot;כללית&quot;" numFmtId="0">
      <sharedItems containsBlank="1" count="5">
        <s v=""/>
        <m/>
        <s v="מנויים"/>
        <s v="בנקאות_וחיסכון"/>
        <s v="פנאי_תרבות_והעשרה" u="1"/>
      </sharedItems>
    </cacheField>
    <cacheField name="קטגוריה &quot;ספציפית&quot;" numFmtId="0">
      <sharedItems containsBlank="1" count="7">
        <s v=""/>
        <m/>
        <s v="מנוי לגוגל דרייב"/>
        <s v="מנוי לאפל מיוזיק"/>
        <s v="מנוי לאייקלאוד"/>
        <s v="עמלות וריביות בנק"/>
        <s v="&quot;יציאה&quot;" u="1"/>
      </sharedItems>
    </cacheField>
    <cacheField name="סה&quot;כ כסף כהוצאה" numFmtId="0">
      <sharedItems containsString="0" containsBlank="1" containsNumber="1" minValue="0" maxValue="19.8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אור כהן" refreshedDate="44567.006678703707" createdVersion="7" refreshedVersion="7" minRefreshableVersion="3" recordCount="47" xr:uid="{0FAA1215-1F75-4829-A6C7-1212DCC3C564}">
  <cacheSource type="worksheet">
    <worksheetSource ref="C3:H50" sheet="טבלת עזר לטבלת ציר הכנסות"/>
  </cacheSource>
  <cacheFields count="6">
    <cacheField name="הכנסה מס'" numFmtId="0">
      <sharedItems containsString="0" containsBlank="1" containsNumber="1" containsInteger="1" minValue="1" maxValue="45"/>
    </cacheField>
    <cacheField name="תאריך" numFmtId="0">
      <sharedItems containsBlank="1" count="2">
        <b v="0"/>
        <m/>
      </sharedItems>
    </cacheField>
    <cacheField name="תיאור" numFmtId="0">
      <sharedItems containsBlank="1" count="4">
        <s v="עבודה (צבא)"/>
        <s v="אבא (כל חודש)"/>
        <s v=""/>
        <m/>
      </sharedItems>
    </cacheField>
    <cacheField name="קטגוריה &quot;כללית&quot;" numFmtId="0">
      <sharedItems containsBlank="1" count="4">
        <s v="משכורת_חודשית"/>
        <s v="דמי_כיס"/>
        <s v=""/>
        <m/>
      </sharedItems>
    </cacheField>
    <cacheField name="קטגוריה &quot;ספציפית&quot;" numFmtId="0">
      <sharedItems containsBlank="1" count="4">
        <s v="משכורת מהצבא"/>
        <s v="דמי כיס מאבא"/>
        <s v=""/>
        <m/>
      </sharedItems>
    </cacheField>
    <cacheField name="סה&quot;כ כסף כהכנסה" numFmtId="0">
      <sharedItems containsString="0" containsBlank="1" containsNumber="1" containsInteger="1" minValue="0" maxValue="18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1"/>
    <x v="0"/>
    <x v="0"/>
    <x v="0"/>
    <x v="0"/>
    <n v="0"/>
  </r>
  <r>
    <n v="2"/>
    <x v="0"/>
    <x v="0"/>
    <x v="0"/>
    <x v="0"/>
    <n v="0"/>
  </r>
  <r>
    <n v="3"/>
    <x v="0"/>
    <x v="0"/>
    <x v="0"/>
    <x v="0"/>
    <n v="0"/>
  </r>
  <r>
    <n v="4"/>
    <x v="0"/>
    <x v="0"/>
    <x v="0"/>
    <x v="0"/>
    <n v="0"/>
  </r>
  <r>
    <n v="5"/>
    <x v="0"/>
    <x v="0"/>
    <x v="0"/>
    <x v="0"/>
    <n v="0"/>
  </r>
  <r>
    <n v="6"/>
    <x v="0"/>
    <x v="0"/>
    <x v="0"/>
    <x v="0"/>
    <n v="0"/>
  </r>
  <r>
    <n v="7"/>
    <x v="0"/>
    <x v="0"/>
    <x v="0"/>
    <x v="0"/>
    <n v="0"/>
  </r>
  <r>
    <n v="8"/>
    <x v="0"/>
    <x v="0"/>
    <x v="0"/>
    <x v="0"/>
    <n v="0"/>
  </r>
  <r>
    <n v="9"/>
    <x v="0"/>
    <x v="0"/>
    <x v="0"/>
    <x v="0"/>
    <n v="0"/>
  </r>
  <r>
    <n v="10"/>
    <x v="0"/>
    <x v="0"/>
    <x v="0"/>
    <x v="0"/>
    <n v="0"/>
  </r>
  <r>
    <n v="11"/>
    <x v="0"/>
    <x v="0"/>
    <x v="0"/>
    <x v="0"/>
    <n v="0"/>
  </r>
  <r>
    <n v="12"/>
    <x v="0"/>
    <x v="0"/>
    <x v="0"/>
    <x v="0"/>
    <n v="0"/>
  </r>
  <r>
    <n v="13"/>
    <x v="0"/>
    <x v="0"/>
    <x v="0"/>
    <x v="0"/>
    <n v="0"/>
  </r>
  <r>
    <n v="14"/>
    <x v="0"/>
    <x v="0"/>
    <x v="0"/>
    <x v="0"/>
    <n v="0"/>
  </r>
  <r>
    <n v="15"/>
    <x v="0"/>
    <x v="0"/>
    <x v="0"/>
    <x v="0"/>
    <n v="0"/>
  </r>
  <r>
    <n v="16"/>
    <x v="0"/>
    <x v="0"/>
    <x v="0"/>
    <x v="0"/>
    <n v="0"/>
  </r>
  <r>
    <n v="17"/>
    <x v="0"/>
    <x v="0"/>
    <x v="0"/>
    <x v="0"/>
    <n v="0"/>
  </r>
  <r>
    <n v="18"/>
    <x v="0"/>
    <x v="0"/>
    <x v="0"/>
    <x v="0"/>
    <n v="0"/>
  </r>
  <r>
    <n v="19"/>
    <x v="0"/>
    <x v="0"/>
    <x v="0"/>
    <x v="0"/>
    <n v="0"/>
  </r>
  <r>
    <n v="20"/>
    <x v="0"/>
    <x v="0"/>
    <x v="0"/>
    <x v="0"/>
    <n v="0"/>
  </r>
  <r>
    <n v="21"/>
    <x v="0"/>
    <x v="0"/>
    <x v="0"/>
    <x v="0"/>
    <n v="0"/>
  </r>
  <r>
    <n v="22"/>
    <x v="0"/>
    <x v="0"/>
    <x v="0"/>
    <x v="0"/>
    <n v="0"/>
  </r>
  <r>
    <n v="23"/>
    <x v="0"/>
    <x v="0"/>
    <x v="0"/>
    <x v="0"/>
    <n v="0"/>
  </r>
  <r>
    <n v="24"/>
    <x v="0"/>
    <x v="0"/>
    <x v="0"/>
    <x v="0"/>
    <n v="0"/>
  </r>
  <r>
    <n v="25"/>
    <x v="0"/>
    <x v="0"/>
    <x v="0"/>
    <x v="0"/>
    <n v="0"/>
  </r>
  <r>
    <n v="26"/>
    <x v="0"/>
    <x v="0"/>
    <x v="0"/>
    <x v="0"/>
    <n v="0"/>
  </r>
  <r>
    <n v="27"/>
    <x v="0"/>
    <x v="0"/>
    <x v="0"/>
    <x v="0"/>
    <n v="0"/>
  </r>
  <r>
    <n v="28"/>
    <x v="0"/>
    <x v="0"/>
    <x v="0"/>
    <x v="0"/>
    <n v="0"/>
  </r>
  <r>
    <n v="29"/>
    <x v="0"/>
    <x v="0"/>
    <x v="0"/>
    <x v="0"/>
    <n v="0"/>
  </r>
  <r>
    <n v="30"/>
    <x v="0"/>
    <x v="0"/>
    <x v="0"/>
    <x v="0"/>
    <n v="0"/>
  </r>
  <r>
    <n v="31"/>
    <x v="0"/>
    <x v="0"/>
    <x v="0"/>
    <x v="0"/>
    <n v="0"/>
  </r>
  <r>
    <n v="32"/>
    <x v="0"/>
    <x v="0"/>
    <x v="0"/>
    <x v="0"/>
    <n v="0"/>
  </r>
  <r>
    <n v="33"/>
    <x v="0"/>
    <x v="0"/>
    <x v="0"/>
    <x v="0"/>
    <n v="0"/>
  </r>
  <r>
    <n v="34"/>
    <x v="0"/>
    <x v="0"/>
    <x v="0"/>
    <x v="0"/>
    <n v="0"/>
  </r>
  <r>
    <n v="35"/>
    <x v="0"/>
    <x v="0"/>
    <x v="0"/>
    <x v="0"/>
    <n v="0"/>
  </r>
  <r>
    <n v="36"/>
    <x v="0"/>
    <x v="0"/>
    <x v="0"/>
    <x v="0"/>
    <n v="0"/>
  </r>
  <r>
    <n v="37"/>
    <x v="0"/>
    <x v="0"/>
    <x v="0"/>
    <x v="0"/>
    <n v="0"/>
  </r>
  <r>
    <n v="38"/>
    <x v="0"/>
    <x v="0"/>
    <x v="0"/>
    <x v="0"/>
    <n v="0"/>
  </r>
  <r>
    <n v="39"/>
    <x v="0"/>
    <x v="0"/>
    <x v="0"/>
    <x v="0"/>
    <n v="0"/>
  </r>
  <r>
    <n v="40"/>
    <x v="0"/>
    <x v="0"/>
    <x v="0"/>
    <x v="0"/>
    <n v="0"/>
  </r>
  <r>
    <n v="41"/>
    <x v="0"/>
    <x v="0"/>
    <x v="0"/>
    <x v="0"/>
    <n v="0"/>
  </r>
  <r>
    <n v="42"/>
    <x v="0"/>
    <x v="0"/>
    <x v="0"/>
    <x v="0"/>
    <n v="0"/>
  </r>
  <r>
    <n v="43"/>
    <x v="0"/>
    <x v="0"/>
    <x v="0"/>
    <x v="0"/>
    <n v="0"/>
  </r>
  <r>
    <n v="44"/>
    <x v="0"/>
    <x v="0"/>
    <x v="0"/>
    <x v="0"/>
    <n v="0"/>
  </r>
  <r>
    <n v="45"/>
    <x v="0"/>
    <x v="0"/>
    <x v="0"/>
    <x v="0"/>
    <n v="0"/>
  </r>
  <r>
    <n v="46"/>
    <x v="0"/>
    <x v="0"/>
    <x v="0"/>
    <x v="0"/>
    <n v="0"/>
  </r>
  <r>
    <n v="47"/>
    <x v="0"/>
    <x v="0"/>
    <x v="0"/>
    <x v="0"/>
    <n v="0"/>
  </r>
  <r>
    <n v="48"/>
    <x v="0"/>
    <x v="0"/>
    <x v="0"/>
    <x v="0"/>
    <n v="0"/>
  </r>
  <r>
    <n v="49"/>
    <x v="0"/>
    <x v="0"/>
    <x v="0"/>
    <x v="0"/>
    <n v="0"/>
  </r>
  <r>
    <n v="50"/>
    <x v="0"/>
    <x v="0"/>
    <x v="0"/>
    <x v="0"/>
    <n v="0"/>
  </r>
  <r>
    <n v="51"/>
    <x v="0"/>
    <x v="0"/>
    <x v="0"/>
    <x v="0"/>
    <n v="0"/>
  </r>
  <r>
    <n v="52"/>
    <x v="0"/>
    <x v="0"/>
    <x v="0"/>
    <x v="0"/>
    <n v="0"/>
  </r>
  <r>
    <n v="53"/>
    <x v="0"/>
    <x v="0"/>
    <x v="0"/>
    <x v="0"/>
    <n v="0"/>
  </r>
  <r>
    <n v="54"/>
    <x v="0"/>
    <x v="0"/>
    <x v="0"/>
    <x v="0"/>
    <n v="0"/>
  </r>
  <r>
    <n v="55"/>
    <x v="0"/>
    <x v="0"/>
    <x v="0"/>
    <x v="0"/>
    <n v="0"/>
  </r>
  <r>
    <n v="56"/>
    <x v="0"/>
    <x v="0"/>
    <x v="0"/>
    <x v="0"/>
    <n v="0"/>
  </r>
  <r>
    <n v="57"/>
    <x v="0"/>
    <x v="0"/>
    <x v="0"/>
    <x v="0"/>
    <n v="0"/>
  </r>
  <r>
    <n v="58"/>
    <x v="0"/>
    <x v="0"/>
    <x v="0"/>
    <x v="0"/>
    <n v="0"/>
  </r>
  <r>
    <n v="59"/>
    <x v="0"/>
    <x v="0"/>
    <x v="0"/>
    <x v="0"/>
    <n v="0"/>
  </r>
  <r>
    <n v="60"/>
    <x v="0"/>
    <x v="0"/>
    <x v="0"/>
    <x v="0"/>
    <n v="0"/>
  </r>
  <r>
    <n v="61"/>
    <x v="0"/>
    <x v="0"/>
    <x v="0"/>
    <x v="0"/>
    <n v="0"/>
  </r>
  <r>
    <m/>
    <x v="1"/>
    <x v="1"/>
    <x v="1"/>
    <x v="1"/>
    <m/>
  </r>
  <r>
    <n v="62"/>
    <x v="0"/>
    <x v="0"/>
    <x v="0"/>
    <x v="0"/>
    <n v="0"/>
  </r>
  <r>
    <n v="63"/>
    <x v="0"/>
    <x v="0"/>
    <x v="0"/>
    <x v="0"/>
    <n v="0"/>
  </r>
  <r>
    <n v="64"/>
    <x v="0"/>
    <x v="0"/>
    <x v="0"/>
    <x v="0"/>
    <n v="0"/>
  </r>
  <r>
    <n v="65"/>
    <x v="0"/>
    <x v="0"/>
    <x v="0"/>
    <x v="0"/>
    <n v="0"/>
  </r>
  <r>
    <n v="66"/>
    <x v="0"/>
    <x v="0"/>
    <x v="0"/>
    <x v="0"/>
    <n v="0"/>
  </r>
  <r>
    <n v="67"/>
    <x v="0"/>
    <x v="0"/>
    <x v="0"/>
    <x v="0"/>
    <n v="0"/>
  </r>
  <r>
    <n v="68"/>
    <x v="0"/>
    <x v="0"/>
    <x v="0"/>
    <x v="0"/>
    <n v="0"/>
  </r>
  <r>
    <n v="69"/>
    <x v="0"/>
    <x v="0"/>
    <x v="0"/>
    <x v="0"/>
    <n v="0"/>
  </r>
  <r>
    <n v="70"/>
    <x v="0"/>
    <x v="0"/>
    <x v="0"/>
    <x v="0"/>
    <n v="0"/>
  </r>
  <r>
    <n v="71"/>
    <x v="0"/>
    <x v="0"/>
    <x v="0"/>
    <x v="0"/>
    <n v="0"/>
  </r>
  <r>
    <n v="72"/>
    <x v="0"/>
    <x v="0"/>
    <x v="0"/>
    <x v="0"/>
    <n v="0"/>
  </r>
  <r>
    <n v="73"/>
    <x v="0"/>
    <x v="0"/>
    <x v="0"/>
    <x v="0"/>
    <n v="0"/>
  </r>
  <r>
    <n v="74"/>
    <x v="0"/>
    <x v="0"/>
    <x v="0"/>
    <x v="0"/>
    <n v="0"/>
  </r>
  <r>
    <n v="75"/>
    <x v="0"/>
    <x v="0"/>
    <x v="0"/>
    <x v="0"/>
    <n v="0"/>
  </r>
  <r>
    <n v="76"/>
    <x v="0"/>
    <x v="0"/>
    <x v="0"/>
    <x v="0"/>
    <n v="0"/>
  </r>
  <r>
    <n v="77"/>
    <x v="0"/>
    <x v="0"/>
    <x v="0"/>
    <x v="0"/>
    <n v="0"/>
  </r>
  <r>
    <n v="78"/>
    <x v="0"/>
    <x v="0"/>
    <x v="0"/>
    <x v="0"/>
    <n v="0"/>
  </r>
  <r>
    <m/>
    <x v="1"/>
    <x v="1"/>
    <x v="1"/>
    <x v="1"/>
    <m/>
  </r>
  <r>
    <n v="79"/>
    <x v="0"/>
    <x v="2"/>
    <x v="2"/>
    <x v="2"/>
    <n v="8"/>
  </r>
  <r>
    <n v="80"/>
    <x v="0"/>
    <x v="3"/>
    <x v="2"/>
    <x v="3"/>
    <n v="9.9"/>
  </r>
  <r>
    <n v="81"/>
    <x v="0"/>
    <x v="4"/>
    <x v="2"/>
    <x v="4"/>
    <n v="11.9"/>
  </r>
  <r>
    <n v="82"/>
    <x v="0"/>
    <x v="5"/>
    <x v="3"/>
    <x v="5"/>
    <n v="19.899999999999999"/>
  </r>
  <r>
    <n v="83"/>
    <x v="0"/>
    <x v="0"/>
    <x v="0"/>
    <x v="0"/>
    <n v="0"/>
  </r>
  <r>
    <n v="84"/>
    <x v="0"/>
    <x v="6"/>
    <x v="3"/>
    <x v="5"/>
    <n v="0"/>
  </r>
  <r>
    <n v="85"/>
    <x v="0"/>
    <x v="7"/>
    <x v="3"/>
    <x v="5"/>
    <n v="0"/>
  </r>
  <r>
    <n v="86"/>
    <x v="0"/>
    <x v="0"/>
    <x v="0"/>
    <x v="0"/>
    <n v="0"/>
  </r>
  <r>
    <n v="87"/>
    <x v="0"/>
    <x v="0"/>
    <x v="0"/>
    <x v="0"/>
    <n v="0"/>
  </r>
  <r>
    <n v="88"/>
    <x v="0"/>
    <x v="0"/>
    <x v="0"/>
    <x v="0"/>
    <n v="0"/>
  </r>
  <r>
    <n v="89"/>
    <x v="0"/>
    <x v="0"/>
    <x v="0"/>
    <x v="0"/>
    <n v="0"/>
  </r>
  <r>
    <n v="90"/>
    <x v="0"/>
    <x v="0"/>
    <x v="0"/>
    <x v="0"/>
    <n v="0"/>
  </r>
  <r>
    <n v="91"/>
    <x v="0"/>
    <x v="0"/>
    <x v="0"/>
    <x v="0"/>
    <n v="0"/>
  </r>
  <r>
    <n v="92"/>
    <x v="0"/>
    <x v="0"/>
    <x v="0"/>
    <x v="0"/>
    <n v="0"/>
  </r>
  <r>
    <n v="93"/>
    <x v="0"/>
    <x v="0"/>
    <x v="0"/>
    <x v="0"/>
    <n v="0"/>
  </r>
  <r>
    <m/>
    <x v="1"/>
    <x v="1"/>
    <x v="1"/>
    <x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n v="1"/>
    <x v="0"/>
    <x v="0"/>
    <x v="0"/>
    <x v="0"/>
    <n v="1866"/>
  </r>
  <r>
    <n v="2"/>
    <x v="0"/>
    <x v="1"/>
    <x v="1"/>
    <x v="1"/>
    <n v="400"/>
  </r>
  <r>
    <n v="3"/>
    <x v="0"/>
    <x v="2"/>
    <x v="2"/>
    <x v="2"/>
    <n v="0"/>
  </r>
  <r>
    <n v="4"/>
    <x v="0"/>
    <x v="2"/>
    <x v="2"/>
    <x v="2"/>
    <n v="0"/>
  </r>
  <r>
    <n v="5"/>
    <x v="0"/>
    <x v="2"/>
    <x v="2"/>
    <x v="2"/>
    <n v="0"/>
  </r>
  <r>
    <n v="6"/>
    <x v="0"/>
    <x v="2"/>
    <x v="2"/>
    <x v="2"/>
    <n v="0"/>
  </r>
  <r>
    <n v="7"/>
    <x v="0"/>
    <x v="2"/>
    <x v="2"/>
    <x v="2"/>
    <n v="0"/>
  </r>
  <r>
    <n v="8"/>
    <x v="0"/>
    <x v="2"/>
    <x v="2"/>
    <x v="2"/>
    <n v="0"/>
  </r>
  <r>
    <n v="9"/>
    <x v="0"/>
    <x v="2"/>
    <x v="2"/>
    <x v="2"/>
    <n v="0"/>
  </r>
  <r>
    <n v="10"/>
    <x v="0"/>
    <x v="2"/>
    <x v="2"/>
    <x v="2"/>
    <n v="0"/>
  </r>
  <r>
    <n v="11"/>
    <x v="0"/>
    <x v="2"/>
    <x v="2"/>
    <x v="2"/>
    <n v="0"/>
  </r>
  <r>
    <n v="12"/>
    <x v="0"/>
    <x v="2"/>
    <x v="2"/>
    <x v="2"/>
    <n v="0"/>
  </r>
  <r>
    <n v="13"/>
    <x v="0"/>
    <x v="2"/>
    <x v="2"/>
    <x v="2"/>
    <n v="0"/>
  </r>
  <r>
    <n v="14"/>
    <x v="0"/>
    <x v="2"/>
    <x v="2"/>
    <x v="2"/>
    <n v="0"/>
  </r>
  <r>
    <n v="15"/>
    <x v="0"/>
    <x v="2"/>
    <x v="2"/>
    <x v="2"/>
    <n v="0"/>
  </r>
  <r>
    <m/>
    <x v="1"/>
    <x v="3"/>
    <x v="3"/>
    <x v="3"/>
    <m/>
  </r>
  <r>
    <n v="16"/>
    <x v="0"/>
    <x v="2"/>
    <x v="2"/>
    <x v="2"/>
    <n v="0"/>
  </r>
  <r>
    <n v="17"/>
    <x v="0"/>
    <x v="2"/>
    <x v="2"/>
    <x v="2"/>
    <n v="0"/>
  </r>
  <r>
    <n v="18"/>
    <x v="0"/>
    <x v="2"/>
    <x v="2"/>
    <x v="2"/>
    <n v="0"/>
  </r>
  <r>
    <n v="19"/>
    <x v="0"/>
    <x v="2"/>
    <x v="2"/>
    <x v="2"/>
    <n v="0"/>
  </r>
  <r>
    <n v="20"/>
    <x v="0"/>
    <x v="2"/>
    <x v="2"/>
    <x v="2"/>
    <n v="0"/>
  </r>
  <r>
    <n v="21"/>
    <x v="0"/>
    <x v="2"/>
    <x v="2"/>
    <x v="2"/>
    <n v="0"/>
  </r>
  <r>
    <n v="22"/>
    <x v="0"/>
    <x v="2"/>
    <x v="2"/>
    <x v="2"/>
    <n v="0"/>
  </r>
  <r>
    <n v="23"/>
    <x v="0"/>
    <x v="2"/>
    <x v="2"/>
    <x v="2"/>
    <n v="0"/>
  </r>
  <r>
    <n v="24"/>
    <x v="0"/>
    <x v="2"/>
    <x v="2"/>
    <x v="2"/>
    <n v="0"/>
  </r>
  <r>
    <n v="25"/>
    <x v="0"/>
    <x v="2"/>
    <x v="2"/>
    <x v="2"/>
    <n v="0"/>
  </r>
  <r>
    <n v="26"/>
    <x v="0"/>
    <x v="2"/>
    <x v="2"/>
    <x v="2"/>
    <n v="0"/>
  </r>
  <r>
    <n v="27"/>
    <x v="0"/>
    <x v="2"/>
    <x v="2"/>
    <x v="2"/>
    <n v="0"/>
  </r>
  <r>
    <n v="28"/>
    <x v="0"/>
    <x v="2"/>
    <x v="2"/>
    <x v="2"/>
    <n v="0"/>
  </r>
  <r>
    <n v="29"/>
    <x v="0"/>
    <x v="2"/>
    <x v="2"/>
    <x v="2"/>
    <n v="0"/>
  </r>
  <r>
    <n v="30"/>
    <x v="0"/>
    <x v="2"/>
    <x v="2"/>
    <x v="2"/>
    <n v="0"/>
  </r>
  <r>
    <n v="31"/>
    <x v="0"/>
    <x v="2"/>
    <x v="2"/>
    <x v="2"/>
    <n v="0"/>
  </r>
  <r>
    <n v="32"/>
    <x v="0"/>
    <x v="2"/>
    <x v="2"/>
    <x v="2"/>
    <n v="0"/>
  </r>
  <r>
    <n v="33"/>
    <x v="0"/>
    <x v="2"/>
    <x v="2"/>
    <x v="2"/>
    <n v="0"/>
  </r>
  <r>
    <n v="34"/>
    <x v="0"/>
    <x v="2"/>
    <x v="2"/>
    <x v="2"/>
    <n v="0"/>
  </r>
  <r>
    <n v="35"/>
    <x v="0"/>
    <x v="2"/>
    <x v="2"/>
    <x v="2"/>
    <n v="0"/>
  </r>
  <r>
    <n v="36"/>
    <x v="0"/>
    <x v="2"/>
    <x v="2"/>
    <x v="2"/>
    <n v="0"/>
  </r>
  <r>
    <n v="37"/>
    <x v="0"/>
    <x v="2"/>
    <x v="2"/>
    <x v="2"/>
    <n v="0"/>
  </r>
  <r>
    <n v="38"/>
    <x v="0"/>
    <x v="2"/>
    <x v="2"/>
    <x v="2"/>
    <n v="0"/>
  </r>
  <r>
    <n v="39"/>
    <x v="0"/>
    <x v="2"/>
    <x v="2"/>
    <x v="2"/>
    <n v="0"/>
  </r>
  <r>
    <n v="40"/>
    <x v="0"/>
    <x v="2"/>
    <x v="2"/>
    <x v="2"/>
    <n v="0"/>
  </r>
  <r>
    <n v="41"/>
    <x v="0"/>
    <x v="2"/>
    <x v="2"/>
    <x v="2"/>
    <n v="0"/>
  </r>
  <r>
    <n v="42"/>
    <x v="0"/>
    <x v="2"/>
    <x v="2"/>
    <x v="2"/>
    <n v="0"/>
  </r>
  <r>
    <n v="43"/>
    <x v="0"/>
    <x v="2"/>
    <x v="2"/>
    <x v="2"/>
    <n v="0"/>
  </r>
  <r>
    <n v="44"/>
    <x v="0"/>
    <x v="2"/>
    <x v="2"/>
    <x v="2"/>
    <n v="0"/>
  </r>
  <r>
    <n v="45"/>
    <x v="0"/>
    <x v="2"/>
    <x v="2"/>
    <x v="2"/>
    <n v="0"/>
  </r>
  <r>
    <m/>
    <x v="1"/>
    <x v="3"/>
    <x v="3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7B599-ED39-4806-BDAB-72C17BFB1D71}" name="PivotTable2" cacheId="0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1">
  <location ref="A37:C41" firstHeaderRow="1" firstDataRow="2" firstDataCol="1"/>
  <pivotFields count="6">
    <pivotField showAll="0"/>
    <pivotField axis="axisCol" showAll="0">
      <items count="3">
        <item x="0"/>
        <item x="1"/>
        <item t="default"/>
      </items>
    </pivotField>
    <pivotField axis="axisRow" showAll="0">
      <items count="9">
        <item x="0"/>
        <item x="4"/>
        <item x="3"/>
        <item x="2"/>
        <item x="5"/>
        <item x="6"/>
        <item x="7"/>
        <item x="1"/>
        <item t="default"/>
      </items>
    </pivotField>
    <pivotField axis="axisRow" showAll="0">
      <items count="6">
        <item h="1" x="0"/>
        <item sd="0" x="3"/>
        <item sd="0" x="2"/>
        <item h="1" x="1"/>
        <item m="1" x="4"/>
        <item t="default"/>
      </items>
    </pivotField>
    <pivotField axis="axisRow" showAll="0">
      <items count="8">
        <item h="1" x="0"/>
        <item x="4"/>
        <item x="3"/>
        <item x="2"/>
        <item x="5"/>
        <item h="1" x="1"/>
        <item m="1" x="6"/>
        <item t="default"/>
      </items>
    </pivotField>
    <pivotField dataField="1" showAll="0"/>
  </pivotFields>
  <rowFields count="3">
    <field x="3"/>
    <field x="4"/>
    <field x="2"/>
  </rowFields>
  <rowItems count="3">
    <i>
      <x v="1"/>
    </i>
    <i>
      <x v="2"/>
    </i>
    <i t="grand">
      <x/>
    </i>
  </rowItems>
  <colFields count="1">
    <field x="1"/>
  </colFields>
  <colItems count="2">
    <i>
      <x/>
    </i>
    <i t="grand">
      <x/>
    </i>
  </colItems>
  <dataFields count="1">
    <dataField name="סכום של סה&quot;כ כסף כהוצאה" fld="5" baseField="2" baseItem="4" numFmtId="8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B5F0F-EA03-4917-B2B9-738812102747}" name="PivotTable4" cacheId="1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1">
  <location ref="A123:C127" firstHeaderRow="1" firstDataRow="2" firstDataCol="1"/>
  <pivotFields count="6"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Row" showAll="0">
      <items count="5">
        <item h="1" x="2"/>
        <item sd="0" x="1"/>
        <item sd="0" x="0"/>
        <item h="1" x="3"/>
        <item t="default"/>
      </items>
    </pivotField>
    <pivotField axis="axisRow" showAll="0">
      <items count="5">
        <item h="1" x="2"/>
        <item x="1"/>
        <item x="0"/>
        <item h="1" x="3"/>
        <item t="default"/>
      </items>
    </pivotField>
    <pivotField dataField="1" showAll="0"/>
  </pivotFields>
  <rowFields count="3">
    <field x="3"/>
    <field x="4"/>
    <field x="2"/>
  </rowFields>
  <rowItems count="3">
    <i>
      <x v="1"/>
    </i>
    <i>
      <x v="2"/>
    </i>
    <i t="grand">
      <x/>
    </i>
  </rowItems>
  <colFields count="1">
    <field x="1"/>
  </colFields>
  <colItems count="2">
    <i>
      <x/>
    </i>
    <i t="grand">
      <x/>
    </i>
  </colItems>
  <dataFields count="1">
    <dataField name="סכום של סה&quot;כ כסף כהכנסה" fld="5" baseField="1" baseItem="2" numFmtId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7:P15" headerRowDxfId="100" dataDxfId="99" totalsRowDxfId="98">
  <tableColumns count="14">
    <tableColumn id="1" xr3:uid="{00000000-0010-0000-0100-000001000000}" name="קניות" dataDxfId="97"/>
    <tableColumn id="2" xr3:uid="{00000000-0010-0000-0100-000002000000}" name="רכב_ותחבורה" dataDxfId="96"/>
    <tableColumn id="3" xr3:uid="{00000000-0010-0000-0100-000003000000}" name="פנאי_תרבות_והעשרה" dataDxfId="95"/>
    <tableColumn id="4" xr3:uid="{00000000-0010-0000-0100-000004000000}" name="אוכלים_בחוץ" dataDxfId="94"/>
    <tableColumn id="5" xr3:uid="{00000000-0010-0000-0100-000005000000}" name="שירותי_בריאות_ופארם" dataDxfId="93"/>
    <tableColumn id="6" xr3:uid="{00000000-0010-0000-0100-000006000000}" name="טיפוח_אישי" dataDxfId="92"/>
    <tableColumn id="7" xr3:uid="{00000000-0010-0000-0100-000007000000}" name="לימודים_והעשרה_עצמית" dataDxfId="91"/>
    <tableColumn id="8" xr3:uid="{00000000-0010-0000-0100-000008000000}" name="חופשות_וטיולים" dataDxfId="90"/>
    <tableColumn id="9" xr3:uid="{00000000-0010-0000-0100-000009000000}" name="שונות" dataDxfId="89"/>
    <tableColumn id="10" xr3:uid="{00000000-0010-0000-0100-00000A000000}" name="עמודה1" dataDxfId="88"/>
    <tableColumn id="11" xr3:uid="{00000000-0010-0000-0100-00000B000000}" name="עמודה2" dataDxfId="87"/>
    <tableColumn id="12" xr3:uid="{00000000-0010-0000-0100-00000C000000}" name="עמודה3" dataDxfId="86"/>
    <tableColumn id="13" xr3:uid="{00000000-0010-0000-0100-00000D000000}" name="עמודה4" dataDxfId="85"/>
    <tableColumn id="14" xr3:uid="{00000000-0010-0000-0100-00000E000000}" name="עמודה5" dataDxfId="84"/>
  </tableColumns>
  <tableStyleInfo name="TableStyleMedium5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5009E0-3C05-4D4E-B531-A271F9C0610E}" name="Table_25" displayName="Table_25" ref="C18:P26" headerRowDxfId="83" dataDxfId="82">
  <tableColumns count="14">
    <tableColumn id="1" xr3:uid="{3E55297E-95F6-4A4A-B545-761E72B41B1C}" name="קניות" dataDxfId="81"/>
    <tableColumn id="2" xr3:uid="{4F3DF7CB-492C-4662-BBB0-3E93DDC1E9DD}" name="רכב_ותחבורה" dataDxfId="80"/>
    <tableColumn id="3" xr3:uid="{4B7CADA7-AA00-47D5-9B3D-BA1C3299F0E4}" name="פנאי_תרבות_והעשרה" dataDxfId="79"/>
    <tableColumn id="4" xr3:uid="{4E5F2991-728A-46AF-A29B-CAFDE794585F}" name="אוכלים_בחוץ" dataDxfId="78"/>
    <tableColumn id="5" xr3:uid="{54A2FF13-C8AF-4E4F-8FBA-94EC597819D6}" name="שירותי_בריאות_ופארם" dataDxfId="77"/>
    <tableColumn id="6" xr3:uid="{1B137B6F-2034-4310-8381-3F54160C69F3}" name="טיפוח_אישי" dataDxfId="76"/>
    <tableColumn id="7" xr3:uid="{3A167BAF-BCA9-4ADA-9E4E-3F427006D939}" name="לימודים_והעשרה_עצמית" dataDxfId="75"/>
    <tableColumn id="8" xr3:uid="{3C999B6C-FCCF-44B3-A2C8-32844587D6EF}" name="חופשות_וטיולים" dataDxfId="74"/>
    <tableColumn id="9" xr3:uid="{EE339BAB-B19F-4859-8DAA-FB4287840D5C}" name="שונות" dataDxfId="73"/>
    <tableColumn id="10" xr3:uid="{3FC5EEBB-C018-4F6F-8E47-6450AA82CA51}" name="בע&quot;ח" dataDxfId="72"/>
    <tableColumn id="11" xr3:uid="{946BCC2E-4D76-4D77-9A09-DACC627E5F41}" name="שירותים_עסקיים" dataDxfId="71"/>
    <tableColumn id="12" xr3:uid="{1CB03D5F-8C18-4A1E-AAE3-9E433287FB98}" name="ילדים" dataDxfId="70"/>
    <tableColumn id="13" xr3:uid="{77D23A7D-C524-4E92-8CDB-5E12EC7553E5}" name="גירושין" dataDxfId="69"/>
    <tableColumn id="14" xr3:uid="{ED124F1E-1896-4EEA-964E-6418C5FEB231}" name="עוזרת_משק_בית" dataDxfId="68"/>
  </tableColumns>
  <tableStyleInfo name="TableStyleMedium5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34:P42" headerRowDxfId="67" dataDxfId="66" totalsRowDxfId="65">
  <tableColumns count="14">
    <tableColumn id="1" xr3:uid="{00000000-0010-0000-0000-000001000000}" name="עמודה1" dataDxfId="64"/>
    <tableColumn id="2" xr3:uid="{00000000-0010-0000-0000-000002000000}" name="עמודה2" dataDxfId="63"/>
    <tableColumn id="3" xr3:uid="{00000000-0010-0000-0000-000003000000}" name="עמודה3" dataDxfId="62"/>
    <tableColumn id="4" xr3:uid="{00000000-0010-0000-0000-000004000000}" name="עמודה4" dataDxfId="61"/>
    <tableColumn id="5" xr3:uid="{00000000-0010-0000-0000-000005000000}" name="עמודה5" dataDxfId="60"/>
    <tableColumn id="6" xr3:uid="{00000000-0010-0000-0000-000006000000}" name="עמודה6" dataDxfId="59"/>
    <tableColumn id="7" xr3:uid="{00000000-0010-0000-0000-000007000000}" name="בנקאות_וחיסכון" dataDxfId="58"/>
    <tableColumn id="8" xr3:uid="{00000000-0010-0000-0000-000008000000}" name="מנויים" dataDxfId="57"/>
    <tableColumn id="9" xr3:uid="{00000000-0010-0000-0000-000009000000}" name="העברה_בין_חשבונות" dataDxfId="56"/>
    <tableColumn id="10" xr3:uid="{00000000-0010-0000-0000-00000A000000}" name="ביטוחים" dataDxfId="55"/>
    <tableColumn id="11" xr3:uid="{00000000-0010-0000-0000-00000B000000}" name="בעח" dataDxfId="54"/>
    <tableColumn id="12" xr3:uid="{00000000-0010-0000-0000-00000C000000}" name="כושר_וספורט" dataDxfId="53"/>
    <tableColumn id="13" xr3:uid="{00000000-0010-0000-0000-00000D000000}" name="שירותים_עסקיים" dataDxfId="52"/>
    <tableColumn id="14" xr3:uid="{00000000-0010-0000-0000-00000E000000}" name="שונות" dataDxfId="51"/>
  </tableColumns>
  <tableStyleInfo name="TableStyleMedium5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7145DB-A9C2-4088-890D-3BE66B3567E6}" name="Table_17" displayName="Table_17" ref="C45:P53" headerRowDxfId="50" dataDxfId="49" totalsRowDxfId="48">
  <tableColumns count="14">
    <tableColumn id="1" xr3:uid="{25698DA9-BC31-4349-8B55-FA40CE46C5CC}" name="מגורים" dataDxfId="47"/>
    <tableColumn id="2" xr3:uid="{3114A918-1972-48E5-8FB6-C7921180EC38}" name="רכב" dataDxfId="46"/>
    <tableColumn id="3" xr3:uid="{06C8F081-255E-4966-B92F-4C25C6123E1A}" name="לימודים_והעשרה_עצמית" dataDxfId="45"/>
    <tableColumn id="4" xr3:uid="{1CDB2ABB-0D55-40F2-8101-0F9CD98ACCAF}" name="בריאות" dataDxfId="44"/>
    <tableColumn id="5" xr3:uid="{73B349D7-7196-4E14-BBD8-2FDB735BB535}" name="ילדים" dataDxfId="43"/>
    <tableColumn id="6" xr3:uid="{A2EACB9D-B2A0-430B-A530-858387BE2B84}" name="תקשורת" dataDxfId="42"/>
    <tableColumn id="7" xr3:uid="{CC1BFDD3-3526-4941-BE4E-4E3FB32E0CDA}" name="בנקאות_וחיסכון" dataDxfId="41"/>
    <tableColumn id="8" xr3:uid="{0A6FDF5B-F2CA-47A9-9F49-E9B512F1B39A}" name="מנויים" dataDxfId="40"/>
    <tableColumn id="9" xr3:uid="{90DBDD28-A610-4677-8480-E8830CAC9A24}" name="העברה_בין_חשבונות" dataDxfId="39"/>
    <tableColumn id="10" xr3:uid="{8B90B8C1-8098-442B-9E6B-5F2EDCE92CC7}" name="ביטוחים" dataDxfId="38"/>
    <tableColumn id="11" xr3:uid="{3B0948FC-9FA2-4A32-9FB2-072303F4E7EB}" name="בעח" dataDxfId="37"/>
    <tableColumn id="12" xr3:uid="{8DA26807-472D-4F03-98F9-38E439CED73A}" name="כושר_וספורט" dataDxfId="36"/>
    <tableColumn id="13" xr3:uid="{E19B4FC1-0167-4990-96C5-5BA42D17A7DD}" name="שירותים_עסקיים" dataDxfId="35"/>
    <tableColumn id="14" xr3:uid="{B7CE6076-B06C-44A9-B7DE-56B75DBF1AFF}" name="שונות" dataDxfId="34"/>
  </tableColumns>
  <tableStyleInfo name="TableStyleMedium5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0D7C44-91D7-4BE4-9947-6BCD510769F0}" name="Table_14" displayName="Table_14" ref="C7:P15" headerRowDxfId="33" dataDxfId="32" totalsRowDxfId="31">
  <tableColumns count="14">
    <tableColumn id="1" xr3:uid="{A1DDE4C9-7B5B-4D8F-B964-FF239D5CDFEC}" name="משכורת_חודשית" dataDxfId="30"/>
    <tableColumn id="2" xr3:uid="{CB6F4A68-20E6-4EF2-8A21-6EFBC39E05DE}" name="דמי_כיס" dataDxfId="29"/>
    <tableColumn id="3" xr3:uid="{A35038CD-C83B-4C40-81F6-BC4FB2D517EB}" name="עמודה1" dataDxfId="28"/>
    <tableColumn id="4" xr3:uid="{6F923E52-CF2F-4D24-A77F-EB962A75BD31}" name="עמודה2" dataDxfId="27"/>
    <tableColumn id="5" xr3:uid="{364492C7-FFE5-45FB-912E-93B09587DC9C}" name="עמודה3" dataDxfId="26"/>
    <tableColumn id="6" xr3:uid="{D879BA34-456B-4FAE-AE4A-868390C8FDD8}" name="עמודה4" dataDxfId="25"/>
    <tableColumn id="7" xr3:uid="{BF8E675F-4CA3-4C0F-A369-71BD22B5B574}" name="עמודה5" dataDxfId="24"/>
    <tableColumn id="8" xr3:uid="{5DF9571A-9E0C-486E-BC71-62DC6000C6E1}" name="עמודה6" dataDxfId="23"/>
    <tableColumn id="9" xr3:uid="{C9B7FA92-D1AA-439C-A998-CC0346129ACC}" name="עמודה7" dataDxfId="22"/>
    <tableColumn id="10" xr3:uid="{67C55590-F13B-4639-9443-716404C693DF}" name="עמודה8" dataDxfId="21"/>
    <tableColumn id="11" xr3:uid="{14101F8A-8618-48F1-9E30-8FFF110CAD01}" name="עמודה9" dataDxfId="20"/>
    <tableColumn id="12" xr3:uid="{A018FAB2-7F9E-42A5-9355-81C4EEAFFFD1}" name="עמודה10" dataDxfId="19"/>
    <tableColumn id="13" xr3:uid="{057C16CF-D4B0-4E38-A097-ADC25297609B}" name="עמודה11" dataDxfId="18"/>
    <tableColumn id="14" xr3:uid="{5AA8FD42-E8D4-4E3A-8A76-4D4A47A020D7}" name="עמודה12" dataDxfId="17"/>
  </tableColumns>
  <tableStyleInfo name="TableStyleMedium6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272497-7E24-4F92-891A-E3D21F1E63E0}" name="Table_148" displayName="Table_148" ref="C32:P40" headerRowDxfId="16" dataDxfId="15" totalsRowDxfId="14">
  <tableColumns count="14">
    <tableColumn id="1" xr3:uid="{FB9BDD90-2634-4557-A568-B2CCA9A976E5}" name="עבודות_מהצד" dataDxfId="13"/>
    <tableColumn id="2" xr3:uid="{74BF7A92-A8D4-4E44-9B64-533764B96478}" name="דמי_כיס_משתנות" dataDxfId="12"/>
    <tableColumn id="3" xr3:uid="{8F33D4DE-1838-4C9F-830C-9B6E8E9B7761}" name="שונות_הכנסות_משתנות" dataDxfId="11"/>
    <tableColumn id="4" xr3:uid="{CE94C9E2-C177-46F7-9898-ED5BE2A5E65D}" name="עמודה2" dataDxfId="10"/>
    <tableColumn id="5" xr3:uid="{5495A7F1-85FF-477C-8236-CA806BE53A54}" name="עמודה3" dataDxfId="9"/>
    <tableColumn id="6" xr3:uid="{1BE064A8-B942-4C86-994B-99C44FFEC4FA}" name="עמודה4" dataDxfId="8"/>
    <tableColumn id="7" xr3:uid="{C1B34104-E27A-45FD-8B2C-2B66001CB9C1}" name="עמודה5" dataDxfId="7"/>
    <tableColumn id="8" xr3:uid="{521DD757-9E4E-4E8A-A207-37AC13799695}" name="עמודה6" dataDxfId="6"/>
    <tableColumn id="9" xr3:uid="{9FC0E687-BA6F-45B4-A7AB-E35721EFC1B5}" name="עמודה7" dataDxfId="5"/>
    <tableColumn id="10" xr3:uid="{B9B8656D-58DA-42FB-AF57-D59790F4FC0F}" name="עמודה8" dataDxfId="4"/>
    <tableColumn id="11" xr3:uid="{9DA9D6FB-4A36-4761-A770-6FCEDCADAE47}" name="עמודה9" dataDxfId="3"/>
    <tableColumn id="12" xr3:uid="{2825858C-824C-4E33-B6A5-ECC2DA682ABD}" name="עמודה10" dataDxfId="2"/>
    <tableColumn id="13" xr3:uid="{E9123677-CC25-4D31-B88D-ED2CCDAC9AA7}" name="עמודה11" dataDxfId="1"/>
    <tableColumn id="14" xr3:uid="{B5364341-5E20-46BB-9094-BF8BCB38D696}" name="עמודה12" dataDxfId="0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A730-B87D-4F26-B54D-4FD8BDEFE7AD}">
  <sheetPr>
    <tabColor rgb="FFFF0000"/>
  </sheetPr>
  <dimension ref="A1:U83"/>
  <sheetViews>
    <sheetView rightToLeft="1" tabSelected="1" workbookViewId="0">
      <selection activeCell="A2" sqref="A2"/>
    </sheetView>
  </sheetViews>
  <sheetFormatPr defaultColWidth="0" defaultRowHeight="14" zeroHeight="1" x14ac:dyDescent="0.3"/>
  <cols>
    <col min="1" max="1" width="8.6640625" style="81" customWidth="1"/>
    <col min="2" max="2" width="10.4140625" style="81" bestFit="1" customWidth="1"/>
    <col min="3" max="3" width="17.6640625" style="81" bestFit="1" customWidth="1"/>
    <col min="4" max="4" width="6.58203125" style="81" bestFit="1" customWidth="1"/>
    <col min="5" max="5" width="9" style="81" bestFit="1" customWidth="1"/>
    <col min="6" max="6" width="11.1640625" style="81" bestFit="1" customWidth="1"/>
    <col min="7" max="7" width="11.25" style="81" bestFit="1" customWidth="1"/>
    <col min="8" max="8" width="12.08203125" style="81" bestFit="1" customWidth="1"/>
    <col min="9" max="9" width="28.33203125" style="81" customWidth="1"/>
    <col min="10" max="10" width="8.08203125" style="81" bestFit="1" customWidth="1"/>
    <col min="11" max="21" width="8.6640625" style="81" customWidth="1"/>
    <col min="22" max="16384" width="8.6640625" style="81" hidden="1"/>
  </cols>
  <sheetData>
    <row r="1" spans="1:10" ht="36.5" customHeight="1" x14ac:dyDescent="0.3">
      <c r="A1" s="171" t="s">
        <v>199</v>
      </c>
      <c r="B1" s="171"/>
      <c r="C1" s="171"/>
    </row>
    <row r="2" spans="1:10" ht="14.5" thickBot="1" x14ac:dyDescent="0.35"/>
    <row r="3" spans="1:10" x14ac:dyDescent="0.3">
      <c r="B3" s="158" t="s">
        <v>164</v>
      </c>
      <c r="C3" s="159"/>
      <c r="D3" s="160"/>
      <c r="E3" s="161" t="s">
        <v>173</v>
      </c>
      <c r="F3" s="159"/>
      <c r="G3" s="159"/>
      <c r="H3" s="159"/>
      <c r="I3" s="160"/>
      <c r="J3" s="162"/>
    </row>
    <row r="4" spans="1:10" ht="14" customHeight="1" x14ac:dyDescent="0.3">
      <c r="B4" s="163" t="s">
        <v>7</v>
      </c>
      <c r="C4" s="11" t="s">
        <v>10</v>
      </c>
      <c r="D4" s="156" t="s">
        <v>194</v>
      </c>
      <c r="E4" s="18" t="s">
        <v>9</v>
      </c>
      <c r="F4" s="18" t="s">
        <v>8</v>
      </c>
      <c r="G4" s="18" t="s">
        <v>7</v>
      </c>
      <c r="H4" s="18" t="s">
        <v>6</v>
      </c>
      <c r="I4" s="80" t="s">
        <v>5</v>
      </c>
      <c r="J4" s="164" t="s">
        <v>3</v>
      </c>
    </row>
    <row r="5" spans="1:10" ht="25.5" customHeight="1" thickBot="1" x14ac:dyDescent="0.35">
      <c r="B5" s="165" t="s">
        <v>7</v>
      </c>
      <c r="C5" s="166" t="s">
        <v>10</v>
      </c>
      <c r="D5" s="167" t="s">
        <v>194</v>
      </c>
      <c r="E5" s="168" t="s">
        <v>9</v>
      </c>
      <c r="F5" s="168" t="s">
        <v>8</v>
      </c>
      <c r="G5" s="168" t="s">
        <v>7</v>
      </c>
      <c r="H5" s="168" t="s">
        <v>6</v>
      </c>
      <c r="I5" s="169" t="s">
        <v>5</v>
      </c>
      <c r="J5" s="170" t="s">
        <v>3</v>
      </c>
    </row>
    <row r="6" spans="1:10" x14ac:dyDescent="0.3">
      <c r="B6" s="88"/>
      <c r="C6" s="89"/>
      <c r="D6" s="157" t="s">
        <v>194</v>
      </c>
      <c r="E6" s="89"/>
      <c r="F6" s="89"/>
      <c r="G6" s="89"/>
      <c r="H6" s="89"/>
      <c r="I6" s="89"/>
      <c r="J6" s="90"/>
    </row>
    <row r="7" spans="1:10" x14ac:dyDescent="0.3">
      <c r="B7" s="83"/>
      <c r="C7" s="25"/>
      <c r="D7" s="82" t="s">
        <v>194</v>
      </c>
      <c r="E7" s="25"/>
      <c r="F7" s="25"/>
      <c r="G7" s="25"/>
      <c r="H7" s="25"/>
      <c r="I7" s="25"/>
      <c r="J7" s="84"/>
    </row>
    <row r="8" spans="1:10" x14ac:dyDescent="0.3">
      <c r="B8" s="83"/>
      <c r="C8" s="25"/>
      <c r="D8" s="82" t="s">
        <v>194</v>
      </c>
      <c r="E8" s="25"/>
      <c r="F8" s="25"/>
      <c r="G8" s="25"/>
      <c r="H8" s="25"/>
      <c r="I8" s="25"/>
      <c r="J8" s="84"/>
    </row>
    <row r="9" spans="1:10" x14ac:dyDescent="0.3">
      <c r="B9" s="83"/>
      <c r="C9" s="25"/>
      <c r="D9" s="82" t="s">
        <v>194</v>
      </c>
      <c r="E9" s="25"/>
      <c r="F9" s="25"/>
      <c r="G9" s="25"/>
      <c r="H9" s="25"/>
      <c r="I9" s="25"/>
      <c r="J9" s="84"/>
    </row>
    <row r="10" spans="1:10" x14ac:dyDescent="0.3">
      <c r="B10" s="83"/>
      <c r="C10" s="25"/>
      <c r="D10" s="82" t="s">
        <v>194</v>
      </c>
      <c r="E10" s="25"/>
      <c r="F10" s="25"/>
      <c r="G10" s="25"/>
      <c r="H10" s="25"/>
      <c r="I10" s="25"/>
      <c r="J10" s="84"/>
    </row>
    <row r="11" spans="1:10" x14ac:dyDescent="0.3">
      <c r="B11" s="83"/>
      <c r="C11" s="25"/>
      <c r="D11" s="82" t="s">
        <v>194</v>
      </c>
      <c r="E11" s="25"/>
      <c r="F11" s="25"/>
      <c r="G11" s="25"/>
      <c r="H11" s="25"/>
      <c r="I11" s="25"/>
      <c r="J11" s="84"/>
    </row>
    <row r="12" spans="1:10" x14ac:dyDescent="0.3">
      <c r="B12" s="83"/>
      <c r="C12" s="25"/>
      <c r="D12" s="82" t="s">
        <v>194</v>
      </c>
      <c r="E12" s="25"/>
      <c r="F12" s="25"/>
      <c r="G12" s="25"/>
      <c r="H12" s="25"/>
      <c r="I12" s="25"/>
      <c r="J12" s="84"/>
    </row>
    <row r="13" spans="1:10" x14ac:dyDescent="0.3">
      <c r="B13" s="83"/>
      <c r="C13" s="25"/>
      <c r="D13" s="82" t="s">
        <v>194</v>
      </c>
      <c r="E13" s="25"/>
      <c r="F13" s="25"/>
      <c r="G13" s="25"/>
      <c r="H13" s="25"/>
      <c r="I13" s="25"/>
      <c r="J13" s="84"/>
    </row>
    <row r="14" spans="1:10" x14ac:dyDescent="0.3">
      <c r="B14" s="83"/>
      <c r="C14" s="25"/>
      <c r="D14" s="82" t="s">
        <v>194</v>
      </c>
      <c r="E14" s="25"/>
      <c r="F14" s="25"/>
      <c r="G14" s="25"/>
      <c r="H14" s="25"/>
      <c r="I14" s="25"/>
      <c r="J14" s="84"/>
    </row>
    <row r="15" spans="1:10" x14ac:dyDescent="0.3">
      <c r="B15" s="83"/>
      <c r="C15" s="25"/>
      <c r="D15" s="82" t="s">
        <v>194</v>
      </c>
      <c r="E15" s="25"/>
      <c r="F15" s="25"/>
      <c r="G15" s="25"/>
      <c r="H15" s="25"/>
      <c r="I15" s="25"/>
      <c r="J15" s="84"/>
    </row>
    <row r="16" spans="1:10" x14ac:dyDescent="0.3">
      <c r="B16" s="83"/>
      <c r="C16" s="25"/>
      <c r="D16" s="82" t="s">
        <v>194</v>
      </c>
      <c r="E16" s="25"/>
      <c r="F16" s="25"/>
      <c r="G16" s="25"/>
      <c r="H16" s="25"/>
      <c r="I16" s="25"/>
      <c r="J16" s="84"/>
    </row>
    <row r="17" spans="2:10" x14ac:dyDescent="0.3">
      <c r="B17" s="83"/>
      <c r="C17" s="25"/>
      <c r="D17" s="82" t="s">
        <v>194</v>
      </c>
      <c r="E17" s="25"/>
      <c r="F17" s="25"/>
      <c r="G17" s="25"/>
      <c r="H17" s="25"/>
      <c r="I17" s="25"/>
      <c r="J17" s="84"/>
    </row>
    <row r="18" spans="2:10" x14ac:dyDescent="0.3">
      <c r="B18" s="83"/>
      <c r="C18" s="25"/>
      <c r="D18" s="82" t="s">
        <v>194</v>
      </c>
      <c r="E18" s="25"/>
      <c r="F18" s="25"/>
      <c r="G18" s="25"/>
      <c r="H18" s="25"/>
      <c r="I18" s="25"/>
      <c r="J18" s="84"/>
    </row>
    <row r="19" spans="2:10" x14ac:dyDescent="0.3">
      <c r="B19" s="83"/>
      <c r="C19" s="25"/>
      <c r="D19" s="82" t="s">
        <v>194</v>
      </c>
      <c r="E19" s="25"/>
      <c r="F19" s="25"/>
      <c r="G19" s="25"/>
      <c r="H19" s="25"/>
      <c r="I19" s="25"/>
      <c r="J19" s="84"/>
    </row>
    <row r="20" spans="2:10" x14ac:dyDescent="0.3">
      <c r="B20" s="83"/>
      <c r="C20" s="25"/>
      <c r="D20" s="82" t="s">
        <v>194</v>
      </c>
      <c r="E20" s="25"/>
      <c r="F20" s="25"/>
      <c r="G20" s="25"/>
      <c r="H20" s="25"/>
      <c r="I20" s="25"/>
      <c r="J20" s="84"/>
    </row>
    <row r="21" spans="2:10" x14ac:dyDescent="0.3">
      <c r="B21" s="83"/>
      <c r="C21" s="25"/>
      <c r="D21" s="82" t="s">
        <v>194</v>
      </c>
      <c r="E21" s="25"/>
      <c r="F21" s="25"/>
      <c r="G21" s="25"/>
      <c r="H21" s="25"/>
      <c r="I21" s="25"/>
      <c r="J21" s="84"/>
    </row>
    <row r="22" spans="2:10" x14ac:dyDescent="0.3">
      <c r="B22" s="83"/>
      <c r="C22" s="25"/>
      <c r="D22" s="82" t="s">
        <v>194</v>
      </c>
      <c r="E22" s="25"/>
      <c r="F22" s="25"/>
      <c r="G22" s="25"/>
      <c r="H22" s="25"/>
      <c r="I22" s="25"/>
      <c r="J22" s="84"/>
    </row>
    <row r="23" spans="2:10" x14ac:dyDescent="0.3">
      <c r="B23" s="83"/>
      <c r="C23" s="25"/>
      <c r="D23" s="82" t="s">
        <v>194</v>
      </c>
      <c r="E23" s="25"/>
      <c r="F23" s="25"/>
      <c r="G23" s="25"/>
      <c r="H23" s="25"/>
      <c r="I23" s="25"/>
      <c r="J23" s="84"/>
    </row>
    <row r="24" spans="2:10" x14ac:dyDescent="0.3">
      <c r="B24" s="83"/>
      <c r="C24" s="25"/>
      <c r="D24" s="82" t="s">
        <v>194</v>
      </c>
      <c r="E24" s="25"/>
      <c r="F24" s="25"/>
      <c r="G24" s="25"/>
      <c r="H24" s="25"/>
      <c r="I24" s="25"/>
      <c r="J24" s="84"/>
    </row>
    <row r="25" spans="2:10" x14ac:dyDescent="0.3">
      <c r="B25" s="83"/>
      <c r="C25" s="25"/>
      <c r="D25" s="82" t="s">
        <v>194</v>
      </c>
      <c r="E25" s="25"/>
      <c r="F25" s="25"/>
      <c r="G25" s="25"/>
      <c r="H25" s="25"/>
      <c r="I25" s="25"/>
      <c r="J25" s="84"/>
    </row>
    <row r="26" spans="2:10" x14ac:dyDescent="0.3">
      <c r="B26" s="83"/>
      <c r="C26" s="25"/>
      <c r="D26" s="82" t="s">
        <v>194</v>
      </c>
      <c r="E26" s="25"/>
      <c r="F26" s="25"/>
      <c r="G26" s="25"/>
      <c r="H26" s="25"/>
      <c r="I26" s="25"/>
      <c r="J26" s="84"/>
    </row>
    <row r="27" spans="2:10" x14ac:dyDescent="0.3">
      <c r="B27" s="83"/>
      <c r="C27" s="25"/>
      <c r="D27" s="82" t="s">
        <v>194</v>
      </c>
      <c r="E27" s="25"/>
      <c r="F27" s="25"/>
      <c r="G27" s="25"/>
      <c r="H27" s="25"/>
      <c r="I27" s="25"/>
      <c r="J27" s="84"/>
    </row>
    <row r="28" spans="2:10" x14ac:dyDescent="0.3">
      <c r="B28" s="83"/>
      <c r="C28" s="25"/>
      <c r="D28" s="82" t="s">
        <v>194</v>
      </c>
      <c r="E28" s="25"/>
      <c r="F28" s="25"/>
      <c r="G28" s="25"/>
      <c r="H28" s="25"/>
      <c r="I28" s="25"/>
      <c r="J28" s="84"/>
    </row>
    <row r="29" spans="2:10" x14ac:dyDescent="0.3">
      <c r="B29" s="83"/>
      <c r="C29" s="25"/>
      <c r="D29" s="82" t="s">
        <v>194</v>
      </c>
      <c r="E29" s="25"/>
      <c r="F29" s="25"/>
      <c r="G29" s="25"/>
      <c r="H29" s="25"/>
      <c r="I29" s="25"/>
      <c r="J29" s="84"/>
    </row>
    <row r="30" spans="2:10" x14ac:dyDescent="0.3">
      <c r="B30" s="83"/>
      <c r="C30" s="25"/>
      <c r="D30" s="82" t="s">
        <v>194</v>
      </c>
      <c r="E30" s="25"/>
      <c r="F30" s="25"/>
      <c r="G30" s="25"/>
      <c r="H30" s="25"/>
      <c r="I30" s="25"/>
      <c r="J30" s="84"/>
    </row>
    <row r="31" spans="2:10" x14ac:dyDescent="0.3">
      <c r="B31" s="83"/>
      <c r="C31" s="25"/>
      <c r="D31" s="82" t="s">
        <v>194</v>
      </c>
      <c r="E31" s="25"/>
      <c r="F31" s="25"/>
      <c r="G31" s="25"/>
      <c r="H31" s="25"/>
      <c r="I31" s="25"/>
      <c r="J31" s="84"/>
    </row>
    <row r="32" spans="2:10" x14ac:dyDescent="0.3">
      <c r="B32" s="83"/>
      <c r="C32" s="25"/>
      <c r="D32" s="82" t="s">
        <v>194</v>
      </c>
      <c r="E32" s="25"/>
      <c r="F32" s="25"/>
      <c r="G32" s="25"/>
      <c r="H32" s="25"/>
      <c r="I32" s="25"/>
      <c r="J32" s="84"/>
    </row>
    <row r="33" spans="2:10" x14ac:dyDescent="0.3">
      <c r="B33" s="83"/>
      <c r="C33" s="25"/>
      <c r="D33" s="82" t="s">
        <v>194</v>
      </c>
      <c r="E33" s="25"/>
      <c r="F33" s="25"/>
      <c r="G33" s="25"/>
      <c r="H33" s="25"/>
      <c r="I33" s="25"/>
      <c r="J33" s="84"/>
    </row>
    <row r="34" spans="2:10" x14ac:dyDescent="0.3">
      <c r="B34" s="83"/>
      <c r="C34" s="25"/>
      <c r="D34" s="82" t="s">
        <v>194</v>
      </c>
      <c r="E34" s="25"/>
      <c r="F34" s="25"/>
      <c r="G34" s="25"/>
      <c r="H34" s="25"/>
      <c r="I34" s="25"/>
      <c r="J34" s="84"/>
    </row>
    <row r="35" spans="2:10" x14ac:dyDescent="0.3">
      <c r="B35" s="83"/>
      <c r="C35" s="25"/>
      <c r="D35" s="82" t="s">
        <v>194</v>
      </c>
      <c r="E35" s="25"/>
      <c r="F35" s="25"/>
      <c r="G35" s="25"/>
      <c r="H35" s="25"/>
      <c r="I35" s="25"/>
      <c r="J35" s="84"/>
    </row>
    <row r="36" spans="2:10" x14ac:dyDescent="0.3">
      <c r="B36" s="83"/>
      <c r="C36" s="25"/>
      <c r="D36" s="82" t="s">
        <v>194</v>
      </c>
      <c r="E36" s="25"/>
      <c r="F36" s="25"/>
      <c r="G36" s="25"/>
      <c r="H36" s="25"/>
      <c r="I36" s="25"/>
      <c r="J36" s="84"/>
    </row>
    <row r="37" spans="2:10" x14ac:dyDescent="0.3">
      <c r="B37" s="83"/>
      <c r="C37" s="25"/>
      <c r="D37" s="82" t="s">
        <v>194</v>
      </c>
      <c r="E37" s="25"/>
      <c r="F37" s="25"/>
      <c r="G37" s="25"/>
      <c r="H37" s="25"/>
      <c r="I37" s="25"/>
      <c r="J37" s="84"/>
    </row>
    <row r="38" spans="2:10" x14ac:dyDescent="0.3">
      <c r="B38" s="83"/>
      <c r="C38" s="25"/>
      <c r="D38" s="82" t="s">
        <v>194</v>
      </c>
      <c r="E38" s="25"/>
      <c r="F38" s="25"/>
      <c r="G38" s="25"/>
      <c r="H38" s="25"/>
      <c r="I38" s="25"/>
      <c r="J38" s="84"/>
    </row>
    <row r="39" spans="2:10" x14ac:dyDescent="0.3">
      <c r="B39" s="83"/>
      <c r="C39" s="25"/>
      <c r="D39" s="82" t="s">
        <v>194</v>
      </c>
      <c r="E39" s="25"/>
      <c r="F39" s="25"/>
      <c r="G39" s="25"/>
      <c r="H39" s="25"/>
      <c r="I39" s="25"/>
      <c r="J39" s="84"/>
    </row>
    <row r="40" spans="2:10" x14ac:dyDescent="0.3">
      <c r="B40" s="83"/>
      <c r="C40" s="25"/>
      <c r="D40" s="82" t="s">
        <v>194</v>
      </c>
      <c r="E40" s="25"/>
      <c r="F40" s="25"/>
      <c r="G40" s="25"/>
      <c r="H40" s="25"/>
      <c r="I40" s="25"/>
      <c r="J40" s="84"/>
    </row>
    <row r="41" spans="2:10" x14ac:dyDescent="0.3">
      <c r="B41" s="83"/>
      <c r="C41" s="25"/>
      <c r="D41" s="82" t="s">
        <v>194</v>
      </c>
      <c r="E41" s="25"/>
      <c r="F41" s="25"/>
      <c r="G41" s="25"/>
      <c r="H41" s="25"/>
      <c r="I41" s="25"/>
      <c r="J41" s="84"/>
    </row>
    <row r="42" spans="2:10" x14ac:dyDescent="0.3">
      <c r="B42" s="83"/>
      <c r="C42" s="25"/>
      <c r="D42" s="82" t="s">
        <v>194</v>
      </c>
      <c r="E42" s="25"/>
      <c r="F42" s="25"/>
      <c r="G42" s="25"/>
      <c r="H42" s="25"/>
      <c r="I42" s="25"/>
      <c r="J42" s="84"/>
    </row>
    <row r="43" spans="2:10" x14ac:dyDescent="0.3">
      <c r="B43" s="83"/>
      <c r="C43" s="25"/>
      <c r="D43" s="82" t="s">
        <v>194</v>
      </c>
      <c r="E43" s="25"/>
      <c r="F43" s="25"/>
      <c r="G43" s="25"/>
      <c r="H43" s="25"/>
      <c r="I43" s="25"/>
      <c r="J43" s="84"/>
    </row>
    <row r="44" spans="2:10" x14ac:dyDescent="0.3">
      <c r="B44" s="83"/>
      <c r="C44" s="25"/>
      <c r="D44" s="82" t="s">
        <v>194</v>
      </c>
      <c r="E44" s="25"/>
      <c r="F44" s="25"/>
      <c r="G44" s="25"/>
      <c r="H44" s="25"/>
      <c r="I44" s="25"/>
      <c r="J44" s="84"/>
    </row>
    <row r="45" spans="2:10" x14ac:dyDescent="0.3">
      <c r="B45" s="83"/>
      <c r="C45" s="25"/>
      <c r="D45" s="82" t="s">
        <v>194</v>
      </c>
      <c r="E45" s="25"/>
      <c r="F45" s="25"/>
      <c r="G45" s="25"/>
      <c r="H45" s="25"/>
      <c r="I45" s="25"/>
      <c r="J45" s="84"/>
    </row>
    <row r="46" spans="2:10" x14ac:dyDescent="0.3">
      <c r="B46" s="83"/>
      <c r="C46" s="25"/>
      <c r="D46" s="82" t="s">
        <v>194</v>
      </c>
      <c r="E46" s="25"/>
      <c r="F46" s="25"/>
      <c r="G46" s="25"/>
      <c r="H46" s="25"/>
      <c r="I46" s="25"/>
      <c r="J46" s="84"/>
    </row>
    <row r="47" spans="2:10" x14ac:dyDescent="0.3">
      <c r="B47" s="83"/>
      <c r="C47" s="25"/>
      <c r="D47" s="82" t="s">
        <v>194</v>
      </c>
      <c r="E47" s="25"/>
      <c r="F47" s="25"/>
      <c r="G47" s="25"/>
      <c r="H47" s="25"/>
      <c r="I47" s="25"/>
      <c r="J47" s="84"/>
    </row>
    <row r="48" spans="2:10" x14ac:dyDescent="0.3">
      <c r="B48" s="83"/>
      <c r="C48" s="25"/>
      <c r="D48" s="82" t="s">
        <v>194</v>
      </c>
      <c r="E48" s="25"/>
      <c r="F48" s="25"/>
      <c r="G48" s="25"/>
      <c r="H48" s="25"/>
      <c r="I48" s="25"/>
      <c r="J48" s="84"/>
    </row>
    <row r="49" spans="2:10" x14ac:dyDescent="0.3">
      <c r="B49" s="83"/>
      <c r="C49" s="25"/>
      <c r="D49" s="82" t="s">
        <v>194</v>
      </c>
      <c r="E49" s="25"/>
      <c r="F49" s="25"/>
      <c r="G49" s="25"/>
      <c r="H49" s="25"/>
      <c r="I49" s="25"/>
      <c r="J49" s="84"/>
    </row>
    <row r="50" spans="2:10" x14ac:dyDescent="0.3">
      <c r="B50" s="83"/>
      <c r="C50" s="25"/>
      <c r="D50" s="82" t="s">
        <v>194</v>
      </c>
      <c r="E50" s="25"/>
      <c r="F50" s="25"/>
      <c r="G50" s="25"/>
      <c r="H50" s="25"/>
      <c r="I50" s="25"/>
      <c r="J50" s="84"/>
    </row>
    <row r="51" spans="2:10" x14ac:dyDescent="0.3">
      <c r="B51" s="83"/>
      <c r="C51" s="25"/>
      <c r="D51" s="82" t="s">
        <v>194</v>
      </c>
      <c r="E51" s="25"/>
      <c r="F51" s="25"/>
      <c r="G51" s="25"/>
      <c r="H51" s="25"/>
      <c r="I51" s="25"/>
      <c r="J51" s="84"/>
    </row>
    <row r="52" spans="2:10" x14ac:dyDescent="0.3">
      <c r="B52" s="83"/>
      <c r="C52" s="25"/>
      <c r="D52" s="82" t="s">
        <v>194</v>
      </c>
      <c r="E52" s="25"/>
      <c r="F52" s="25"/>
      <c r="G52" s="25"/>
      <c r="H52" s="25"/>
      <c r="I52" s="25"/>
      <c r="J52" s="84"/>
    </row>
    <row r="53" spans="2:10" x14ac:dyDescent="0.3">
      <c r="B53" s="83"/>
      <c r="C53" s="25"/>
      <c r="D53" s="82" t="s">
        <v>194</v>
      </c>
      <c r="E53" s="25"/>
      <c r="F53" s="25"/>
      <c r="G53" s="25"/>
      <c r="H53" s="25"/>
      <c r="I53" s="25"/>
      <c r="J53" s="84"/>
    </row>
    <row r="54" spans="2:10" x14ac:dyDescent="0.3">
      <c r="B54" s="83"/>
      <c r="C54" s="25"/>
      <c r="D54" s="82" t="s">
        <v>194</v>
      </c>
      <c r="E54" s="25"/>
      <c r="F54" s="25"/>
      <c r="G54" s="25"/>
      <c r="H54" s="25"/>
      <c r="I54" s="25"/>
      <c r="J54" s="84"/>
    </row>
    <row r="55" spans="2:10" x14ac:dyDescent="0.3">
      <c r="B55" s="83"/>
      <c r="C55" s="25"/>
      <c r="D55" s="82" t="s">
        <v>194</v>
      </c>
      <c r="E55" s="25"/>
      <c r="F55" s="25"/>
      <c r="G55" s="25"/>
      <c r="H55" s="25"/>
      <c r="I55" s="25"/>
      <c r="J55" s="84"/>
    </row>
    <row r="56" spans="2:10" x14ac:dyDescent="0.3">
      <c r="B56" s="83"/>
      <c r="C56" s="25"/>
      <c r="D56" s="82" t="s">
        <v>194</v>
      </c>
      <c r="E56" s="25"/>
      <c r="F56" s="25"/>
      <c r="G56" s="25"/>
      <c r="H56" s="25"/>
      <c r="I56" s="25"/>
      <c r="J56" s="84"/>
    </row>
    <row r="57" spans="2:10" x14ac:dyDescent="0.3">
      <c r="B57" s="83"/>
      <c r="C57" s="25"/>
      <c r="D57" s="82" t="s">
        <v>194</v>
      </c>
      <c r="E57" s="25"/>
      <c r="F57" s="25"/>
      <c r="G57" s="25"/>
      <c r="H57" s="25"/>
      <c r="I57" s="25"/>
      <c r="J57" s="84"/>
    </row>
    <row r="58" spans="2:10" x14ac:dyDescent="0.3">
      <c r="B58" s="83"/>
      <c r="C58" s="25"/>
      <c r="D58" s="82" t="s">
        <v>194</v>
      </c>
      <c r="E58" s="25"/>
      <c r="F58" s="25"/>
      <c r="G58" s="25"/>
      <c r="H58" s="25"/>
      <c r="I58" s="25"/>
      <c r="J58" s="84"/>
    </row>
    <row r="59" spans="2:10" x14ac:dyDescent="0.3">
      <c r="B59" s="83"/>
      <c r="C59" s="25"/>
      <c r="D59" s="82" t="s">
        <v>194</v>
      </c>
      <c r="E59" s="25"/>
      <c r="F59" s="25"/>
      <c r="G59" s="25"/>
      <c r="H59" s="25"/>
      <c r="I59" s="25"/>
      <c r="J59" s="84"/>
    </row>
    <row r="60" spans="2:10" x14ac:dyDescent="0.3">
      <c r="B60" s="83"/>
      <c r="C60" s="25"/>
      <c r="D60" s="82" t="s">
        <v>194</v>
      </c>
      <c r="E60" s="25"/>
      <c r="F60" s="25"/>
      <c r="G60" s="25"/>
      <c r="H60" s="25"/>
      <c r="I60" s="25"/>
      <c r="J60" s="84"/>
    </row>
    <row r="61" spans="2:10" x14ac:dyDescent="0.3">
      <c r="B61" s="83"/>
      <c r="C61" s="25"/>
      <c r="D61" s="82" t="s">
        <v>194</v>
      </c>
      <c r="E61" s="25"/>
      <c r="F61" s="25"/>
      <c r="G61" s="25"/>
      <c r="H61" s="25"/>
      <c r="I61" s="25"/>
      <c r="J61" s="84"/>
    </row>
    <row r="62" spans="2:10" x14ac:dyDescent="0.3">
      <c r="B62" s="83"/>
      <c r="C62" s="25"/>
      <c r="D62" s="82" t="s">
        <v>194</v>
      </c>
      <c r="E62" s="25"/>
      <c r="F62" s="25"/>
      <c r="G62" s="25"/>
      <c r="H62" s="25"/>
      <c r="I62" s="25"/>
      <c r="J62" s="84"/>
    </row>
    <row r="63" spans="2:10" x14ac:dyDescent="0.3">
      <c r="B63" s="83"/>
      <c r="C63" s="25"/>
      <c r="D63" s="82" t="s">
        <v>194</v>
      </c>
      <c r="E63" s="25"/>
      <c r="F63" s="25"/>
      <c r="G63" s="25"/>
      <c r="H63" s="25"/>
      <c r="I63" s="25"/>
      <c r="J63" s="84"/>
    </row>
    <row r="64" spans="2:10" x14ac:dyDescent="0.3">
      <c r="B64" s="83"/>
      <c r="C64" s="25"/>
      <c r="D64" s="82" t="s">
        <v>194</v>
      </c>
      <c r="E64" s="25"/>
      <c r="F64" s="25"/>
      <c r="G64" s="25"/>
      <c r="H64" s="25"/>
      <c r="I64" s="25"/>
      <c r="J64" s="84"/>
    </row>
    <row r="65" spans="2:10" x14ac:dyDescent="0.3">
      <c r="B65" s="83"/>
      <c r="C65" s="25"/>
      <c r="D65" s="82" t="s">
        <v>194</v>
      </c>
      <c r="E65" s="25"/>
      <c r="F65" s="25"/>
      <c r="G65" s="25"/>
      <c r="H65" s="25"/>
      <c r="I65" s="25"/>
      <c r="J65" s="84"/>
    </row>
    <row r="66" spans="2:10" ht="14.5" thickBot="1" x14ac:dyDescent="0.35">
      <c r="B66" s="85"/>
      <c r="C66" s="86"/>
      <c r="D66" s="82" t="s">
        <v>194</v>
      </c>
      <c r="E66" s="86"/>
      <c r="F66" s="86"/>
      <c r="G66" s="86"/>
      <c r="H66" s="86"/>
      <c r="I66" s="86"/>
      <c r="J66" s="87"/>
    </row>
    <row r="67" spans="2:10" x14ac:dyDescent="0.3"/>
    <row r="68" spans="2:10" x14ac:dyDescent="0.3"/>
    <row r="69" spans="2:10" x14ac:dyDescent="0.3"/>
    <row r="70" spans="2:10" x14ac:dyDescent="0.3"/>
    <row r="71" spans="2:10" x14ac:dyDescent="0.3"/>
    <row r="72" spans="2:10" x14ac:dyDescent="0.3"/>
    <row r="73" spans="2:10" x14ac:dyDescent="0.3"/>
    <row r="74" spans="2:10" x14ac:dyDescent="0.3"/>
    <row r="75" spans="2:10" x14ac:dyDescent="0.3"/>
    <row r="76" spans="2:10" x14ac:dyDescent="0.3"/>
    <row r="77" spans="2:10" x14ac:dyDescent="0.3"/>
    <row r="78" spans="2:10" x14ac:dyDescent="0.3"/>
    <row r="79" spans="2:10" x14ac:dyDescent="0.3"/>
    <row r="80" spans="2:10" x14ac:dyDescent="0.3"/>
    <row r="81" x14ac:dyDescent="0.3"/>
    <row r="82" x14ac:dyDescent="0.3"/>
    <row r="83" x14ac:dyDescent="0.3"/>
  </sheetData>
  <mergeCells count="3">
    <mergeCell ref="E3:H3"/>
    <mergeCell ref="B3:C3"/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גיליון1">
    <tabColor rgb="FFFFC000"/>
  </sheetPr>
  <dimension ref="A1:AJ1007"/>
  <sheetViews>
    <sheetView rightToLeft="1" topLeftCell="B28" zoomScale="54" zoomScaleNormal="85" workbookViewId="0">
      <selection activeCell="U48" sqref="U48"/>
    </sheetView>
  </sheetViews>
  <sheetFormatPr defaultColWidth="0" defaultRowHeight="15" customHeight="1" zeroHeight="1" x14ac:dyDescent="0.3"/>
  <cols>
    <col min="1" max="1" width="6.4140625" style="10" customWidth="1"/>
    <col min="2" max="2" width="4.75" style="10" bestFit="1" customWidth="1"/>
    <col min="3" max="3" width="8.4140625" style="10" customWidth="1"/>
    <col min="4" max="4" width="9.9140625" style="10" customWidth="1"/>
    <col min="5" max="5" width="28.6640625" style="10" customWidth="1"/>
    <col min="6" max="6" width="14.5" style="10" customWidth="1"/>
    <col min="7" max="7" width="15.25" style="10" customWidth="1"/>
    <col min="8" max="9" width="10" style="10" customWidth="1"/>
    <col min="10" max="10" width="11.4140625" style="10" customWidth="1"/>
    <col min="11" max="11" width="10.6640625" style="10" customWidth="1"/>
    <col min="12" max="12" width="4.25" style="10" customWidth="1"/>
    <col min="13" max="13" width="13.25" style="10" customWidth="1"/>
    <col min="14" max="14" width="10.4140625" style="10" customWidth="1"/>
    <col min="15" max="15" width="4.1640625" style="10" customWidth="1"/>
    <col min="16" max="16" width="10.33203125" style="10" bestFit="1" customWidth="1"/>
    <col min="17" max="18" width="4.1640625" style="10" customWidth="1"/>
    <col min="19" max="19" width="4.58203125" style="10" customWidth="1"/>
    <col min="20" max="20" width="12.75" style="10" bestFit="1" customWidth="1"/>
    <col min="21" max="21" width="15.33203125" style="10" bestFit="1" customWidth="1"/>
    <col min="22" max="22" width="20.1640625" style="10" bestFit="1" customWidth="1"/>
    <col min="23" max="23" width="16.33203125" style="10" customWidth="1"/>
    <col min="24" max="24" width="15.5" style="10" customWidth="1"/>
    <col min="25" max="25" width="23.4140625" style="10" customWidth="1"/>
    <col min="26" max="26" width="6" style="10" customWidth="1"/>
    <col min="27" max="27" width="22.58203125" style="10" customWidth="1"/>
    <col min="28" max="28" width="5.4140625" style="10" customWidth="1"/>
    <col min="29" max="29" width="10.33203125" style="10" bestFit="1" customWidth="1"/>
    <col min="30" max="30" width="5.58203125" style="10" customWidth="1"/>
    <col min="31" max="34" width="12.6640625" style="10" customWidth="1"/>
    <col min="35" max="36" width="0" style="10" hidden="1" customWidth="1"/>
    <col min="37" max="51" width="12.6640625" style="10" hidden="1" customWidth="1"/>
    <col min="52" max="16384" width="12.6640625" style="10" hidden="1"/>
  </cols>
  <sheetData>
    <row r="1" spans="1:30" ht="19.5" customHeight="1" x14ac:dyDescent="0.3">
      <c r="A1" s="105" t="s">
        <v>195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7"/>
    </row>
    <row r="2" spans="1:30" ht="19.5" customHeight="1" x14ac:dyDescent="0.3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10"/>
    </row>
    <row r="3" spans="1:30" ht="19.5" customHeight="1" x14ac:dyDescent="0.3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10"/>
    </row>
    <row r="4" spans="1:30" ht="19.5" customHeight="1" x14ac:dyDescent="0.3">
      <c r="A4" s="111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30" ht="19.5" customHeight="1" x14ac:dyDescent="0.3"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30" s="71" customFormat="1" ht="19.5" customHeight="1" x14ac:dyDescent="0.3">
      <c r="A6" s="76" t="s">
        <v>1</v>
      </c>
      <c r="B6" s="77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30" s="71" customFormat="1" ht="19.5" customHeight="1" x14ac:dyDescent="0.3">
      <c r="A7" s="70" t="s">
        <v>2</v>
      </c>
      <c r="B7" s="77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0" s="71" customFormat="1" ht="19.5" customHeight="1" x14ac:dyDescent="0.3"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30" ht="38" customHeight="1" x14ac:dyDescent="0.3">
      <c r="B9" s="114" t="s">
        <v>172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6"/>
      <c r="R9" s="1"/>
      <c r="S9" s="125" t="s">
        <v>0</v>
      </c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6"/>
    </row>
    <row r="10" spans="1:30" ht="36.5" customHeight="1" x14ac:dyDescent="0.3">
      <c r="B10" s="104"/>
      <c r="C10" s="95" t="s">
        <v>3</v>
      </c>
      <c r="D10" s="100" t="s">
        <v>4</v>
      </c>
      <c r="E10" s="97" t="s">
        <v>5</v>
      </c>
      <c r="F10" s="123" t="s">
        <v>125</v>
      </c>
      <c r="G10" s="123" t="s">
        <v>126</v>
      </c>
      <c r="H10" s="99" t="s">
        <v>173</v>
      </c>
      <c r="I10" s="96"/>
      <c r="J10" s="96"/>
      <c r="K10" s="96"/>
      <c r="L10" s="104"/>
      <c r="M10" s="98" t="s">
        <v>164</v>
      </c>
      <c r="N10" s="96"/>
      <c r="O10" s="104"/>
      <c r="P10" s="14" t="s">
        <v>115</v>
      </c>
      <c r="Q10" s="104"/>
      <c r="R10" s="1"/>
      <c r="S10" s="127"/>
      <c r="T10" s="95" t="s">
        <v>3</v>
      </c>
      <c r="U10" s="100" t="s">
        <v>4</v>
      </c>
      <c r="V10" s="97" t="s">
        <v>5</v>
      </c>
      <c r="W10" s="123" t="s">
        <v>125</v>
      </c>
      <c r="X10" s="123" t="s">
        <v>126</v>
      </c>
      <c r="Y10" s="99" t="s">
        <v>117</v>
      </c>
      <c r="Z10" s="127"/>
      <c r="AA10" s="98" t="s">
        <v>119</v>
      </c>
      <c r="AB10" s="127"/>
      <c r="AC10" s="99" t="s">
        <v>123</v>
      </c>
      <c r="AD10" s="127"/>
    </row>
    <row r="11" spans="1:30" ht="27" customHeight="1" x14ac:dyDescent="0.3">
      <c r="B11" s="102"/>
      <c r="C11" s="96"/>
      <c r="D11" s="96"/>
      <c r="E11" s="96"/>
      <c r="F11" s="96"/>
      <c r="G11" s="96"/>
      <c r="H11" s="18" t="s">
        <v>6</v>
      </c>
      <c r="I11" s="18" t="s">
        <v>7</v>
      </c>
      <c r="J11" s="18" t="s">
        <v>8</v>
      </c>
      <c r="K11" s="18" t="s">
        <v>9</v>
      </c>
      <c r="L11" s="102"/>
      <c r="M11" s="11" t="s">
        <v>10</v>
      </c>
      <c r="N11" s="11" t="s">
        <v>7</v>
      </c>
      <c r="O11" s="102"/>
      <c r="P11" s="19" t="s">
        <v>19</v>
      </c>
      <c r="Q11" s="102"/>
      <c r="R11" s="1"/>
      <c r="S11" s="102"/>
      <c r="T11" s="96"/>
      <c r="U11" s="96"/>
      <c r="V11" s="96"/>
      <c r="W11" s="96"/>
      <c r="X11" s="96"/>
      <c r="Y11" s="99"/>
      <c r="Z11" s="102"/>
      <c r="AA11" s="128"/>
      <c r="AB11" s="102"/>
      <c r="AC11" s="99"/>
      <c r="AD11" s="102"/>
    </row>
    <row r="12" spans="1:30" ht="19.5" customHeight="1" x14ac:dyDescent="0.3">
      <c r="A12" s="1"/>
      <c r="B12" s="102"/>
      <c r="C12" s="7" t="str">
        <f>IF('טיוטא למיפוי אוטומטי'!J6="","",'טיוטא למיפוי אוטומטי'!J6)</f>
        <v/>
      </c>
      <c r="D12" s="8" t="b">
        <f>IF(ISNUMBER('הוצאות (והחזרים) משתנות וקבועות'!$B$6),(IF(ISNUMBER('הוצאות (והחזרים) משתנות וקבועות'!$B$7),(IF(ISNUMBER(C12),DATE('הוצאות (והחזרים) משתנות וקבועות'!$B$6,'הוצאות (והחזרים) משתנות וקבועות'!$B$7,C12))))))</f>
        <v>0</v>
      </c>
      <c r="E12" s="7" t="str">
        <f>IF('טיוטא למיפוי אוטומטי'!I6="","",'טיוטא למיפוי אוטומטי'!I6)</f>
        <v/>
      </c>
      <c r="F12" s="7"/>
      <c r="G12" s="7"/>
      <c r="H12" s="7" t="str">
        <f>IF('טיוטא למיפוי אוטומטי'!H6="","",'טיוטא למיפוי אוטומטי'!H6)</f>
        <v/>
      </c>
      <c r="I12" s="7" t="str">
        <f>IF('טיוטא למיפוי אוטומטי'!G6="","",'טיוטא למיפוי אוטומטי'!G6)</f>
        <v/>
      </c>
      <c r="J12" s="7" t="str">
        <f>IF('טיוטא למיפוי אוטומטי'!F6="","",'טיוטא למיפוי אוטומטי'!F6)</f>
        <v/>
      </c>
      <c r="K12" s="7" t="str">
        <f>IF('טיוטא למיפוי אוטומטי'!E6="","",'טיוטא למיפוי אוטומטי'!E6)</f>
        <v/>
      </c>
      <c r="L12" s="102"/>
      <c r="M12" s="7" t="str">
        <f>IF('טיוטא למיפוי אוטומטי'!C6="","",'טיוטא למיפוי אוטומטי'!C6)</f>
        <v/>
      </c>
      <c r="N12" s="7" t="str">
        <f>IF('טיוטא למיפוי אוטומטי'!B6="","",'טיוטא למיפוי אוטומטי'!B6)</f>
        <v/>
      </c>
      <c r="O12" s="102"/>
      <c r="P12" s="7">
        <f t="shared" ref="P12:P39" si="0">SUM(H12:K12)-SUM(M12:N12)</f>
        <v>0</v>
      </c>
      <c r="Q12" s="102"/>
      <c r="R12" s="1"/>
      <c r="S12" s="102"/>
      <c r="T12" s="7"/>
      <c r="U12" s="8" t="b">
        <f>IF(ISNUMBER($B$6),(IF(ISNUMBER($B$7),(IF(ISNUMBER(T12),DATE($B$6,$B$7,T12))))))</f>
        <v>0</v>
      </c>
      <c r="V12" s="7"/>
      <c r="W12" s="7"/>
      <c r="X12" s="7"/>
      <c r="Y12" s="7"/>
      <c r="Z12" s="102"/>
      <c r="AA12" s="12"/>
      <c r="AB12" s="102"/>
      <c r="AC12" s="13">
        <f>Y12-AA12</f>
        <v>0</v>
      </c>
      <c r="AD12" s="102"/>
    </row>
    <row r="13" spans="1:30" ht="19.5" customHeight="1" x14ac:dyDescent="0.3">
      <c r="A13" s="1"/>
      <c r="B13" s="102"/>
      <c r="C13" s="7" t="str">
        <f>IF('טיוטא למיפוי אוטומטי'!J7="","",'טיוטא למיפוי אוטומטי'!J7)</f>
        <v/>
      </c>
      <c r="D13" s="8" t="b">
        <f>IF(ISNUMBER('הוצאות (והחזרים) משתנות וקבועות'!$B$6),(IF(ISNUMBER('הוצאות (והחזרים) משתנות וקבועות'!$B$7),(IF(ISNUMBER(C13),DATE('הוצאות (והחזרים) משתנות וקבועות'!$B$6,'הוצאות (והחזרים) משתנות וקבועות'!$B$7,C13))))))</f>
        <v>0</v>
      </c>
      <c r="E13" s="7" t="str">
        <f>IF('טיוטא למיפוי אוטומטי'!I7="","",'טיוטא למיפוי אוטומטי'!I7)</f>
        <v/>
      </c>
      <c r="F13" s="7"/>
      <c r="G13" s="7"/>
      <c r="H13" s="7" t="str">
        <f>IF('טיוטא למיפוי אוטומטי'!H7="","",'טיוטא למיפוי אוטומטי'!H7)</f>
        <v/>
      </c>
      <c r="I13" s="7" t="str">
        <f>IF('טיוטא למיפוי אוטומטי'!G7="","",'טיוטא למיפוי אוטומטי'!G7)</f>
        <v/>
      </c>
      <c r="J13" s="7" t="str">
        <f>IF('טיוטא למיפוי אוטומטי'!F7="","",'טיוטא למיפוי אוטומטי'!F7)</f>
        <v/>
      </c>
      <c r="K13" s="7" t="str">
        <f>IF('טיוטא למיפוי אוטומטי'!E7="","",'טיוטא למיפוי אוטומטי'!E7)</f>
        <v/>
      </c>
      <c r="L13" s="102"/>
      <c r="M13" s="7" t="str">
        <f>IF('טיוטא למיפוי אוטומטי'!C7="","",'טיוטא למיפוי אוטומטי'!C7)</f>
        <v/>
      </c>
      <c r="N13" s="7" t="str">
        <f>IF('טיוטא למיפוי אוטומטי'!B7="","",'טיוטא למיפוי אוטומטי'!B7)</f>
        <v/>
      </c>
      <c r="O13" s="102"/>
      <c r="P13" s="7">
        <f t="shared" si="0"/>
        <v>0</v>
      </c>
      <c r="Q13" s="102"/>
      <c r="R13" s="1"/>
      <c r="S13" s="102"/>
      <c r="T13" s="7"/>
      <c r="U13" s="8" t="b">
        <f t="shared" ref="U13:U28" si="1">IF(ISNUMBER($B$6),(IF(ISNUMBER($B$7),(IF(ISNUMBER(T13),DATE($B$6,$B$7,T13))))))</f>
        <v>0</v>
      </c>
      <c r="V13" s="7"/>
      <c r="W13" s="7"/>
      <c r="X13" s="7"/>
      <c r="Y13" s="7"/>
      <c r="Z13" s="102"/>
      <c r="AA13" s="12"/>
      <c r="AB13" s="102"/>
      <c r="AC13" s="13">
        <f t="shared" ref="AC13:AC28" si="2">Y13-AA13</f>
        <v>0</v>
      </c>
      <c r="AD13" s="102"/>
    </row>
    <row r="14" spans="1:30" ht="19.5" customHeight="1" x14ac:dyDescent="0.3">
      <c r="A14" s="1"/>
      <c r="B14" s="102"/>
      <c r="C14" s="7" t="str">
        <f>IF('טיוטא למיפוי אוטומטי'!J8="","",'טיוטא למיפוי אוטומטי'!J8)</f>
        <v/>
      </c>
      <c r="D14" s="8" t="b">
        <f>IF(ISNUMBER('הוצאות (והחזרים) משתנות וקבועות'!$B$6),(IF(ISNUMBER('הוצאות (והחזרים) משתנות וקבועות'!$B$7),(IF(ISNUMBER(C14),DATE('הוצאות (והחזרים) משתנות וקבועות'!$B$6,'הוצאות (והחזרים) משתנות וקבועות'!$B$7,C14))))))</f>
        <v>0</v>
      </c>
      <c r="E14" s="7" t="str">
        <f>IF('טיוטא למיפוי אוטומטי'!I8="","",'טיוטא למיפוי אוטומטי'!I8)</f>
        <v/>
      </c>
      <c r="F14" s="7"/>
      <c r="G14" s="7"/>
      <c r="H14" s="7" t="str">
        <f>IF('טיוטא למיפוי אוטומטי'!H8="","",'טיוטא למיפוי אוטומטי'!H8)</f>
        <v/>
      </c>
      <c r="I14" s="7" t="str">
        <f>IF('טיוטא למיפוי אוטומטי'!G8="","",'טיוטא למיפוי אוטומטי'!G8)</f>
        <v/>
      </c>
      <c r="J14" s="7" t="str">
        <f>IF('טיוטא למיפוי אוטומטי'!F8="","",'טיוטא למיפוי אוטומטי'!F8)</f>
        <v/>
      </c>
      <c r="K14" s="7" t="str">
        <f>IF('טיוטא למיפוי אוטומטי'!E8="","",'טיוטא למיפוי אוטומטי'!E8)</f>
        <v/>
      </c>
      <c r="L14" s="102"/>
      <c r="M14" s="7" t="str">
        <f>IF('טיוטא למיפוי אוטומטי'!C8="","",'טיוטא למיפוי אוטומטי'!C8)</f>
        <v/>
      </c>
      <c r="N14" s="7" t="str">
        <f>IF('טיוטא למיפוי אוטומטי'!B8="","",'טיוטא למיפוי אוטומטי'!B8)</f>
        <v/>
      </c>
      <c r="O14" s="102"/>
      <c r="P14" s="7">
        <f t="shared" si="0"/>
        <v>0</v>
      </c>
      <c r="Q14" s="102"/>
      <c r="R14" s="1"/>
      <c r="S14" s="102"/>
      <c r="T14" s="7"/>
      <c r="U14" s="8" t="b">
        <f t="shared" si="1"/>
        <v>0</v>
      </c>
      <c r="V14" s="7"/>
      <c r="W14" s="7"/>
      <c r="X14" s="7"/>
      <c r="Y14" s="7"/>
      <c r="Z14" s="102"/>
      <c r="AA14" s="12"/>
      <c r="AB14" s="102"/>
      <c r="AC14" s="13">
        <f t="shared" si="2"/>
        <v>0</v>
      </c>
      <c r="AD14" s="102"/>
    </row>
    <row r="15" spans="1:30" ht="19.5" customHeight="1" x14ac:dyDescent="0.3">
      <c r="A15" s="1"/>
      <c r="B15" s="102"/>
      <c r="C15" s="7" t="str">
        <f>IF('טיוטא למיפוי אוטומטי'!J9="","",'טיוטא למיפוי אוטומטי'!J9)</f>
        <v/>
      </c>
      <c r="D15" s="8" t="b">
        <f>IF(ISNUMBER('הוצאות (והחזרים) משתנות וקבועות'!$B$6),(IF(ISNUMBER('הוצאות (והחזרים) משתנות וקבועות'!$B$7),(IF(ISNUMBER(C15),DATE('הוצאות (והחזרים) משתנות וקבועות'!$B$6,'הוצאות (והחזרים) משתנות וקבועות'!$B$7,C15))))))</f>
        <v>0</v>
      </c>
      <c r="E15" s="7" t="str">
        <f>IF('טיוטא למיפוי אוטומטי'!I9="","",'טיוטא למיפוי אוטומטי'!I9)</f>
        <v/>
      </c>
      <c r="F15" s="7"/>
      <c r="G15" s="7"/>
      <c r="H15" s="7" t="str">
        <f>IF('טיוטא למיפוי אוטומטי'!H9="","",'טיוטא למיפוי אוטומטי'!H9)</f>
        <v/>
      </c>
      <c r="I15" s="7" t="str">
        <f>IF('טיוטא למיפוי אוטומטי'!G9="","",'טיוטא למיפוי אוטומטי'!G9)</f>
        <v/>
      </c>
      <c r="J15" s="7" t="str">
        <f>IF('טיוטא למיפוי אוטומטי'!F9="","",'טיוטא למיפוי אוטומטי'!F9)</f>
        <v/>
      </c>
      <c r="K15" s="7" t="str">
        <f>IF('טיוטא למיפוי אוטומטי'!E9="","",'טיוטא למיפוי אוטומטי'!E9)</f>
        <v/>
      </c>
      <c r="L15" s="102"/>
      <c r="M15" s="7" t="str">
        <f>IF('טיוטא למיפוי אוטומטי'!C9="","",'טיוטא למיפוי אוטומטי'!C9)</f>
        <v/>
      </c>
      <c r="N15" s="7" t="str">
        <f>IF('טיוטא למיפוי אוטומטי'!B9="","",'טיוטא למיפוי אוטומטי'!B9)</f>
        <v/>
      </c>
      <c r="O15" s="102"/>
      <c r="P15" s="7">
        <f t="shared" si="0"/>
        <v>0</v>
      </c>
      <c r="Q15" s="102"/>
      <c r="R15" s="1"/>
      <c r="S15" s="102"/>
      <c r="T15" s="7"/>
      <c r="U15" s="8" t="b">
        <f t="shared" si="1"/>
        <v>0</v>
      </c>
      <c r="V15" s="7"/>
      <c r="W15" s="7"/>
      <c r="X15" s="7"/>
      <c r="Y15" s="7"/>
      <c r="Z15" s="102"/>
      <c r="AA15" s="12"/>
      <c r="AB15" s="102"/>
      <c r="AC15" s="13">
        <f t="shared" si="2"/>
        <v>0</v>
      </c>
      <c r="AD15" s="102"/>
    </row>
    <row r="16" spans="1:30" ht="19.5" customHeight="1" x14ac:dyDescent="0.3">
      <c r="A16" s="1"/>
      <c r="B16" s="102"/>
      <c r="C16" s="7" t="str">
        <f>IF('טיוטא למיפוי אוטומטי'!J10="","",'טיוטא למיפוי אוטומטי'!J10)</f>
        <v/>
      </c>
      <c r="D16" s="8" t="b">
        <f>IF(ISNUMBER('הוצאות (והחזרים) משתנות וקבועות'!$B$6),(IF(ISNUMBER('הוצאות (והחזרים) משתנות וקבועות'!$B$7),(IF(ISNUMBER(C16),DATE('הוצאות (והחזרים) משתנות וקבועות'!$B$6,'הוצאות (והחזרים) משתנות וקבועות'!$B$7,C16))))))</f>
        <v>0</v>
      </c>
      <c r="E16" s="7" t="str">
        <f>IF('טיוטא למיפוי אוטומטי'!I10="","",'טיוטא למיפוי אוטומטי'!I10)</f>
        <v/>
      </c>
      <c r="F16" s="7"/>
      <c r="G16" s="7"/>
      <c r="H16" s="7" t="str">
        <f>IF('טיוטא למיפוי אוטומטי'!H10="","",'טיוטא למיפוי אוטומטי'!H10)</f>
        <v/>
      </c>
      <c r="I16" s="7" t="str">
        <f>IF('טיוטא למיפוי אוטומטי'!G10="","",'טיוטא למיפוי אוטומטי'!G10)</f>
        <v/>
      </c>
      <c r="J16" s="7" t="str">
        <f>IF('טיוטא למיפוי אוטומטי'!F10="","",'טיוטא למיפוי אוטומטי'!F10)</f>
        <v/>
      </c>
      <c r="K16" s="7" t="str">
        <f>IF('טיוטא למיפוי אוטומטי'!E10="","",'טיוטא למיפוי אוטומטי'!E10)</f>
        <v/>
      </c>
      <c r="L16" s="102"/>
      <c r="M16" s="7" t="str">
        <f>IF('טיוטא למיפוי אוטומטי'!C10="","",'טיוטא למיפוי אוטומטי'!C10)</f>
        <v/>
      </c>
      <c r="N16" s="7" t="str">
        <f>IF('טיוטא למיפוי אוטומטי'!B10="","",'טיוטא למיפוי אוטומטי'!B10)</f>
        <v/>
      </c>
      <c r="O16" s="102"/>
      <c r="P16" s="7">
        <f t="shared" si="0"/>
        <v>0</v>
      </c>
      <c r="Q16" s="102"/>
      <c r="R16" s="1"/>
      <c r="S16" s="102"/>
      <c r="T16" s="7"/>
      <c r="U16" s="8" t="b">
        <f t="shared" si="1"/>
        <v>0</v>
      </c>
      <c r="V16" s="7"/>
      <c r="W16" s="7"/>
      <c r="X16" s="7"/>
      <c r="Y16" s="7"/>
      <c r="Z16" s="102"/>
      <c r="AA16" s="12"/>
      <c r="AB16" s="102"/>
      <c r="AC16" s="13">
        <f t="shared" si="2"/>
        <v>0</v>
      </c>
      <c r="AD16" s="102"/>
    </row>
    <row r="17" spans="1:30" ht="19.5" customHeight="1" x14ac:dyDescent="0.3">
      <c r="A17" s="1"/>
      <c r="B17" s="102"/>
      <c r="C17" s="7" t="str">
        <f>IF('טיוטא למיפוי אוטומטי'!J11="","",'טיוטא למיפוי אוטומטי'!J11)</f>
        <v/>
      </c>
      <c r="D17" s="8" t="b">
        <f>IF(ISNUMBER('הוצאות (והחזרים) משתנות וקבועות'!$B$6),(IF(ISNUMBER('הוצאות (והחזרים) משתנות וקבועות'!$B$7),(IF(ISNUMBER(C17),DATE('הוצאות (והחזרים) משתנות וקבועות'!$B$6,'הוצאות (והחזרים) משתנות וקבועות'!$B$7,C17))))))</f>
        <v>0</v>
      </c>
      <c r="E17" s="7" t="str">
        <f>IF('טיוטא למיפוי אוטומטי'!I11="","",'טיוטא למיפוי אוטומטי'!I11)</f>
        <v/>
      </c>
      <c r="F17" s="7"/>
      <c r="G17" s="7"/>
      <c r="H17" s="7" t="str">
        <f>IF('טיוטא למיפוי אוטומטי'!H11="","",'טיוטא למיפוי אוטומטי'!H11)</f>
        <v/>
      </c>
      <c r="I17" s="7" t="str">
        <f>IF('טיוטא למיפוי אוטומטי'!G11="","",'טיוטא למיפוי אוטומטי'!G11)</f>
        <v/>
      </c>
      <c r="J17" s="7" t="str">
        <f>IF('טיוטא למיפוי אוטומטי'!F11="","",'טיוטא למיפוי אוטומטי'!F11)</f>
        <v/>
      </c>
      <c r="K17" s="7" t="str">
        <f>IF('טיוטא למיפוי אוטומטי'!E11="","",'טיוטא למיפוי אוטומטי'!E11)</f>
        <v/>
      </c>
      <c r="L17" s="102"/>
      <c r="M17" s="7" t="str">
        <f>IF('טיוטא למיפוי אוטומטי'!C11="","",'טיוטא למיפוי אוטומטי'!C11)</f>
        <v/>
      </c>
      <c r="N17" s="7" t="str">
        <f>IF('טיוטא למיפוי אוטומטי'!B11="","",'טיוטא למיפוי אוטומטי'!B11)</f>
        <v/>
      </c>
      <c r="O17" s="102"/>
      <c r="P17" s="7">
        <f t="shared" si="0"/>
        <v>0</v>
      </c>
      <c r="Q17" s="102"/>
      <c r="R17" s="1"/>
      <c r="S17" s="102"/>
      <c r="T17" s="7"/>
      <c r="U17" s="8" t="b">
        <f t="shared" si="1"/>
        <v>0</v>
      </c>
      <c r="V17" s="7"/>
      <c r="W17" s="7"/>
      <c r="X17" s="7"/>
      <c r="Y17" s="7"/>
      <c r="Z17" s="102"/>
      <c r="AA17" s="12"/>
      <c r="AB17" s="102"/>
      <c r="AC17" s="13">
        <f t="shared" si="2"/>
        <v>0</v>
      </c>
      <c r="AD17" s="102"/>
    </row>
    <row r="18" spans="1:30" ht="19.5" customHeight="1" x14ac:dyDescent="0.3">
      <c r="A18" s="1"/>
      <c r="B18" s="102"/>
      <c r="C18" s="7" t="str">
        <f>IF('טיוטא למיפוי אוטומטי'!J12="","",'טיוטא למיפוי אוטומטי'!J12)</f>
        <v/>
      </c>
      <c r="D18" s="8" t="b">
        <f>IF(ISNUMBER('הוצאות (והחזרים) משתנות וקבועות'!$B$6),(IF(ISNUMBER('הוצאות (והחזרים) משתנות וקבועות'!$B$7),(IF(ISNUMBER(C18),DATE('הוצאות (והחזרים) משתנות וקבועות'!$B$6,'הוצאות (והחזרים) משתנות וקבועות'!$B$7,C18))))))</f>
        <v>0</v>
      </c>
      <c r="E18" s="7" t="str">
        <f>IF('טיוטא למיפוי אוטומטי'!I12="","",'טיוטא למיפוי אוטומטי'!I12)</f>
        <v/>
      </c>
      <c r="F18" s="7"/>
      <c r="G18" s="7"/>
      <c r="H18" s="7" t="str">
        <f>IF('טיוטא למיפוי אוטומטי'!H12="","",'טיוטא למיפוי אוטומטי'!H12)</f>
        <v/>
      </c>
      <c r="I18" s="7" t="str">
        <f>IF('טיוטא למיפוי אוטומטי'!G12="","",'טיוטא למיפוי אוטומטי'!G12)</f>
        <v/>
      </c>
      <c r="J18" s="7" t="str">
        <f>IF('טיוטא למיפוי אוטומטי'!F12="","",'טיוטא למיפוי אוטומטי'!F12)</f>
        <v/>
      </c>
      <c r="K18" s="7" t="str">
        <f>IF('טיוטא למיפוי אוטומטי'!E12="","",'טיוטא למיפוי אוטומטי'!E12)</f>
        <v/>
      </c>
      <c r="L18" s="102"/>
      <c r="M18" s="7" t="str">
        <f>IF('טיוטא למיפוי אוטומטי'!C12="","",'טיוטא למיפוי אוטומטי'!C12)</f>
        <v/>
      </c>
      <c r="N18" s="7" t="str">
        <f>IF('טיוטא למיפוי אוטומטי'!B12="","",'טיוטא למיפוי אוטומטי'!B12)</f>
        <v/>
      </c>
      <c r="O18" s="102"/>
      <c r="P18" s="7">
        <f t="shared" si="0"/>
        <v>0</v>
      </c>
      <c r="Q18" s="102"/>
      <c r="R18" s="1"/>
      <c r="S18" s="102"/>
      <c r="T18" s="7"/>
      <c r="U18" s="8" t="b">
        <f t="shared" si="1"/>
        <v>0</v>
      </c>
      <c r="V18" s="7"/>
      <c r="W18" s="7"/>
      <c r="X18" s="7"/>
      <c r="Y18" s="7"/>
      <c r="Z18" s="102"/>
      <c r="AA18" s="12"/>
      <c r="AB18" s="102"/>
      <c r="AC18" s="13">
        <f t="shared" si="2"/>
        <v>0</v>
      </c>
      <c r="AD18" s="102"/>
    </row>
    <row r="19" spans="1:30" ht="19.5" customHeight="1" x14ac:dyDescent="0.3">
      <c r="A19" s="1"/>
      <c r="B19" s="102"/>
      <c r="C19" s="7" t="str">
        <f>IF('טיוטא למיפוי אוטומטי'!J13="","",'טיוטא למיפוי אוטומטי'!J13)</f>
        <v/>
      </c>
      <c r="D19" s="8" t="b">
        <f>IF(ISNUMBER('הוצאות (והחזרים) משתנות וקבועות'!$B$6),(IF(ISNUMBER('הוצאות (והחזרים) משתנות וקבועות'!$B$7),(IF(ISNUMBER(C19),DATE('הוצאות (והחזרים) משתנות וקבועות'!$B$6,'הוצאות (והחזרים) משתנות וקבועות'!$B$7,C19))))))</f>
        <v>0</v>
      </c>
      <c r="E19" s="7" t="str">
        <f>IF('טיוטא למיפוי אוטומטי'!I13="","",'טיוטא למיפוי אוטומטי'!I13)</f>
        <v/>
      </c>
      <c r="F19" s="7"/>
      <c r="G19" s="7"/>
      <c r="H19" s="7" t="str">
        <f>IF('טיוטא למיפוי אוטומטי'!H13="","",'טיוטא למיפוי אוטומטי'!H13)</f>
        <v/>
      </c>
      <c r="I19" s="7" t="str">
        <f>IF('טיוטא למיפוי אוטומטי'!G13="","",'טיוטא למיפוי אוטומטי'!G13)</f>
        <v/>
      </c>
      <c r="J19" s="7" t="str">
        <f>IF('טיוטא למיפוי אוטומטי'!F13="","",'טיוטא למיפוי אוטומטי'!F13)</f>
        <v/>
      </c>
      <c r="K19" s="7" t="str">
        <f>IF('טיוטא למיפוי אוטומטי'!E13="","",'טיוטא למיפוי אוטומטי'!E13)</f>
        <v/>
      </c>
      <c r="L19" s="102"/>
      <c r="M19" s="7" t="str">
        <f>IF('טיוטא למיפוי אוטומטי'!C13="","",'טיוטא למיפוי אוטומטי'!C13)</f>
        <v/>
      </c>
      <c r="N19" s="7" t="str">
        <f>IF('טיוטא למיפוי אוטומטי'!B13="","",'טיוטא למיפוי אוטומטי'!B13)</f>
        <v/>
      </c>
      <c r="O19" s="102"/>
      <c r="P19" s="7">
        <f t="shared" si="0"/>
        <v>0</v>
      </c>
      <c r="Q19" s="102"/>
      <c r="R19" s="1"/>
      <c r="S19" s="102"/>
      <c r="T19" s="7"/>
      <c r="U19" s="8" t="b">
        <f t="shared" si="1"/>
        <v>0</v>
      </c>
      <c r="V19" s="7"/>
      <c r="W19" s="7"/>
      <c r="X19" s="7"/>
      <c r="Y19" s="7"/>
      <c r="Z19" s="102"/>
      <c r="AA19" s="12"/>
      <c r="AB19" s="102"/>
      <c r="AC19" s="13">
        <f t="shared" si="2"/>
        <v>0</v>
      </c>
      <c r="AD19" s="102"/>
    </row>
    <row r="20" spans="1:30" ht="19.5" customHeight="1" x14ac:dyDescent="0.3">
      <c r="A20" s="1"/>
      <c r="B20" s="102"/>
      <c r="C20" s="7" t="str">
        <f>IF('טיוטא למיפוי אוטומטי'!J14="","",'טיוטא למיפוי אוטומטי'!J14)</f>
        <v/>
      </c>
      <c r="D20" s="8" t="b">
        <f>IF(ISNUMBER('הוצאות (והחזרים) משתנות וקבועות'!$B$6),(IF(ISNUMBER('הוצאות (והחזרים) משתנות וקבועות'!$B$7),(IF(ISNUMBER(C20),DATE('הוצאות (והחזרים) משתנות וקבועות'!$B$6,'הוצאות (והחזרים) משתנות וקבועות'!$B$7,C20))))))</f>
        <v>0</v>
      </c>
      <c r="E20" s="7" t="str">
        <f>IF('טיוטא למיפוי אוטומטי'!I14="","",'טיוטא למיפוי אוטומטי'!I14)</f>
        <v/>
      </c>
      <c r="F20" s="7"/>
      <c r="G20" s="7"/>
      <c r="H20" s="7" t="str">
        <f>IF('טיוטא למיפוי אוטומטי'!H14="","",'טיוטא למיפוי אוטומטי'!H14)</f>
        <v/>
      </c>
      <c r="I20" s="7" t="str">
        <f>IF('טיוטא למיפוי אוטומטי'!G14="","",'טיוטא למיפוי אוטומטי'!G14)</f>
        <v/>
      </c>
      <c r="J20" s="7" t="str">
        <f>IF('טיוטא למיפוי אוטומטי'!F14="","",'טיוטא למיפוי אוטומטי'!F14)</f>
        <v/>
      </c>
      <c r="K20" s="7" t="str">
        <f>IF('טיוטא למיפוי אוטומטי'!E14="","",'טיוטא למיפוי אוטומטי'!E14)</f>
        <v/>
      </c>
      <c r="L20" s="102"/>
      <c r="M20" s="7" t="str">
        <f>IF('טיוטא למיפוי אוטומטי'!C14="","",'טיוטא למיפוי אוטומטי'!C14)</f>
        <v/>
      </c>
      <c r="N20" s="7" t="str">
        <f>IF('טיוטא למיפוי אוטומטי'!B14="","",'טיוטא למיפוי אוטומטי'!B14)</f>
        <v/>
      </c>
      <c r="O20" s="102"/>
      <c r="P20" s="7">
        <f t="shared" si="0"/>
        <v>0</v>
      </c>
      <c r="Q20" s="102"/>
      <c r="R20" s="1"/>
      <c r="S20" s="102"/>
      <c r="T20" s="7"/>
      <c r="U20" s="8" t="b">
        <f t="shared" si="1"/>
        <v>0</v>
      </c>
      <c r="V20" s="7"/>
      <c r="W20" s="7"/>
      <c r="X20" s="7"/>
      <c r="Y20" s="7"/>
      <c r="Z20" s="102"/>
      <c r="AA20" s="12"/>
      <c r="AB20" s="102"/>
      <c r="AC20" s="13">
        <f t="shared" si="2"/>
        <v>0</v>
      </c>
      <c r="AD20" s="102"/>
    </row>
    <row r="21" spans="1:30" ht="19.5" customHeight="1" x14ac:dyDescent="0.3">
      <c r="A21" s="1"/>
      <c r="B21" s="102"/>
      <c r="C21" s="7" t="str">
        <f>IF('טיוטא למיפוי אוטומטי'!J15="","",'טיוטא למיפוי אוטומטי'!J15)</f>
        <v/>
      </c>
      <c r="D21" s="8" t="b">
        <f>IF(ISNUMBER('הוצאות (והחזרים) משתנות וקבועות'!$B$6),(IF(ISNUMBER('הוצאות (והחזרים) משתנות וקבועות'!$B$7),(IF(ISNUMBER(C21),DATE('הוצאות (והחזרים) משתנות וקבועות'!$B$6,'הוצאות (והחזרים) משתנות וקבועות'!$B$7,C21))))))</f>
        <v>0</v>
      </c>
      <c r="E21" s="7" t="str">
        <f>IF('טיוטא למיפוי אוטומטי'!I15="","",'טיוטא למיפוי אוטומטי'!I15)</f>
        <v/>
      </c>
      <c r="F21" s="7"/>
      <c r="G21" s="7"/>
      <c r="H21" s="7" t="str">
        <f>IF('טיוטא למיפוי אוטומטי'!H15="","",'טיוטא למיפוי אוטומטי'!H15)</f>
        <v/>
      </c>
      <c r="I21" s="7" t="str">
        <f>IF('טיוטא למיפוי אוטומטי'!G15="","",'טיוטא למיפוי אוטומטי'!G15)</f>
        <v/>
      </c>
      <c r="J21" s="7" t="str">
        <f>IF('טיוטא למיפוי אוטומטי'!F15="","",'טיוטא למיפוי אוטומטי'!F15)</f>
        <v/>
      </c>
      <c r="K21" s="7" t="str">
        <f>IF('טיוטא למיפוי אוטומטי'!E15="","",'טיוטא למיפוי אוטומטי'!E15)</f>
        <v/>
      </c>
      <c r="L21" s="102"/>
      <c r="M21" s="7" t="str">
        <f>IF('טיוטא למיפוי אוטומטי'!C15="","",'טיוטא למיפוי אוטומטי'!C15)</f>
        <v/>
      </c>
      <c r="N21" s="7" t="str">
        <f>IF('טיוטא למיפוי אוטומטי'!B15="","",'טיוטא למיפוי אוטומטי'!B15)</f>
        <v/>
      </c>
      <c r="O21" s="102"/>
      <c r="P21" s="7">
        <f t="shared" si="0"/>
        <v>0</v>
      </c>
      <c r="Q21" s="102"/>
      <c r="R21" s="1"/>
      <c r="S21" s="102"/>
      <c r="T21" s="7"/>
      <c r="U21" s="8" t="b">
        <f t="shared" si="1"/>
        <v>0</v>
      </c>
      <c r="V21" s="7"/>
      <c r="W21" s="7"/>
      <c r="X21" s="7"/>
      <c r="Y21" s="7"/>
      <c r="Z21" s="102"/>
      <c r="AA21" s="12"/>
      <c r="AB21" s="102"/>
      <c r="AC21" s="13">
        <f t="shared" si="2"/>
        <v>0</v>
      </c>
      <c r="AD21" s="102"/>
    </row>
    <row r="22" spans="1:30" ht="19.5" customHeight="1" x14ac:dyDescent="0.3">
      <c r="A22" s="1"/>
      <c r="B22" s="102"/>
      <c r="C22" s="7" t="str">
        <f>IF('טיוטא למיפוי אוטומטי'!J16="","",'טיוטא למיפוי אוטומטי'!J16)</f>
        <v/>
      </c>
      <c r="D22" s="8" t="b">
        <f>IF(ISNUMBER('הוצאות (והחזרים) משתנות וקבועות'!$B$6),(IF(ISNUMBER('הוצאות (והחזרים) משתנות וקבועות'!$B$7),(IF(ISNUMBER(C22),DATE('הוצאות (והחזרים) משתנות וקבועות'!$B$6,'הוצאות (והחזרים) משתנות וקבועות'!$B$7,C22))))))</f>
        <v>0</v>
      </c>
      <c r="E22" s="7" t="str">
        <f>IF('טיוטא למיפוי אוטומטי'!I16="","",'טיוטא למיפוי אוטומטי'!I16)</f>
        <v/>
      </c>
      <c r="F22" s="7"/>
      <c r="G22" s="7"/>
      <c r="H22" s="7" t="str">
        <f>IF('טיוטא למיפוי אוטומטי'!H16="","",'טיוטא למיפוי אוטומטי'!H16)</f>
        <v/>
      </c>
      <c r="I22" s="7" t="str">
        <f>IF('טיוטא למיפוי אוטומטי'!G16="","",'טיוטא למיפוי אוטומטי'!G16)</f>
        <v/>
      </c>
      <c r="J22" s="7" t="str">
        <f>IF('טיוטא למיפוי אוטומטי'!F16="","",'טיוטא למיפוי אוטומטי'!F16)</f>
        <v/>
      </c>
      <c r="K22" s="7" t="str">
        <f>IF('טיוטא למיפוי אוטומטי'!E16="","",'טיוטא למיפוי אוטומטי'!E16)</f>
        <v/>
      </c>
      <c r="L22" s="102"/>
      <c r="M22" s="7" t="str">
        <f>IF('טיוטא למיפוי אוטומטי'!C16="","",'טיוטא למיפוי אוטומטי'!C16)</f>
        <v/>
      </c>
      <c r="N22" s="7" t="str">
        <f>IF('טיוטא למיפוי אוטומטי'!B16="","",'טיוטא למיפוי אוטומטי'!B16)</f>
        <v/>
      </c>
      <c r="O22" s="102"/>
      <c r="P22" s="7">
        <f t="shared" si="0"/>
        <v>0</v>
      </c>
      <c r="Q22" s="102"/>
      <c r="R22" s="1"/>
      <c r="S22" s="102"/>
      <c r="T22" s="7"/>
      <c r="U22" s="8" t="b">
        <f t="shared" si="1"/>
        <v>0</v>
      </c>
      <c r="V22" s="7"/>
      <c r="W22" s="7"/>
      <c r="X22" s="7"/>
      <c r="Y22" s="7"/>
      <c r="Z22" s="102"/>
      <c r="AA22" s="12"/>
      <c r="AB22" s="102"/>
      <c r="AC22" s="13">
        <f t="shared" si="2"/>
        <v>0</v>
      </c>
      <c r="AD22" s="102"/>
    </row>
    <row r="23" spans="1:30" ht="19.5" customHeight="1" x14ac:dyDescent="0.3">
      <c r="A23" s="1"/>
      <c r="B23" s="102"/>
      <c r="C23" s="7" t="str">
        <f>IF('טיוטא למיפוי אוטומטי'!J17="","",'טיוטא למיפוי אוטומטי'!J17)</f>
        <v/>
      </c>
      <c r="D23" s="8" t="b">
        <f>IF(ISNUMBER('הוצאות (והחזרים) משתנות וקבועות'!$B$6),(IF(ISNUMBER('הוצאות (והחזרים) משתנות וקבועות'!$B$7),(IF(ISNUMBER(C23),DATE('הוצאות (והחזרים) משתנות וקבועות'!$B$6,'הוצאות (והחזרים) משתנות וקבועות'!$B$7,C23))))))</f>
        <v>0</v>
      </c>
      <c r="E23" s="7" t="str">
        <f>IF('טיוטא למיפוי אוטומטי'!I17="","",'טיוטא למיפוי אוטומטי'!I17)</f>
        <v/>
      </c>
      <c r="F23" s="7"/>
      <c r="G23" s="7"/>
      <c r="H23" s="7" t="str">
        <f>IF('טיוטא למיפוי אוטומטי'!H17="","",'טיוטא למיפוי אוטומטי'!H17)</f>
        <v/>
      </c>
      <c r="I23" s="7" t="str">
        <f>IF('טיוטא למיפוי אוטומטי'!G17="","",'טיוטא למיפוי אוטומטי'!G17)</f>
        <v/>
      </c>
      <c r="J23" s="7" t="str">
        <f>IF('טיוטא למיפוי אוטומטי'!F17="","",'טיוטא למיפוי אוטומטי'!F17)</f>
        <v/>
      </c>
      <c r="K23" s="7" t="str">
        <f>IF('טיוטא למיפוי אוטומטי'!E17="","",'טיוטא למיפוי אוטומטי'!E17)</f>
        <v/>
      </c>
      <c r="L23" s="102"/>
      <c r="M23" s="7" t="str">
        <f>IF('טיוטא למיפוי אוטומטי'!C17="","",'טיוטא למיפוי אוטומטי'!C17)</f>
        <v/>
      </c>
      <c r="N23" s="7" t="str">
        <f>IF('טיוטא למיפוי אוטומטי'!B17="","",'טיוטא למיפוי אוטומטי'!B17)</f>
        <v/>
      </c>
      <c r="O23" s="102"/>
      <c r="P23" s="7">
        <f t="shared" si="0"/>
        <v>0</v>
      </c>
      <c r="Q23" s="102"/>
      <c r="R23" s="1"/>
      <c r="S23" s="102"/>
      <c r="T23" s="7"/>
      <c r="U23" s="8" t="b">
        <f t="shared" si="1"/>
        <v>0</v>
      </c>
      <c r="V23" s="7"/>
      <c r="W23" s="7"/>
      <c r="X23" s="7"/>
      <c r="Y23" s="7"/>
      <c r="Z23" s="102"/>
      <c r="AA23" s="12"/>
      <c r="AB23" s="102"/>
      <c r="AC23" s="13">
        <f t="shared" si="2"/>
        <v>0</v>
      </c>
      <c r="AD23" s="102"/>
    </row>
    <row r="24" spans="1:30" ht="19.5" customHeight="1" x14ac:dyDescent="0.3">
      <c r="A24" s="1"/>
      <c r="B24" s="102"/>
      <c r="C24" s="7" t="str">
        <f>IF('טיוטא למיפוי אוטומטי'!J18="","",'טיוטא למיפוי אוטומטי'!J18)</f>
        <v/>
      </c>
      <c r="D24" s="8" t="b">
        <f>IF(ISNUMBER('הוצאות (והחזרים) משתנות וקבועות'!$B$6),(IF(ISNUMBER('הוצאות (והחזרים) משתנות וקבועות'!$B$7),(IF(ISNUMBER(C24),DATE('הוצאות (והחזרים) משתנות וקבועות'!$B$6,'הוצאות (והחזרים) משתנות וקבועות'!$B$7,C24))))))</f>
        <v>0</v>
      </c>
      <c r="E24" s="7" t="str">
        <f>IF('טיוטא למיפוי אוטומטי'!I18="","",'טיוטא למיפוי אוטומטי'!I18)</f>
        <v/>
      </c>
      <c r="F24" s="7"/>
      <c r="G24" s="7"/>
      <c r="H24" s="7" t="str">
        <f>IF('טיוטא למיפוי אוטומטי'!H18="","",'טיוטא למיפוי אוטומטי'!H18)</f>
        <v/>
      </c>
      <c r="I24" s="7" t="str">
        <f>IF('טיוטא למיפוי אוטומטי'!G18="","",'טיוטא למיפוי אוטומטי'!G18)</f>
        <v/>
      </c>
      <c r="J24" s="7" t="str">
        <f>IF('טיוטא למיפוי אוטומטי'!F18="","",'טיוטא למיפוי אוטומטי'!F18)</f>
        <v/>
      </c>
      <c r="K24" s="7" t="str">
        <f>IF('טיוטא למיפוי אוטומטי'!E18="","",'טיוטא למיפוי אוטומטי'!E18)</f>
        <v/>
      </c>
      <c r="L24" s="102"/>
      <c r="M24" s="7" t="str">
        <f>IF('טיוטא למיפוי אוטומטי'!C18="","",'טיוטא למיפוי אוטומטי'!C18)</f>
        <v/>
      </c>
      <c r="N24" s="7" t="str">
        <f>IF('טיוטא למיפוי אוטומטי'!B18="","",'טיוטא למיפוי אוטומטי'!B18)</f>
        <v/>
      </c>
      <c r="O24" s="102"/>
      <c r="P24" s="7">
        <f t="shared" si="0"/>
        <v>0</v>
      </c>
      <c r="Q24" s="102"/>
      <c r="R24" s="1"/>
      <c r="S24" s="102"/>
      <c r="T24" s="7"/>
      <c r="U24" s="8" t="b">
        <f t="shared" si="1"/>
        <v>0</v>
      </c>
      <c r="V24" s="7"/>
      <c r="W24" s="7"/>
      <c r="X24" s="7"/>
      <c r="Y24" s="7"/>
      <c r="Z24" s="102"/>
      <c r="AA24" s="12"/>
      <c r="AB24" s="102"/>
      <c r="AC24" s="13">
        <f t="shared" si="2"/>
        <v>0</v>
      </c>
      <c r="AD24" s="102"/>
    </row>
    <row r="25" spans="1:30" ht="19.5" customHeight="1" x14ac:dyDescent="0.3">
      <c r="A25" s="1"/>
      <c r="B25" s="102"/>
      <c r="C25" s="7" t="str">
        <f>IF('טיוטא למיפוי אוטומטי'!J19="","",'טיוטא למיפוי אוטומטי'!J19)</f>
        <v/>
      </c>
      <c r="D25" s="8" t="b">
        <f>IF(ISNUMBER('הוצאות (והחזרים) משתנות וקבועות'!$B$6),(IF(ISNUMBER('הוצאות (והחזרים) משתנות וקבועות'!$B$7),(IF(ISNUMBER(C25),DATE('הוצאות (והחזרים) משתנות וקבועות'!$B$6,'הוצאות (והחזרים) משתנות וקבועות'!$B$7,C25))))))</f>
        <v>0</v>
      </c>
      <c r="E25" s="7" t="str">
        <f>IF('טיוטא למיפוי אוטומטי'!I19="","",'טיוטא למיפוי אוטומטי'!I19)</f>
        <v/>
      </c>
      <c r="F25" s="7"/>
      <c r="G25" s="7"/>
      <c r="H25" s="7" t="str">
        <f>IF('טיוטא למיפוי אוטומטי'!H19="","",'טיוטא למיפוי אוטומטי'!H19)</f>
        <v/>
      </c>
      <c r="I25" s="7" t="str">
        <f>IF('טיוטא למיפוי אוטומטי'!G19="","",'טיוטא למיפוי אוטומטי'!G19)</f>
        <v/>
      </c>
      <c r="J25" s="7" t="str">
        <f>IF('טיוטא למיפוי אוטומטי'!F19="","",'טיוטא למיפוי אוטומטי'!F19)</f>
        <v/>
      </c>
      <c r="K25" s="7" t="str">
        <f>IF('טיוטא למיפוי אוטומטי'!E19="","",'טיוטא למיפוי אוטומטי'!E19)</f>
        <v/>
      </c>
      <c r="L25" s="102"/>
      <c r="M25" s="7" t="str">
        <f>IF('טיוטא למיפוי אוטומטי'!C19="","",'טיוטא למיפוי אוטומטי'!C19)</f>
        <v/>
      </c>
      <c r="N25" s="7" t="str">
        <f>IF('טיוטא למיפוי אוטומטי'!B19="","",'טיוטא למיפוי אוטומטי'!B19)</f>
        <v/>
      </c>
      <c r="O25" s="102"/>
      <c r="P25" s="7">
        <f t="shared" si="0"/>
        <v>0</v>
      </c>
      <c r="Q25" s="102"/>
      <c r="R25" s="1"/>
      <c r="S25" s="102"/>
      <c r="T25" s="7"/>
      <c r="U25" s="8" t="b">
        <f t="shared" si="1"/>
        <v>0</v>
      </c>
      <c r="V25" s="7"/>
      <c r="W25" s="7"/>
      <c r="X25" s="7"/>
      <c r="Y25" s="7"/>
      <c r="Z25" s="102"/>
      <c r="AA25" s="12"/>
      <c r="AB25" s="102"/>
      <c r="AC25" s="13">
        <f t="shared" si="2"/>
        <v>0</v>
      </c>
      <c r="AD25" s="102"/>
    </row>
    <row r="26" spans="1:30" ht="19.5" customHeight="1" x14ac:dyDescent="0.3">
      <c r="A26" s="1"/>
      <c r="B26" s="102"/>
      <c r="C26" s="7" t="str">
        <f>IF('טיוטא למיפוי אוטומטי'!J20="","",'טיוטא למיפוי אוטומטי'!J20)</f>
        <v/>
      </c>
      <c r="D26" s="8" t="b">
        <f>IF(ISNUMBER('הוצאות (והחזרים) משתנות וקבועות'!$B$6),(IF(ISNUMBER('הוצאות (והחזרים) משתנות וקבועות'!$B$7),(IF(ISNUMBER(C26),DATE('הוצאות (והחזרים) משתנות וקבועות'!$B$6,'הוצאות (והחזרים) משתנות וקבועות'!$B$7,C26))))))</f>
        <v>0</v>
      </c>
      <c r="E26" s="7" t="str">
        <f>IF('טיוטא למיפוי אוטומטי'!I20="","",'טיוטא למיפוי אוטומטי'!I20)</f>
        <v/>
      </c>
      <c r="F26" s="7"/>
      <c r="G26" s="7"/>
      <c r="H26" s="7" t="str">
        <f>IF('טיוטא למיפוי אוטומטי'!H20="","",'טיוטא למיפוי אוטומטי'!H20)</f>
        <v/>
      </c>
      <c r="I26" s="7" t="str">
        <f>IF('טיוטא למיפוי אוטומטי'!G20="","",'טיוטא למיפוי אוטומטי'!G20)</f>
        <v/>
      </c>
      <c r="J26" s="7" t="str">
        <f>IF('טיוטא למיפוי אוטומטי'!F20="","",'טיוטא למיפוי אוטומטי'!F20)</f>
        <v/>
      </c>
      <c r="K26" s="7" t="str">
        <f>IF('טיוטא למיפוי אוטומטי'!E20="","",'טיוטא למיפוי אוטומטי'!E20)</f>
        <v/>
      </c>
      <c r="L26" s="102"/>
      <c r="M26" s="7" t="str">
        <f>IF('טיוטא למיפוי אוטומטי'!C20="","",'טיוטא למיפוי אוטומטי'!C20)</f>
        <v/>
      </c>
      <c r="N26" s="7" t="str">
        <f>IF('טיוטא למיפוי אוטומטי'!B20="","",'טיוטא למיפוי אוטומטי'!B20)</f>
        <v/>
      </c>
      <c r="O26" s="102"/>
      <c r="P26" s="7">
        <f t="shared" si="0"/>
        <v>0</v>
      </c>
      <c r="Q26" s="102"/>
      <c r="R26" s="1"/>
      <c r="S26" s="102"/>
      <c r="T26" s="7"/>
      <c r="U26" s="8" t="b">
        <f t="shared" si="1"/>
        <v>0</v>
      </c>
      <c r="V26" s="7"/>
      <c r="W26" s="7"/>
      <c r="X26" s="7"/>
      <c r="Y26" s="7"/>
      <c r="Z26" s="102"/>
      <c r="AA26" s="12"/>
      <c r="AB26" s="102"/>
      <c r="AC26" s="13">
        <f t="shared" si="2"/>
        <v>0</v>
      </c>
      <c r="AD26" s="102"/>
    </row>
    <row r="27" spans="1:30" ht="19.5" customHeight="1" x14ac:dyDescent="0.3">
      <c r="A27" s="1"/>
      <c r="B27" s="102"/>
      <c r="C27" s="7" t="str">
        <f>IF('טיוטא למיפוי אוטומטי'!J21="","",'טיוטא למיפוי אוטומטי'!J21)</f>
        <v/>
      </c>
      <c r="D27" s="8" t="b">
        <f>IF(ISNUMBER('הוצאות (והחזרים) משתנות וקבועות'!$B$6),(IF(ISNUMBER('הוצאות (והחזרים) משתנות וקבועות'!$B$7),(IF(ISNUMBER(C27),DATE('הוצאות (והחזרים) משתנות וקבועות'!$B$6,'הוצאות (והחזרים) משתנות וקבועות'!$B$7,C27))))))</f>
        <v>0</v>
      </c>
      <c r="E27" s="7" t="str">
        <f>IF('טיוטא למיפוי אוטומטי'!I21="","",'טיוטא למיפוי אוטומטי'!I21)</f>
        <v/>
      </c>
      <c r="F27" s="7"/>
      <c r="G27" s="7"/>
      <c r="H27" s="7" t="str">
        <f>IF('טיוטא למיפוי אוטומטי'!H21="","",'טיוטא למיפוי אוטומטי'!H21)</f>
        <v/>
      </c>
      <c r="I27" s="7" t="str">
        <f>IF('טיוטא למיפוי אוטומטי'!G21="","",'טיוטא למיפוי אוטומטי'!G21)</f>
        <v/>
      </c>
      <c r="J27" s="7" t="str">
        <f>IF('טיוטא למיפוי אוטומטי'!F21="","",'טיוטא למיפוי אוטומטי'!F21)</f>
        <v/>
      </c>
      <c r="K27" s="7" t="str">
        <f>IF('טיוטא למיפוי אוטומטי'!E21="","",'טיוטא למיפוי אוטומטי'!E21)</f>
        <v/>
      </c>
      <c r="L27" s="102"/>
      <c r="M27" s="7" t="str">
        <f>IF('טיוטא למיפוי אוטומטי'!C21="","",'טיוטא למיפוי אוטומטי'!C21)</f>
        <v/>
      </c>
      <c r="N27" s="7" t="str">
        <f>IF('טיוטא למיפוי אוטומטי'!B21="","",'טיוטא למיפוי אוטומטי'!B21)</f>
        <v/>
      </c>
      <c r="O27" s="102"/>
      <c r="P27" s="7">
        <f t="shared" si="0"/>
        <v>0</v>
      </c>
      <c r="Q27" s="102"/>
      <c r="R27" s="1"/>
      <c r="S27" s="102"/>
      <c r="T27" s="7"/>
      <c r="U27" s="8" t="b">
        <f t="shared" si="1"/>
        <v>0</v>
      </c>
      <c r="V27" s="7"/>
      <c r="W27" s="7"/>
      <c r="X27" s="7"/>
      <c r="Y27" s="7"/>
      <c r="Z27" s="102"/>
      <c r="AA27" s="12"/>
      <c r="AB27" s="102"/>
      <c r="AC27" s="13">
        <f t="shared" si="2"/>
        <v>0</v>
      </c>
      <c r="AD27" s="102"/>
    </row>
    <row r="28" spans="1:30" ht="19.5" customHeight="1" x14ac:dyDescent="0.3">
      <c r="A28" s="1"/>
      <c r="B28" s="102"/>
      <c r="C28" s="7" t="str">
        <f>IF('טיוטא למיפוי אוטומטי'!J22="","",'טיוטא למיפוי אוטומטי'!J22)</f>
        <v/>
      </c>
      <c r="D28" s="8" t="b">
        <f>IF(ISNUMBER('הוצאות (והחזרים) משתנות וקבועות'!$B$6),(IF(ISNUMBER('הוצאות (והחזרים) משתנות וקבועות'!$B$7),(IF(ISNUMBER(C28),DATE('הוצאות (והחזרים) משתנות וקבועות'!$B$6,'הוצאות (והחזרים) משתנות וקבועות'!$B$7,C28))))))</f>
        <v>0</v>
      </c>
      <c r="E28" s="7" t="str">
        <f>IF('טיוטא למיפוי אוטומטי'!I22="","",'טיוטא למיפוי אוטומטי'!I22)</f>
        <v/>
      </c>
      <c r="F28" s="7"/>
      <c r="G28" s="7"/>
      <c r="H28" s="7" t="str">
        <f>IF('טיוטא למיפוי אוטומטי'!H22="","",'טיוטא למיפוי אוטומטי'!H22)</f>
        <v/>
      </c>
      <c r="I28" s="7" t="str">
        <f>IF('טיוטא למיפוי אוטומטי'!G22="","",'טיוטא למיפוי אוטומטי'!G22)</f>
        <v/>
      </c>
      <c r="J28" s="7" t="str">
        <f>IF('טיוטא למיפוי אוטומטי'!F22="","",'טיוטא למיפוי אוטומטי'!F22)</f>
        <v/>
      </c>
      <c r="K28" s="7" t="str">
        <f>IF('טיוטא למיפוי אוטומטי'!E22="","",'טיוטא למיפוי אוטומטי'!E22)</f>
        <v/>
      </c>
      <c r="L28" s="102"/>
      <c r="M28" s="7" t="str">
        <f>IF('טיוטא למיפוי אוטומטי'!C22="","",'טיוטא למיפוי אוטומטי'!C22)</f>
        <v/>
      </c>
      <c r="N28" s="7" t="str">
        <f>IF('טיוטא למיפוי אוטומטי'!B22="","",'טיוטא למיפוי אוטומטי'!B22)</f>
        <v/>
      </c>
      <c r="O28" s="102"/>
      <c r="P28" s="7">
        <f t="shared" si="0"/>
        <v>0</v>
      </c>
      <c r="Q28" s="102"/>
      <c r="R28" s="1"/>
      <c r="S28" s="102"/>
      <c r="T28" s="7"/>
      <c r="U28" s="8" t="b">
        <f t="shared" si="1"/>
        <v>0</v>
      </c>
      <c r="V28" s="7"/>
      <c r="W28" s="7"/>
      <c r="X28" s="7"/>
      <c r="Y28" s="7"/>
      <c r="Z28" s="102"/>
      <c r="AA28" s="12"/>
      <c r="AB28" s="102"/>
      <c r="AC28" s="13">
        <f t="shared" si="2"/>
        <v>0</v>
      </c>
      <c r="AD28" s="102"/>
    </row>
    <row r="29" spans="1:30" ht="19.5" customHeight="1" x14ac:dyDescent="0.3">
      <c r="A29" s="1"/>
      <c r="B29" s="102"/>
      <c r="C29" s="7" t="str">
        <f>IF('טיוטא למיפוי אוטומטי'!J23="","",'טיוטא למיפוי אוטומטי'!J23)</f>
        <v/>
      </c>
      <c r="D29" s="8" t="b">
        <f>IF(ISNUMBER('הוצאות (והחזרים) משתנות וקבועות'!$B$6),(IF(ISNUMBER('הוצאות (והחזרים) משתנות וקבועות'!$B$7),(IF(ISNUMBER(C29),DATE('הוצאות (והחזרים) משתנות וקבועות'!$B$6,'הוצאות (והחזרים) משתנות וקבועות'!$B$7,C29))))))</f>
        <v>0</v>
      </c>
      <c r="E29" s="7" t="str">
        <f>IF('טיוטא למיפוי אוטומטי'!I23="","",'טיוטא למיפוי אוטומטי'!I23)</f>
        <v/>
      </c>
      <c r="F29" s="7"/>
      <c r="G29" s="7"/>
      <c r="H29" s="7" t="str">
        <f>IF('טיוטא למיפוי אוטומטי'!H23="","",'טיוטא למיפוי אוטומטי'!H23)</f>
        <v/>
      </c>
      <c r="I29" s="7" t="str">
        <f>IF('טיוטא למיפוי אוטומטי'!G23="","",'טיוטא למיפוי אוטומטי'!G23)</f>
        <v/>
      </c>
      <c r="J29" s="7" t="str">
        <f>IF('טיוטא למיפוי אוטומטי'!F23="","",'טיוטא למיפוי אוטומטי'!F23)</f>
        <v/>
      </c>
      <c r="K29" s="7" t="str">
        <f>IF('טיוטא למיפוי אוטומטי'!E23="","",'טיוטא למיפוי אוטומטי'!E23)</f>
        <v/>
      </c>
      <c r="L29" s="102"/>
      <c r="M29" s="7" t="str">
        <f>IF('טיוטא למיפוי אוטומטי'!C23="","",'טיוטא למיפוי אוטומטי'!C23)</f>
        <v/>
      </c>
      <c r="N29" s="7" t="str">
        <f>IF('טיוטא למיפוי אוטומטי'!B23="","",'טיוטא למיפוי אוטומטי'!B23)</f>
        <v/>
      </c>
      <c r="O29" s="102"/>
      <c r="P29" s="7">
        <f t="shared" si="0"/>
        <v>0</v>
      </c>
      <c r="Q29" s="102"/>
      <c r="R29" s="1"/>
      <c r="S29" s="117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9"/>
    </row>
    <row r="30" spans="1:30" ht="45" customHeight="1" x14ac:dyDescent="0.3">
      <c r="A30" s="1"/>
      <c r="B30" s="102"/>
      <c r="C30" s="7" t="str">
        <f>IF('טיוטא למיפוי אוטומטי'!J24="","",'טיוטא למיפוי אוטומטי'!J24)</f>
        <v/>
      </c>
      <c r="D30" s="8" t="b">
        <f>IF(ISNUMBER('הוצאות (והחזרים) משתנות וקבועות'!$B$6),(IF(ISNUMBER('הוצאות (והחזרים) משתנות וקבועות'!$B$7),(IF(ISNUMBER(C30),DATE('הוצאות (והחזרים) משתנות וקבועות'!$B$6,'הוצאות (והחזרים) משתנות וקבועות'!$B$7,C30))))))</f>
        <v>0</v>
      </c>
      <c r="E30" s="7" t="str">
        <f>IF('טיוטא למיפוי אוטומטי'!I24="","",'טיוטא למיפוי אוטומטי'!I24)</f>
        <v/>
      </c>
      <c r="F30" s="7"/>
      <c r="G30" s="7"/>
      <c r="H30" s="7" t="str">
        <f>IF('טיוטא למיפוי אוטומטי'!H24="","",'טיוטא למיפוי אוטומטי'!H24)</f>
        <v/>
      </c>
      <c r="I30" s="7" t="str">
        <f>IF('טיוטא למיפוי אוטומטי'!G24="","",'טיוטא למיפוי אוטומטי'!G24)</f>
        <v/>
      </c>
      <c r="J30" s="7" t="str">
        <f>IF('טיוטא למיפוי אוטומטי'!F24="","",'טיוטא למיפוי אוטומטי'!F24)</f>
        <v/>
      </c>
      <c r="K30" s="7" t="str">
        <f>IF('טיוטא למיפוי אוטומטי'!E24="","",'טיוטא למיפוי אוטומטי'!E24)</f>
        <v/>
      </c>
      <c r="L30" s="102"/>
      <c r="M30" s="7" t="str">
        <f>IF('טיוטא למיפוי אוטומטי'!C24="","",'טיוטא למיפוי אוטומטי'!C24)</f>
        <v/>
      </c>
      <c r="N30" s="7" t="str">
        <f>IF('טיוטא למיפוי אוטומטי'!B24="","",'טיוטא למיפוי אוטומטי'!B24)</f>
        <v/>
      </c>
      <c r="O30" s="102"/>
      <c r="P30" s="7">
        <f t="shared" si="0"/>
        <v>0</v>
      </c>
      <c r="Q30" s="102"/>
      <c r="R30" s="1"/>
      <c r="S30" s="5"/>
      <c r="T30" s="5"/>
      <c r="U30" s="6"/>
      <c r="V30" s="5"/>
      <c r="W30" s="5"/>
      <c r="X30" s="5"/>
      <c r="Y30" s="14" t="s">
        <v>118</v>
      </c>
      <c r="Z30" s="129"/>
      <c r="AA30" s="11" t="s">
        <v>120</v>
      </c>
      <c r="AB30" s="129"/>
      <c r="AC30" s="14" t="s">
        <v>124</v>
      </c>
      <c r="AD30" s="129"/>
    </row>
    <row r="31" spans="1:30" ht="19.5" customHeight="1" x14ac:dyDescent="0.3">
      <c r="A31" s="1"/>
      <c r="B31" s="102"/>
      <c r="C31" s="7" t="str">
        <f>IF('טיוטא למיפוי אוטומטי'!J25="","",'טיוטא למיפוי אוטומטי'!J25)</f>
        <v/>
      </c>
      <c r="D31" s="8" t="b">
        <f>IF(ISNUMBER('הוצאות (והחזרים) משתנות וקבועות'!$B$6),(IF(ISNUMBER('הוצאות (והחזרים) משתנות וקבועות'!$B$7),(IF(ISNUMBER(C31),DATE('הוצאות (והחזרים) משתנות וקבועות'!$B$6,'הוצאות (והחזרים) משתנות וקבועות'!$B$7,C31))))))</f>
        <v>0</v>
      </c>
      <c r="E31" s="7" t="str">
        <f>IF('טיוטא למיפוי אוטומטי'!I25="","",'טיוטא למיפוי אוטומטי'!I25)</f>
        <v/>
      </c>
      <c r="F31" s="7"/>
      <c r="G31" s="7"/>
      <c r="H31" s="7" t="str">
        <f>IF('טיוטא למיפוי אוטומטי'!H25="","",'טיוטא למיפוי אוטומטי'!H25)</f>
        <v/>
      </c>
      <c r="I31" s="7" t="str">
        <f>IF('טיוטא למיפוי אוטומטי'!G25="","",'טיוטא למיפוי אוטומטי'!G25)</f>
        <v/>
      </c>
      <c r="J31" s="7" t="str">
        <f>IF('טיוטא למיפוי אוטומטי'!F25="","",'טיוטא למיפוי אוטומטי'!F25)</f>
        <v/>
      </c>
      <c r="K31" s="7" t="str">
        <f>IF('טיוטא למיפוי אוטומטי'!E25="","",'טיוטא למיפוי אוטומטי'!E25)</f>
        <v/>
      </c>
      <c r="L31" s="102"/>
      <c r="M31" s="7" t="str">
        <f>IF('טיוטא למיפוי אוטומטי'!C25="","",'טיוטא למיפוי אוטומטי'!C25)</f>
        <v/>
      </c>
      <c r="N31" s="7" t="str">
        <f>IF('טיוטא למיפוי אוטומטי'!B25="","",'טיוטא למיפוי אוטומטי'!B25)</f>
        <v/>
      </c>
      <c r="O31" s="102"/>
      <c r="P31" s="7">
        <f t="shared" si="0"/>
        <v>0</v>
      </c>
      <c r="Q31" s="102"/>
      <c r="R31" s="1"/>
      <c r="S31" s="1"/>
      <c r="T31" s="1"/>
      <c r="U31" s="2"/>
      <c r="V31" s="1"/>
      <c r="W31" s="1"/>
      <c r="X31" s="1"/>
      <c r="Y31" s="9">
        <f>SUM(Y12:Y28)</f>
        <v>0</v>
      </c>
      <c r="Z31" s="102"/>
      <c r="AA31" s="34">
        <f>SUM(AA12:AA28)</f>
        <v>0</v>
      </c>
      <c r="AB31" s="102"/>
      <c r="AC31" s="35">
        <f>SUM(AC12:AC28)</f>
        <v>0</v>
      </c>
      <c r="AD31" s="102"/>
    </row>
    <row r="32" spans="1:30" ht="19.5" customHeight="1" x14ac:dyDescent="0.3">
      <c r="A32" s="1"/>
      <c r="B32" s="102"/>
      <c r="C32" s="7" t="str">
        <f>IF('טיוטא למיפוי אוטומטי'!J26="","",'טיוטא למיפוי אוטומטי'!J26)</f>
        <v/>
      </c>
      <c r="D32" s="8" t="b">
        <f>IF(ISNUMBER('הוצאות (והחזרים) משתנות וקבועות'!$B$6),(IF(ISNUMBER('הוצאות (והחזרים) משתנות וקבועות'!$B$7),(IF(ISNUMBER(C32),DATE('הוצאות (והחזרים) משתנות וקבועות'!$B$6,'הוצאות (והחזרים) משתנות וקבועות'!$B$7,C32))))))</f>
        <v>0</v>
      </c>
      <c r="E32" s="7" t="str">
        <f>IF('טיוטא למיפוי אוטומטי'!I26="","",'טיוטא למיפוי אוטומטי'!I26)</f>
        <v/>
      </c>
      <c r="F32" s="7"/>
      <c r="G32" s="7"/>
      <c r="H32" s="7" t="str">
        <f>IF('טיוטא למיפוי אוטומטי'!H26="","",'טיוטא למיפוי אוטומטי'!H26)</f>
        <v/>
      </c>
      <c r="I32" s="7" t="str">
        <f>IF('טיוטא למיפוי אוטומטי'!G26="","",'טיוטא למיפוי אוטומטי'!G26)</f>
        <v/>
      </c>
      <c r="J32" s="7" t="str">
        <f>IF('טיוטא למיפוי אוטומטי'!F26="","",'טיוטא למיפוי אוטומטי'!F26)</f>
        <v/>
      </c>
      <c r="K32" s="7" t="str">
        <f>IF('טיוטא למיפוי אוטומטי'!E26="","",'טיוטא למיפוי אוטומטי'!E26)</f>
        <v/>
      </c>
      <c r="L32" s="102"/>
      <c r="M32" s="7" t="str">
        <f>IF('טיוטא למיפוי אוטומטי'!C26="","",'טיוטא למיפוי אוטומטי'!C26)</f>
        <v/>
      </c>
      <c r="N32" s="7" t="str">
        <f>IF('טיוטא למיפוי אוטומטי'!B26="","",'טיוטא למיפוי אוטומטי'!B26)</f>
        <v/>
      </c>
      <c r="O32" s="102"/>
      <c r="P32" s="7">
        <f t="shared" si="0"/>
        <v>0</v>
      </c>
      <c r="Q32" s="102"/>
      <c r="R32" s="1"/>
      <c r="AA32" s="1"/>
      <c r="AB32" s="1"/>
      <c r="AC32" s="1"/>
    </row>
    <row r="33" spans="1:29" ht="19.5" customHeight="1" x14ac:dyDescent="0.3">
      <c r="A33" s="1"/>
      <c r="B33" s="102"/>
      <c r="C33" s="7" t="str">
        <f>IF('טיוטא למיפוי אוטומטי'!J27="","",'טיוטא למיפוי אוטומטי'!J27)</f>
        <v/>
      </c>
      <c r="D33" s="8" t="b">
        <f>IF(ISNUMBER('הוצאות (והחזרים) משתנות וקבועות'!$B$6),(IF(ISNUMBER('הוצאות (והחזרים) משתנות וקבועות'!$B$7),(IF(ISNUMBER(C33),DATE('הוצאות (והחזרים) משתנות וקבועות'!$B$6,'הוצאות (והחזרים) משתנות וקבועות'!$B$7,C33))))))</f>
        <v>0</v>
      </c>
      <c r="E33" s="7" t="str">
        <f>IF('טיוטא למיפוי אוטומטי'!I27="","",'טיוטא למיפוי אוטומטי'!I27)</f>
        <v/>
      </c>
      <c r="F33" s="7"/>
      <c r="G33" s="7"/>
      <c r="H33" s="7" t="str">
        <f>IF('טיוטא למיפוי אוטומטי'!H27="","",'טיוטא למיפוי אוטומטי'!H27)</f>
        <v/>
      </c>
      <c r="I33" s="7" t="str">
        <f>IF('טיוטא למיפוי אוטומטי'!G27="","",'טיוטא למיפוי אוטומטי'!G27)</f>
        <v/>
      </c>
      <c r="J33" s="7" t="str">
        <f>IF('טיוטא למיפוי אוטומטי'!F27="","",'טיוטא למיפוי אוטומטי'!F27)</f>
        <v/>
      </c>
      <c r="K33" s="7" t="str">
        <f>IF('טיוטא למיפוי אוטומטי'!E27="","",'טיוטא למיפוי אוטומטי'!E27)</f>
        <v/>
      </c>
      <c r="L33" s="102"/>
      <c r="M33" s="7" t="str">
        <f>IF('טיוטא למיפוי אוטומטי'!C27="","",'טיוטא למיפוי אוטומטי'!C27)</f>
        <v/>
      </c>
      <c r="N33" s="7" t="str">
        <f>IF('טיוטא למיפוי אוטומטי'!B27="","",'טיוטא למיפוי אוטומטי'!B27)</f>
        <v/>
      </c>
      <c r="O33" s="102"/>
      <c r="P33" s="7">
        <f t="shared" si="0"/>
        <v>0</v>
      </c>
      <c r="Q33" s="102"/>
      <c r="R33" s="1"/>
      <c r="S33" s="123" t="s">
        <v>174</v>
      </c>
      <c r="T33" s="101"/>
      <c r="U33" s="101"/>
      <c r="V33" s="101"/>
      <c r="W33" s="1"/>
      <c r="X33" s="1"/>
      <c r="Y33" s="1"/>
      <c r="Z33" s="1"/>
      <c r="AA33" s="1"/>
      <c r="AB33" s="1"/>
      <c r="AC33" s="1"/>
    </row>
    <row r="34" spans="1:29" ht="19.5" customHeight="1" x14ac:dyDescent="0.3">
      <c r="A34" s="1"/>
      <c r="B34" s="102"/>
      <c r="C34" s="7" t="str">
        <f>IF('טיוטא למיפוי אוטומטי'!J28="","",'טיוטא למיפוי אוטומטי'!J28)</f>
        <v/>
      </c>
      <c r="D34" s="8" t="b">
        <f>IF(ISNUMBER('הוצאות (והחזרים) משתנות וקבועות'!$B$6),(IF(ISNUMBER('הוצאות (והחזרים) משתנות וקבועות'!$B$7),(IF(ISNUMBER(C34),DATE('הוצאות (והחזרים) משתנות וקבועות'!$B$6,'הוצאות (והחזרים) משתנות וקבועות'!$B$7,C34))))))</f>
        <v>0</v>
      </c>
      <c r="E34" s="7" t="str">
        <f>IF('טיוטא למיפוי אוטומטי'!I28="","",'טיוטא למיפוי אוטומטי'!I28)</f>
        <v/>
      </c>
      <c r="F34" s="7"/>
      <c r="G34" s="7"/>
      <c r="H34" s="7" t="str">
        <f>IF('טיוטא למיפוי אוטומטי'!H28="","",'טיוטא למיפוי אוטומטי'!H28)</f>
        <v/>
      </c>
      <c r="I34" s="7" t="str">
        <f>IF('טיוטא למיפוי אוטומטי'!G28="","",'טיוטא למיפוי אוטומטי'!G28)</f>
        <v/>
      </c>
      <c r="J34" s="7" t="str">
        <f>IF('טיוטא למיפוי אוטומטי'!F28="","",'טיוטא למיפוי אוטומטי'!F28)</f>
        <v/>
      </c>
      <c r="K34" s="7" t="str">
        <f>IF('טיוטא למיפוי אוטומטי'!E28="","",'טיוטא למיפוי אוטומטי'!E28)</f>
        <v/>
      </c>
      <c r="L34" s="102"/>
      <c r="M34" s="7" t="str">
        <f>IF('טיוטא למיפוי אוטומטי'!C28="","",'טיוטא למיפוי אוטומטי'!C28)</f>
        <v/>
      </c>
      <c r="N34" s="7" t="str">
        <f>IF('טיוטא למיפוי אוטומטי'!B28="","",'טיוטא למיפוי אוטומטי'!B28)</f>
        <v/>
      </c>
      <c r="O34" s="102"/>
      <c r="P34" s="7">
        <f t="shared" si="0"/>
        <v>0</v>
      </c>
      <c r="Q34" s="102"/>
      <c r="R34" s="1"/>
      <c r="S34" s="101"/>
      <c r="T34" s="101"/>
      <c r="U34" s="101"/>
      <c r="V34" s="101"/>
      <c r="W34" s="1"/>
      <c r="X34" s="1"/>
      <c r="Y34" s="1"/>
      <c r="Z34" s="1"/>
      <c r="AA34" s="1"/>
      <c r="AB34" s="1"/>
      <c r="AC34" s="1"/>
    </row>
    <row r="35" spans="1:29" ht="19.5" customHeight="1" x14ac:dyDescent="0.3">
      <c r="A35" s="1"/>
      <c r="B35" s="102"/>
      <c r="C35" s="7" t="str">
        <f>IF('טיוטא למיפוי אוטומטי'!J29="","",'טיוטא למיפוי אוטומטי'!J29)</f>
        <v/>
      </c>
      <c r="D35" s="8" t="b">
        <f>IF(ISNUMBER('הוצאות (והחזרים) משתנות וקבועות'!$B$6),(IF(ISNUMBER('הוצאות (והחזרים) משתנות וקבועות'!$B$7),(IF(ISNUMBER(C35),DATE('הוצאות (והחזרים) משתנות וקבועות'!$B$6,'הוצאות (והחזרים) משתנות וקבועות'!$B$7,C35))))))</f>
        <v>0</v>
      </c>
      <c r="E35" s="7" t="str">
        <f>IF('טיוטא למיפוי אוטומטי'!I29="","",'טיוטא למיפוי אוטומטי'!I29)</f>
        <v/>
      </c>
      <c r="F35" s="7"/>
      <c r="G35" s="7"/>
      <c r="H35" s="7" t="str">
        <f>IF('טיוטא למיפוי אוטומטי'!H29="","",'טיוטא למיפוי אוטומטי'!H29)</f>
        <v/>
      </c>
      <c r="I35" s="7" t="str">
        <f>IF('טיוטא למיפוי אוטומטי'!G29="","",'טיוטא למיפוי אוטומטי'!G29)</f>
        <v/>
      </c>
      <c r="J35" s="7" t="str">
        <f>IF('טיוטא למיפוי אוטומטי'!F29="","",'טיוטא למיפוי אוטומטי'!F29)</f>
        <v/>
      </c>
      <c r="K35" s="7" t="str">
        <f>IF('טיוטא למיפוי אוטומטי'!E29="","",'טיוטא למיפוי אוטומטי'!E29)</f>
        <v/>
      </c>
      <c r="L35" s="102"/>
      <c r="M35" s="7" t="str">
        <f>IF('טיוטא למיפוי אוטומטי'!C29="","",'טיוטא למיפוי אוטומטי'!C29)</f>
        <v/>
      </c>
      <c r="N35" s="7" t="str">
        <f>IF('טיוטא למיפוי אוטומטי'!B29="","",'טיוטא למיפוי אוטומטי'!B29)</f>
        <v/>
      </c>
      <c r="O35" s="102"/>
      <c r="P35" s="7">
        <f t="shared" si="0"/>
        <v>0</v>
      </c>
      <c r="Q35" s="102"/>
      <c r="R35" s="1"/>
      <c r="S35" s="101"/>
      <c r="T35" s="101"/>
      <c r="U35" s="101"/>
      <c r="V35" s="101"/>
      <c r="W35" s="1"/>
      <c r="X35" s="1"/>
      <c r="Y35" s="1"/>
      <c r="Z35" s="1"/>
      <c r="AA35" s="1"/>
      <c r="AB35" s="1"/>
      <c r="AC35" s="1"/>
    </row>
    <row r="36" spans="1:29" ht="19.5" customHeight="1" x14ac:dyDescent="0.3">
      <c r="A36" s="1"/>
      <c r="B36" s="102"/>
      <c r="C36" s="7" t="str">
        <f>IF('טיוטא למיפוי אוטומטי'!J30="","",'טיוטא למיפוי אוטומטי'!J30)</f>
        <v/>
      </c>
      <c r="D36" s="8" t="b">
        <f>IF(ISNUMBER('הוצאות (והחזרים) משתנות וקבועות'!$B$6),(IF(ISNUMBER('הוצאות (והחזרים) משתנות וקבועות'!$B$7),(IF(ISNUMBER(C36),DATE('הוצאות (והחזרים) משתנות וקבועות'!$B$6,'הוצאות (והחזרים) משתנות וקבועות'!$B$7,C36))))))</f>
        <v>0</v>
      </c>
      <c r="E36" s="7" t="str">
        <f>IF('טיוטא למיפוי אוטומטי'!I30="","",'טיוטא למיפוי אוטומטי'!I30)</f>
        <v/>
      </c>
      <c r="F36" s="7"/>
      <c r="G36" s="7"/>
      <c r="H36" s="7" t="str">
        <f>IF('טיוטא למיפוי אוטומטי'!H30="","",'טיוטא למיפוי אוטומטי'!H30)</f>
        <v/>
      </c>
      <c r="I36" s="7" t="str">
        <f>IF('טיוטא למיפוי אוטומטי'!G30="","",'טיוטא למיפוי אוטומטי'!G30)</f>
        <v/>
      </c>
      <c r="J36" s="7" t="str">
        <f>IF('טיוטא למיפוי אוטומטי'!F30="","",'טיוטא למיפוי אוטומטי'!F30)</f>
        <v/>
      </c>
      <c r="K36" s="7" t="str">
        <f>IF('טיוטא למיפוי אוטומטי'!E30="","",'טיוטא למיפוי אוטומטי'!E30)</f>
        <v/>
      </c>
      <c r="L36" s="102"/>
      <c r="M36" s="7" t="str">
        <f>IF('טיוטא למיפוי אוטומטי'!C30="","",'טיוטא למיפוי אוטומטי'!C30)</f>
        <v/>
      </c>
      <c r="N36" s="7" t="str">
        <f>IF('טיוטא למיפוי אוטומטי'!B30="","",'טיוטא למיפוי אוטומטי'!B30)</f>
        <v/>
      </c>
      <c r="O36" s="102"/>
      <c r="P36" s="7">
        <f t="shared" si="0"/>
        <v>0</v>
      </c>
      <c r="Q36" s="102"/>
      <c r="R36" s="1"/>
      <c r="S36" s="121">
        <f>SUM('הוצאות (והחזרים) משתנות וקבועות'!H75,'הוצאות (והחזרים) משתנות וקבועות'!K75,'הוצאות (והחזרים) משתנות וקבועות'!AC31)</f>
        <v>0</v>
      </c>
      <c r="T36" s="121"/>
      <c r="U36" s="121"/>
      <c r="V36" s="121"/>
      <c r="W36" s="1"/>
      <c r="X36" s="1"/>
      <c r="Y36" s="1"/>
      <c r="Z36" s="1"/>
      <c r="AA36" s="1"/>
      <c r="AB36" s="1"/>
      <c r="AC36" s="1"/>
    </row>
    <row r="37" spans="1:29" ht="19.5" customHeight="1" x14ac:dyDescent="0.3">
      <c r="A37" s="1"/>
      <c r="B37" s="102"/>
      <c r="C37" s="7" t="str">
        <f>IF('טיוטא למיפוי אוטומטי'!J31="","",'טיוטא למיפוי אוטומטי'!J31)</f>
        <v/>
      </c>
      <c r="D37" s="8" t="b">
        <f>IF(ISNUMBER('הוצאות (והחזרים) משתנות וקבועות'!$B$6),(IF(ISNUMBER('הוצאות (והחזרים) משתנות וקבועות'!$B$7),(IF(ISNUMBER(C37),DATE('הוצאות (והחזרים) משתנות וקבועות'!$B$6,'הוצאות (והחזרים) משתנות וקבועות'!$B$7,C37))))))</f>
        <v>0</v>
      </c>
      <c r="E37" s="7" t="str">
        <f>IF('טיוטא למיפוי אוטומטי'!I31="","",'טיוטא למיפוי אוטומטי'!I31)</f>
        <v/>
      </c>
      <c r="F37" s="7"/>
      <c r="G37" s="7"/>
      <c r="H37" s="7" t="str">
        <f>IF('טיוטא למיפוי אוטומטי'!H31="","",'טיוטא למיפוי אוטומטי'!H31)</f>
        <v/>
      </c>
      <c r="I37" s="7" t="str">
        <f>IF('טיוטא למיפוי אוטומטי'!G31="","",'טיוטא למיפוי אוטומטי'!G31)</f>
        <v/>
      </c>
      <c r="J37" s="7" t="str">
        <f>IF('טיוטא למיפוי אוטומטי'!F31="","",'טיוטא למיפוי אוטומטי'!F31)</f>
        <v/>
      </c>
      <c r="K37" s="7" t="str">
        <f>IF('טיוטא למיפוי אוטומטי'!E31="","",'טיוטא למיפוי אוטומטי'!E31)</f>
        <v/>
      </c>
      <c r="L37" s="102"/>
      <c r="M37" s="7" t="str">
        <f>IF('טיוטא למיפוי אוטומטי'!C31="","",'טיוטא למיפוי אוטומטי'!C31)</f>
        <v/>
      </c>
      <c r="N37" s="7" t="str">
        <f>IF('טיוטא למיפוי אוטומטי'!B31="","",'טיוטא למיפוי אוטומטי'!B31)</f>
        <v/>
      </c>
      <c r="O37" s="102"/>
      <c r="P37" s="7">
        <f t="shared" si="0"/>
        <v>0</v>
      </c>
      <c r="Q37" s="102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9.5" customHeight="1" x14ac:dyDescent="0.3">
      <c r="A38" s="1"/>
      <c r="B38" s="102"/>
      <c r="C38" s="7" t="str">
        <f>IF('טיוטא למיפוי אוטומטי'!J32="","",'טיוטא למיפוי אוטומטי'!J32)</f>
        <v/>
      </c>
      <c r="D38" s="8" t="b">
        <f>IF(ISNUMBER('הוצאות (והחזרים) משתנות וקבועות'!$B$6),(IF(ISNUMBER('הוצאות (והחזרים) משתנות וקבועות'!$B$7),(IF(ISNUMBER(C38),DATE('הוצאות (והחזרים) משתנות וקבועות'!$B$6,'הוצאות (והחזרים) משתנות וקבועות'!$B$7,C38))))))</f>
        <v>0</v>
      </c>
      <c r="E38" s="7" t="str">
        <f>IF('טיוטא למיפוי אוטומטי'!I32="","",'טיוטא למיפוי אוטומטי'!I32)</f>
        <v/>
      </c>
      <c r="F38" s="7"/>
      <c r="G38" s="7"/>
      <c r="H38" s="7" t="str">
        <f>IF('טיוטא למיפוי אוטומטי'!H32="","",'טיוטא למיפוי אוטומטי'!H32)</f>
        <v/>
      </c>
      <c r="I38" s="7" t="str">
        <f>IF('טיוטא למיפוי אוטומטי'!G32="","",'טיוטא למיפוי אוטומטי'!G32)</f>
        <v/>
      </c>
      <c r="J38" s="7" t="str">
        <f>IF('טיוטא למיפוי אוטומטי'!F32="","",'טיוטא למיפוי אוטומטי'!F32)</f>
        <v/>
      </c>
      <c r="K38" s="7" t="str">
        <f>IF('טיוטא למיפוי אוטומטי'!E32="","",'טיוטא למיפוי אוטומטי'!E32)</f>
        <v/>
      </c>
      <c r="L38" s="102"/>
      <c r="M38" s="7" t="str">
        <f>IF('טיוטא למיפוי אוטומטי'!C32="","",'טיוטא למיפוי אוטומטי'!C32)</f>
        <v/>
      </c>
      <c r="N38" s="7" t="str">
        <f>IF('טיוטא למיפוי אוטומטי'!B32="","",'טיוטא למיפוי אוטומטי'!B32)</f>
        <v/>
      </c>
      <c r="O38" s="102"/>
      <c r="P38" s="7">
        <f t="shared" si="0"/>
        <v>0</v>
      </c>
      <c r="Q38" s="102"/>
      <c r="R38" s="1"/>
      <c r="S38" s="1"/>
      <c r="T38" s="1"/>
      <c r="U38" s="1"/>
      <c r="V38" s="1"/>
      <c r="W38" s="1"/>
      <c r="X38" s="1"/>
      <c r="Y38" s="1"/>
      <c r="Z38" s="1"/>
      <c r="AA38" s="1"/>
      <c r="AC38" s="1"/>
    </row>
    <row r="39" spans="1:29" ht="19.5" customHeight="1" x14ac:dyDescent="0.3">
      <c r="A39" s="1"/>
      <c r="B39" s="102"/>
      <c r="C39" s="7" t="str">
        <f>IF('טיוטא למיפוי אוטומטי'!J33="","",'טיוטא למיפוי אוטומטי'!J33)</f>
        <v/>
      </c>
      <c r="D39" s="8" t="b">
        <f>IF(ISNUMBER('הוצאות (והחזרים) משתנות וקבועות'!$B$6),(IF(ISNUMBER('הוצאות (והחזרים) משתנות וקבועות'!$B$7),(IF(ISNUMBER(C39),DATE('הוצאות (והחזרים) משתנות וקבועות'!$B$6,'הוצאות (והחזרים) משתנות וקבועות'!$B$7,C39))))))</f>
        <v>0</v>
      </c>
      <c r="E39" s="7" t="str">
        <f>IF('טיוטא למיפוי אוטומטי'!I33="","",'טיוטא למיפוי אוטומטי'!I33)</f>
        <v/>
      </c>
      <c r="F39" s="7"/>
      <c r="G39" s="7"/>
      <c r="H39" s="7" t="str">
        <f>IF('טיוטא למיפוי אוטומטי'!H33="","",'טיוטא למיפוי אוטומטי'!H33)</f>
        <v/>
      </c>
      <c r="I39" s="7" t="str">
        <f>IF('טיוטא למיפוי אוטומטי'!G33="","",'טיוטא למיפוי אוטומטי'!G33)</f>
        <v/>
      </c>
      <c r="J39" s="7" t="str">
        <f>IF('טיוטא למיפוי אוטומטי'!F33="","",'טיוטא למיפוי אוטומטי'!F33)</f>
        <v/>
      </c>
      <c r="K39" s="7" t="str">
        <f>IF('טיוטא למיפוי אוטומטי'!E33="","",'טיוטא למיפוי אוטומטי'!E33)</f>
        <v/>
      </c>
      <c r="L39" s="102"/>
      <c r="M39" s="7" t="str">
        <f>IF('טיוטא למיפוי אוטומטי'!C33="","",'טיוטא למיפוי אוטומטי'!C33)</f>
        <v/>
      </c>
      <c r="N39" s="7" t="str">
        <f>IF('טיוטא למיפוי אוטומטי'!B33="","",'טיוטא למיפוי אוטומטי'!B33)</f>
        <v/>
      </c>
      <c r="O39" s="102"/>
      <c r="P39" s="7">
        <f t="shared" si="0"/>
        <v>0</v>
      </c>
      <c r="Q39" s="102"/>
      <c r="R39" s="1"/>
      <c r="S39" s="124" t="s">
        <v>170</v>
      </c>
      <c r="T39" s="125"/>
      <c r="U39" s="125"/>
      <c r="V39" s="125"/>
      <c r="W39" s="125"/>
      <c r="X39" s="125"/>
      <c r="Y39" s="125"/>
      <c r="Z39" s="125"/>
      <c r="AC39" s="1"/>
    </row>
    <row r="40" spans="1:29" ht="19.5" customHeight="1" x14ac:dyDescent="0.3">
      <c r="A40" s="1"/>
      <c r="B40" s="102"/>
      <c r="C40" s="7" t="str">
        <f>IF('טיוטא למיפוי אוטומטי'!J34="","",'טיוטא למיפוי אוטומטי'!J34)</f>
        <v/>
      </c>
      <c r="D40" s="8" t="b">
        <f>IF(ISNUMBER('הוצאות (והחזרים) משתנות וקבועות'!$B$6),(IF(ISNUMBER('הוצאות (והחזרים) משתנות וקבועות'!$B$7),(IF(ISNUMBER(C40),DATE('הוצאות (והחזרים) משתנות וקבועות'!$B$6,'הוצאות (והחזרים) משתנות וקבועות'!$B$7,C40))))))</f>
        <v>0</v>
      </c>
      <c r="E40" s="7" t="str">
        <f>IF('טיוטא למיפוי אוטומטי'!I34="","",'טיוטא למיפוי אוטומטי'!I34)</f>
        <v/>
      </c>
      <c r="F40" s="7"/>
      <c r="G40" s="7"/>
      <c r="H40" s="7" t="str">
        <f>IF('טיוטא למיפוי אוטומטי'!H34="","",'טיוטא למיפוי אוטומטי'!H34)</f>
        <v/>
      </c>
      <c r="I40" s="7" t="str">
        <f>IF('טיוטא למיפוי אוטומטי'!G34="","",'טיוטא למיפוי אוטומטי'!G34)</f>
        <v/>
      </c>
      <c r="J40" s="7" t="str">
        <f>IF('טיוטא למיפוי אוטומטי'!F34="","",'טיוטא למיפוי אוטומטי'!F34)</f>
        <v/>
      </c>
      <c r="K40" s="7" t="str">
        <f>IF('טיוטא למיפוי אוטומטי'!E34="","",'טיוטא למיפוי אוטומטי'!E34)</f>
        <v/>
      </c>
      <c r="L40" s="102"/>
      <c r="M40" s="7" t="str">
        <f>IF('טיוטא למיפוי אוטומטי'!C34="","",'טיוטא למיפוי אוטומטי'!C34)</f>
        <v/>
      </c>
      <c r="N40" s="7" t="str">
        <f>IF('טיוטא למיפוי אוטומטי'!B34="","",'טיוטא למיפוי אוטומטי'!B34)</f>
        <v/>
      </c>
      <c r="O40" s="102"/>
      <c r="P40" s="7"/>
      <c r="Q40" s="102"/>
      <c r="R40" s="1"/>
      <c r="S40" s="104"/>
      <c r="T40" s="95" t="s">
        <v>3</v>
      </c>
      <c r="U40" s="100" t="s">
        <v>4</v>
      </c>
      <c r="V40" s="130" t="s">
        <v>17</v>
      </c>
      <c r="W40" s="96"/>
      <c r="X40" s="96"/>
      <c r="Y40" s="96"/>
      <c r="Z40" s="104"/>
    </row>
    <row r="41" spans="1:29" ht="27.5" customHeight="1" x14ac:dyDescent="0.3">
      <c r="A41" s="1"/>
      <c r="B41" s="102"/>
      <c r="C41" s="7" t="str">
        <f>IF('טיוטא למיפוי אוטומטי'!J35="","",'טיוטא למיפוי אוטומטי'!J35)</f>
        <v/>
      </c>
      <c r="D41" s="8" t="b">
        <f>IF(ISNUMBER('הוצאות (והחזרים) משתנות וקבועות'!$B$6),(IF(ISNUMBER('הוצאות (והחזרים) משתנות וקבועות'!$B$7),(IF(ISNUMBER(C41),DATE('הוצאות (והחזרים) משתנות וקבועות'!$B$6,'הוצאות (והחזרים) משתנות וקבועות'!$B$7,C41))))))</f>
        <v>0</v>
      </c>
      <c r="E41" s="7" t="str">
        <f>IF('טיוטא למיפוי אוטומטי'!I35="","",'טיוטא למיפוי אוטומטי'!I35)</f>
        <v/>
      </c>
      <c r="F41" s="7"/>
      <c r="G41" s="7"/>
      <c r="H41" s="7" t="str">
        <f>IF('טיוטא למיפוי אוטומטי'!H35="","",'טיוטא למיפוי אוטומטי'!H35)</f>
        <v/>
      </c>
      <c r="I41" s="7" t="str">
        <f>IF('טיוטא למיפוי אוטומטי'!G35="","",'טיוטא למיפוי אוטומטי'!G35)</f>
        <v/>
      </c>
      <c r="J41" s="7" t="str">
        <f>IF('טיוטא למיפוי אוטומטי'!F35="","",'טיוטא למיפוי אוטומטי'!F35)</f>
        <v/>
      </c>
      <c r="K41" s="7" t="str">
        <f>IF('טיוטא למיפוי אוטומטי'!E35="","",'טיוטא למיפוי אוטומטי'!E35)</f>
        <v/>
      </c>
      <c r="L41" s="102"/>
      <c r="M41" s="7" t="str">
        <f>IF('טיוטא למיפוי אוטומטי'!C35="","",'טיוטא למיפוי אוטומטי'!C35)</f>
        <v/>
      </c>
      <c r="N41" s="7" t="str">
        <f>IF('טיוטא למיפוי אוטומטי'!B35="","",'טיוטא למיפוי אוטומטי'!B35)</f>
        <v/>
      </c>
      <c r="O41" s="102"/>
      <c r="P41" s="7"/>
      <c r="Q41" s="102"/>
      <c r="R41" s="1"/>
      <c r="S41" s="102"/>
      <c r="T41" s="96"/>
      <c r="U41" s="96"/>
      <c r="V41" s="20" t="s">
        <v>5</v>
      </c>
      <c r="W41" s="21" t="s">
        <v>125</v>
      </c>
      <c r="X41" s="21" t="s">
        <v>126</v>
      </c>
      <c r="Y41" s="18" t="s">
        <v>19</v>
      </c>
      <c r="Z41" s="102"/>
    </row>
    <row r="42" spans="1:29" ht="19.5" customHeight="1" x14ac:dyDescent="0.3">
      <c r="A42" s="1"/>
      <c r="B42" s="102"/>
      <c r="C42" s="7" t="str">
        <f>IF('טיוטא למיפוי אוטומטי'!J36="","",'טיוטא למיפוי אוטומטי'!J36)</f>
        <v/>
      </c>
      <c r="D42" s="8" t="b">
        <f>IF(ISNUMBER('הוצאות (והחזרים) משתנות וקבועות'!$B$6),(IF(ISNUMBER('הוצאות (והחזרים) משתנות וקבועות'!$B$7),(IF(ISNUMBER(C42),DATE('הוצאות (והחזרים) משתנות וקבועות'!$B$6,'הוצאות (והחזרים) משתנות וקבועות'!$B$7,C42))))))</f>
        <v>0</v>
      </c>
      <c r="E42" s="7" t="str">
        <f>IF('טיוטא למיפוי אוטומטי'!I36="","",'טיוטא למיפוי אוטומטי'!I36)</f>
        <v/>
      </c>
      <c r="F42" s="7"/>
      <c r="G42" s="7"/>
      <c r="H42" s="7" t="str">
        <f>IF('טיוטא למיפוי אוטומטי'!H36="","",'טיוטא למיפוי אוטומטי'!H36)</f>
        <v/>
      </c>
      <c r="I42" s="7" t="str">
        <f>IF('טיוטא למיפוי אוטומטי'!G36="","",'טיוטא למיפוי אוטומטי'!G36)</f>
        <v/>
      </c>
      <c r="J42" s="7" t="str">
        <f>IF('טיוטא למיפוי אוטומטי'!F36="","",'טיוטא למיפוי אוטומטי'!F36)</f>
        <v/>
      </c>
      <c r="K42" s="7" t="str">
        <f>IF('טיוטא למיפוי אוטומטי'!E36="","",'טיוטא למיפוי אוטומטי'!E36)</f>
        <v/>
      </c>
      <c r="L42" s="102"/>
      <c r="M42" s="7" t="str">
        <f>IF('טיוטא למיפוי אוטומטי'!C36="","",'טיוטא למיפוי אוטומטי'!C36)</f>
        <v/>
      </c>
      <c r="N42" s="7" t="str">
        <f>IF('טיוטא למיפוי אוטומטי'!B36="","",'טיוטא למיפוי אוטומטי'!B36)</f>
        <v/>
      </c>
      <c r="O42" s="102"/>
      <c r="P42" s="7">
        <f t="shared" ref="P42:P72" si="3">SUM(H42:K42)-SUM(M42:N42)</f>
        <v>0</v>
      </c>
      <c r="Q42" s="102"/>
      <c r="R42" s="1"/>
      <c r="S42" s="102"/>
      <c r="T42" s="7"/>
      <c r="U42" s="8" t="b">
        <f>IF(ISNUMBER($B$6),(IF(ISNUMBER($B$7),(IF(ISNUMBER(T42),DATE($B$6,$B$7,T42))))))</f>
        <v>0</v>
      </c>
      <c r="V42" s="7" t="s">
        <v>20</v>
      </c>
      <c r="W42" s="7" t="s">
        <v>43</v>
      </c>
      <c r="X42" s="7" t="s">
        <v>68</v>
      </c>
      <c r="Y42" s="7">
        <v>8</v>
      </c>
      <c r="Z42" s="102"/>
    </row>
    <row r="43" spans="1:29" ht="19.5" customHeight="1" x14ac:dyDescent="0.3">
      <c r="A43" s="1"/>
      <c r="B43" s="102"/>
      <c r="C43" s="7" t="str">
        <f>IF('טיוטא למיפוי אוטומטי'!J37="","",'טיוטא למיפוי אוטומטי'!J37)</f>
        <v/>
      </c>
      <c r="D43" s="8" t="b">
        <f>IF(ISNUMBER('הוצאות (והחזרים) משתנות וקבועות'!$B$6),(IF(ISNUMBER('הוצאות (והחזרים) משתנות וקבועות'!$B$7),(IF(ISNUMBER(C43),DATE('הוצאות (והחזרים) משתנות וקבועות'!$B$6,'הוצאות (והחזרים) משתנות וקבועות'!$B$7,C43))))))</f>
        <v>0</v>
      </c>
      <c r="E43" s="7" t="str">
        <f>IF('טיוטא למיפוי אוטומטי'!I37="","",'טיוטא למיפוי אוטומטי'!I37)</f>
        <v/>
      </c>
      <c r="F43" s="7"/>
      <c r="G43" s="7"/>
      <c r="H43" s="7" t="str">
        <f>IF('טיוטא למיפוי אוטומטי'!H37="","",'טיוטא למיפוי אוטומטי'!H37)</f>
        <v/>
      </c>
      <c r="I43" s="7" t="str">
        <f>IF('טיוטא למיפוי אוטומטי'!G37="","",'טיוטא למיפוי אוטומטי'!G37)</f>
        <v/>
      </c>
      <c r="J43" s="7" t="str">
        <f>IF('טיוטא למיפוי אוטומטי'!F37="","",'טיוטא למיפוי אוטומטי'!F37)</f>
        <v/>
      </c>
      <c r="K43" s="7" t="str">
        <f>IF('טיוטא למיפוי אוטומטי'!E37="","",'טיוטא למיפוי אוטומטי'!E37)</f>
        <v/>
      </c>
      <c r="L43" s="102"/>
      <c r="M43" s="7" t="str">
        <f>IF('טיוטא למיפוי אוטומטי'!C37="","",'טיוטא למיפוי אוטומטי'!C37)</f>
        <v/>
      </c>
      <c r="N43" s="7" t="str">
        <f>IF('טיוטא למיפוי אוטומטי'!B37="","",'טיוטא למיפוי אוטומטי'!B37)</f>
        <v/>
      </c>
      <c r="O43" s="102"/>
      <c r="P43" s="7">
        <f t="shared" si="3"/>
        <v>0</v>
      </c>
      <c r="Q43" s="102"/>
      <c r="R43" s="1"/>
      <c r="S43" s="102"/>
      <c r="T43" s="7"/>
      <c r="U43" s="8" t="b">
        <f t="shared" ref="U43:U56" si="4">IF(ISNUMBER($B$6),(IF(ISNUMBER($B$7),(IF(ISNUMBER(T43),DATE($B$6,$B$7,T43))))))</f>
        <v>0</v>
      </c>
      <c r="V43" s="7" t="s">
        <v>22</v>
      </c>
      <c r="W43" s="7" t="s">
        <v>43</v>
      </c>
      <c r="X43" s="7" t="s">
        <v>55</v>
      </c>
      <c r="Y43" s="7">
        <v>9.9</v>
      </c>
      <c r="Z43" s="102"/>
    </row>
    <row r="44" spans="1:29" ht="19.5" customHeight="1" x14ac:dyDescent="0.3">
      <c r="A44" s="1"/>
      <c r="B44" s="102"/>
      <c r="C44" s="7" t="str">
        <f>IF('טיוטא למיפוי אוטומטי'!J38="","",'טיוטא למיפוי אוטומטי'!J38)</f>
        <v/>
      </c>
      <c r="D44" s="8" t="b">
        <f>IF(ISNUMBER('הוצאות (והחזרים) משתנות וקבועות'!$B$6),(IF(ISNUMBER('הוצאות (והחזרים) משתנות וקבועות'!$B$7),(IF(ISNUMBER(C44),DATE('הוצאות (והחזרים) משתנות וקבועות'!$B$6,'הוצאות (והחזרים) משתנות וקבועות'!$B$7,C44))))))</f>
        <v>0</v>
      </c>
      <c r="E44" s="7" t="str">
        <f>IF('טיוטא למיפוי אוטומטי'!I38="","",'טיוטא למיפוי אוטומטי'!I38)</f>
        <v/>
      </c>
      <c r="F44" s="7"/>
      <c r="G44" s="7"/>
      <c r="H44" s="7" t="str">
        <f>IF('טיוטא למיפוי אוטומטי'!H38="","",'טיוטא למיפוי אוטומטי'!H38)</f>
        <v/>
      </c>
      <c r="I44" s="7" t="str">
        <f>IF('טיוטא למיפוי אוטומטי'!G38="","",'טיוטא למיפוי אוטומטי'!G38)</f>
        <v/>
      </c>
      <c r="J44" s="7" t="str">
        <f>IF('טיוטא למיפוי אוטומטי'!F38="","",'טיוטא למיפוי אוטומטי'!F38)</f>
        <v/>
      </c>
      <c r="K44" s="7" t="str">
        <f>IF('טיוטא למיפוי אוטומטי'!E38="","",'טיוטא למיפוי אוטומטי'!E38)</f>
        <v/>
      </c>
      <c r="L44" s="102"/>
      <c r="M44" s="7" t="str">
        <f>IF('טיוטא למיפוי אוטומטי'!C38="","",'טיוטא למיפוי אוטומטי'!C38)</f>
        <v/>
      </c>
      <c r="N44" s="7" t="str">
        <f>IF('טיוטא למיפוי אוטומטי'!B38="","",'טיוטא למיפוי אוטומטי'!B38)</f>
        <v/>
      </c>
      <c r="O44" s="102"/>
      <c r="P44" s="7">
        <f t="shared" si="3"/>
        <v>0</v>
      </c>
      <c r="Q44" s="102"/>
      <c r="R44" s="1"/>
      <c r="S44" s="102"/>
      <c r="T44" s="7"/>
      <c r="U44" s="8" t="b">
        <f t="shared" si="4"/>
        <v>0</v>
      </c>
      <c r="V44" s="7" t="s">
        <v>24</v>
      </c>
      <c r="W44" s="7" t="s">
        <v>43</v>
      </c>
      <c r="X44" s="7" t="s">
        <v>76</v>
      </c>
      <c r="Y44" s="7">
        <v>11.9</v>
      </c>
      <c r="Z44" s="102"/>
    </row>
    <row r="45" spans="1:29" ht="19.5" customHeight="1" x14ac:dyDescent="0.3">
      <c r="A45" s="1"/>
      <c r="B45" s="102"/>
      <c r="C45" s="7" t="str">
        <f>IF('טיוטא למיפוי אוטומטי'!J39="","",'טיוטא למיפוי אוטומטי'!J39)</f>
        <v/>
      </c>
      <c r="D45" s="8" t="b">
        <f>IF(ISNUMBER('הוצאות (והחזרים) משתנות וקבועות'!$B$6),(IF(ISNUMBER('הוצאות (והחזרים) משתנות וקבועות'!$B$7),(IF(ISNUMBER(C45),DATE('הוצאות (והחזרים) משתנות וקבועות'!$B$6,'הוצאות (והחזרים) משתנות וקבועות'!$B$7,C45))))))</f>
        <v>0</v>
      </c>
      <c r="E45" s="7" t="str">
        <f>IF('טיוטא למיפוי אוטומטי'!I39="","",'טיוטא למיפוי אוטומטי'!I39)</f>
        <v/>
      </c>
      <c r="F45" s="7"/>
      <c r="G45" s="7"/>
      <c r="H45" s="7" t="str">
        <f>IF('טיוטא למיפוי אוטומטי'!H39="","",'טיוטא למיפוי אוטומטי'!H39)</f>
        <v/>
      </c>
      <c r="I45" s="7" t="str">
        <f>IF('טיוטא למיפוי אוטומטי'!G39="","",'טיוטא למיפוי אוטומטי'!G39)</f>
        <v/>
      </c>
      <c r="J45" s="7" t="str">
        <f>IF('טיוטא למיפוי אוטומטי'!F39="","",'טיוטא למיפוי אוטומטי'!F39)</f>
        <v/>
      </c>
      <c r="K45" s="7" t="str">
        <f>IF('טיוטא למיפוי אוטומטי'!E39="","",'טיוטא למיפוי אוטומטי'!E39)</f>
        <v/>
      </c>
      <c r="L45" s="102"/>
      <c r="M45" s="7" t="str">
        <f>IF('טיוטא למיפוי אוטומטי'!C39="","",'טיוטא למיפוי אוטומטי'!C39)</f>
        <v/>
      </c>
      <c r="N45" s="7" t="str">
        <f>IF('טיוטא למיפוי אוטומטי'!B39="","",'טיוטא למיפוי אוטומטי'!B39)</f>
        <v/>
      </c>
      <c r="O45" s="102"/>
      <c r="P45" s="7">
        <f t="shared" si="3"/>
        <v>0</v>
      </c>
      <c r="Q45" s="102"/>
      <c r="R45" s="1"/>
      <c r="S45" s="102"/>
      <c r="T45" s="7"/>
      <c r="U45" s="8" t="b">
        <f t="shared" si="4"/>
        <v>0</v>
      </c>
      <c r="V45" s="15" t="s">
        <v>25</v>
      </c>
      <c r="W45" s="15" t="s">
        <v>147</v>
      </c>
      <c r="X45" s="7" t="s">
        <v>53</v>
      </c>
      <c r="Y45" s="7">
        <v>19.899999999999999</v>
      </c>
      <c r="Z45" s="102"/>
    </row>
    <row r="46" spans="1:29" ht="19.5" customHeight="1" x14ac:dyDescent="0.3">
      <c r="A46" s="1"/>
      <c r="B46" s="102"/>
      <c r="C46" s="7" t="str">
        <f>IF('טיוטא למיפוי אוטומטי'!J40="","",'טיוטא למיפוי אוטומטי'!J40)</f>
        <v/>
      </c>
      <c r="D46" s="8" t="b">
        <f>IF(ISNUMBER('הוצאות (והחזרים) משתנות וקבועות'!$B$6),(IF(ISNUMBER('הוצאות (והחזרים) משתנות וקבועות'!$B$7),(IF(ISNUMBER(C46),DATE('הוצאות (והחזרים) משתנות וקבועות'!$B$6,'הוצאות (והחזרים) משתנות וקבועות'!$B$7,C46))))))</f>
        <v>0</v>
      </c>
      <c r="E46" s="7" t="str">
        <f>IF('טיוטא למיפוי אוטומטי'!I40="","",'טיוטא למיפוי אוטומטי'!I40)</f>
        <v/>
      </c>
      <c r="F46" s="7"/>
      <c r="G46" s="7"/>
      <c r="H46" s="7" t="str">
        <f>IF('טיוטא למיפוי אוטומטי'!H40="","",'טיוטא למיפוי אוטומטי'!H40)</f>
        <v/>
      </c>
      <c r="I46" s="7" t="str">
        <f>IF('טיוטא למיפוי אוטומטי'!G40="","",'טיוטא למיפוי אוטומטי'!G40)</f>
        <v/>
      </c>
      <c r="J46" s="7" t="str">
        <f>IF('טיוטא למיפוי אוטומטי'!F40="","",'טיוטא למיפוי אוטומטי'!F40)</f>
        <v/>
      </c>
      <c r="K46" s="7" t="str">
        <f>IF('טיוטא למיפוי אוטומטי'!E40="","",'טיוטא למיפוי אוטומטי'!E40)</f>
        <v/>
      </c>
      <c r="L46" s="102"/>
      <c r="M46" s="7" t="str">
        <f>IF('טיוטא למיפוי אוטומטי'!C40="","",'טיוטא למיפוי אוטומטי'!C40)</f>
        <v/>
      </c>
      <c r="N46" s="7" t="str">
        <f>IF('טיוטא למיפוי אוטומטי'!B40="","",'טיוטא למיפוי אוטומטי'!B40)</f>
        <v/>
      </c>
      <c r="O46" s="102"/>
      <c r="P46" s="7">
        <f t="shared" si="3"/>
        <v>0</v>
      </c>
      <c r="Q46" s="102"/>
      <c r="R46" s="1"/>
      <c r="S46" s="102"/>
      <c r="T46" s="7"/>
      <c r="U46" s="8" t="b">
        <f t="shared" si="4"/>
        <v>0</v>
      </c>
      <c r="V46" s="7"/>
      <c r="W46" s="7"/>
      <c r="X46" s="7"/>
      <c r="Y46" s="7"/>
      <c r="Z46" s="102"/>
    </row>
    <row r="47" spans="1:29" ht="19.5" customHeight="1" x14ac:dyDescent="0.3">
      <c r="A47" s="1"/>
      <c r="B47" s="102"/>
      <c r="C47" s="7" t="str">
        <f>IF('טיוטא למיפוי אוטומטי'!J41="","",'טיוטא למיפוי אוטומטי'!J41)</f>
        <v/>
      </c>
      <c r="D47" s="8" t="b">
        <f>IF(ISNUMBER('הוצאות (והחזרים) משתנות וקבועות'!$B$6),(IF(ISNUMBER('הוצאות (והחזרים) משתנות וקבועות'!$B$7),(IF(ISNUMBER(C47),DATE('הוצאות (והחזרים) משתנות וקבועות'!$B$6,'הוצאות (והחזרים) משתנות וקבועות'!$B$7,C47))))))</f>
        <v>0</v>
      </c>
      <c r="E47" s="7" t="str">
        <f>IF('טיוטא למיפוי אוטומטי'!I41="","",'טיוטא למיפוי אוטומטי'!I41)</f>
        <v/>
      </c>
      <c r="F47" s="7"/>
      <c r="G47" s="7"/>
      <c r="H47" s="7" t="str">
        <f>IF('טיוטא למיפוי אוטומטי'!H41="","",'טיוטא למיפוי אוטומטי'!H41)</f>
        <v/>
      </c>
      <c r="I47" s="7" t="str">
        <f>IF('טיוטא למיפוי אוטומטי'!G41="","",'טיוטא למיפוי אוטומטי'!G41)</f>
        <v/>
      </c>
      <c r="J47" s="7" t="str">
        <f>IF('טיוטא למיפוי אוטומטי'!F41="","",'טיוטא למיפוי אוטומטי'!F41)</f>
        <v/>
      </c>
      <c r="K47" s="7" t="str">
        <f>IF('טיוטא למיפוי אוטומטי'!E41="","",'טיוטא למיפוי אוטומטי'!E41)</f>
        <v/>
      </c>
      <c r="L47" s="102"/>
      <c r="M47" s="7" t="str">
        <f>IF('טיוטא למיפוי אוטומטי'!C41="","",'טיוטא למיפוי אוטומטי'!C41)</f>
        <v/>
      </c>
      <c r="N47" s="7" t="str">
        <f>IF('טיוטא למיפוי אוטומטי'!B41="","",'טיוטא למיפוי אוטומטי'!B41)</f>
        <v/>
      </c>
      <c r="O47" s="102"/>
      <c r="P47" s="7">
        <f t="shared" si="3"/>
        <v>0</v>
      </c>
      <c r="Q47" s="102"/>
      <c r="R47" s="1"/>
      <c r="S47" s="102"/>
      <c r="T47" s="7"/>
      <c r="U47" s="8" t="b">
        <f t="shared" si="4"/>
        <v>0</v>
      </c>
      <c r="V47" s="15" t="s">
        <v>26</v>
      </c>
      <c r="W47" s="15" t="s">
        <v>147</v>
      </c>
      <c r="X47" s="7" t="s">
        <v>53</v>
      </c>
      <c r="Y47" s="7">
        <f>IF((SUM('הוצאות (והחזרים) משתנות וקבועות'!H75,'הוצאות (והחזרים) משתנות וקבועות'!AC31))&lt;700,0,IF((SUM('הוצאות (והחזרים) משתנות וקבועות'!H75,'הוצאות (והחזרים) משתנות וקבועות'!AC31))&lt;1200,(-1*(50%*Y45)),(-1*(100%*Y45))))</f>
        <v>0</v>
      </c>
      <c r="Z47" s="102"/>
    </row>
    <row r="48" spans="1:29" ht="19.5" customHeight="1" x14ac:dyDescent="0.3">
      <c r="A48" s="1"/>
      <c r="B48" s="102"/>
      <c r="C48" s="7" t="str">
        <f>IF('טיוטא למיפוי אוטומטי'!J42="","",'טיוטא למיפוי אוטומטי'!J42)</f>
        <v/>
      </c>
      <c r="D48" s="8" t="b">
        <f>IF(ISNUMBER('הוצאות (והחזרים) משתנות וקבועות'!$B$6),(IF(ISNUMBER('הוצאות (והחזרים) משתנות וקבועות'!$B$7),(IF(ISNUMBER(C48),DATE('הוצאות (והחזרים) משתנות וקבועות'!$B$6,'הוצאות (והחזרים) משתנות וקבועות'!$B$7,C48))))))</f>
        <v>0</v>
      </c>
      <c r="E48" s="7" t="str">
        <f>IF('טיוטא למיפוי אוטומטי'!I42="","",'טיוטא למיפוי אוטומטי'!I42)</f>
        <v/>
      </c>
      <c r="F48" s="7"/>
      <c r="G48" s="7"/>
      <c r="H48" s="7" t="str">
        <f>IF('טיוטא למיפוי אוטומטי'!H42="","",'טיוטא למיפוי אוטומטי'!H42)</f>
        <v/>
      </c>
      <c r="I48" s="7" t="str">
        <f>IF('טיוטא למיפוי אוטומטי'!G42="","",'טיוטא למיפוי אוטומטי'!G42)</f>
        <v/>
      </c>
      <c r="J48" s="7" t="str">
        <f>IF('טיוטא למיפוי אוטומטי'!F42="","",'טיוטא למיפוי אוטומטי'!F42)</f>
        <v/>
      </c>
      <c r="K48" s="7" t="str">
        <f>IF('טיוטא למיפוי אוטומטי'!E42="","",'טיוטא למיפוי אוטומטי'!E42)</f>
        <v/>
      </c>
      <c r="L48" s="102"/>
      <c r="M48" s="7" t="str">
        <f>IF('טיוטא למיפוי אוטומטי'!C42="","",'טיוטא למיפוי אוטומטי'!C42)</f>
        <v/>
      </c>
      <c r="N48" s="7" t="str">
        <f>IF('טיוטא למיפוי אוטומטי'!B42="","",'טיוטא למיפוי אוטומטי'!B42)</f>
        <v/>
      </c>
      <c r="O48" s="102"/>
      <c r="P48" s="7">
        <f t="shared" si="3"/>
        <v>0</v>
      </c>
      <c r="Q48" s="102"/>
      <c r="R48" s="1"/>
      <c r="S48" s="102"/>
      <c r="T48" s="7"/>
      <c r="U48" s="8" t="b">
        <f t="shared" si="4"/>
        <v>0</v>
      </c>
      <c r="V48" s="15" t="s">
        <v>27</v>
      </c>
      <c r="W48" s="24" t="s">
        <v>147</v>
      </c>
      <c r="X48" s="7" t="s">
        <v>53</v>
      </c>
      <c r="Y48" s="7">
        <f>IF(('הוצאות (והחזרים) משתנות וקבועות'!H75+'הוצאות (והחזרים) משתנות וקבועות'!AC31)&lt;700,0,IF(('הוצאות (והחזרים) משתנות וקבועות'!H75+'הוצאות (והחזרים) משתנות וקבועות'!AC31)&lt;1200,(-1*(50%*Y45)),(-1*(100%*Y45))))</f>
        <v>0</v>
      </c>
      <c r="Z48" s="102"/>
    </row>
    <row r="49" spans="1:29" ht="19.5" customHeight="1" x14ac:dyDescent="0.3">
      <c r="A49" s="1"/>
      <c r="B49" s="102"/>
      <c r="C49" s="7" t="str">
        <f>IF('טיוטא למיפוי אוטומטי'!J43="","",'טיוטא למיפוי אוטומטי'!J43)</f>
        <v/>
      </c>
      <c r="D49" s="8" t="b">
        <f>IF(ISNUMBER('הוצאות (והחזרים) משתנות וקבועות'!$B$6),(IF(ISNUMBER('הוצאות (והחזרים) משתנות וקבועות'!$B$7),(IF(ISNUMBER(C49),DATE('הוצאות (והחזרים) משתנות וקבועות'!$B$6,'הוצאות (והחזרים) משתנות וקבועות'!$B$7,C49))))))</f>
        <v>0</v>
      </c>
      <c r="E49" s="7" t="str">
        <f>IF('טיוטא למיפוי אוטומטי'!I43="","",'טיוטא למיפוי אוטומטי'!I43)</f>
        <v/>
      </c>
      <c r="F49" s="7"/>
      <c r="G49" s="7"/>
      <c r="H49" s="7" t="str">
        <f>IF('טיוטא למיפוי אוטומטי'!H43="","",'טיוטא למיפוי אוטומטי'!H43)</f>
        <v/>
      </c>
      <c r="I49" s="7" t="str">
        <f>IF('טיוטא למיפוי אוטומטי'!G43="","",'טיוטא למיפוי אוטומטי'!G43)</f>
        <v/>
      </c>
      <c r="J49" s="7" t="str">
        <f>IF('טיוטא למיפוי אוטומטי'!F43="","",'טיוטא למיפוי אוטומטי'!F43)</f>
        <v/>
      </c>
      <c r="K49" s="7" t="str">
        <f>IF('טיוטא למיפוי אוטומטי'!E43="","",'טיוטא למיפוי אוטומטי'!E43)</f>
        <v/>
      </c>
      <c r="L49" s="102"/>
      <c r="M49" s="7" t="str">
        <f>IF('טיוטא למיפוי אוטומטי'!C43="","",'טיוטא למיפוי אוטומטי'!C43)</f>
        <v/>
      </c>
      <c r="N49" s="7" t="str">
        <f>IF('טיוטא למיפוי אוטומטי'!B43="","",'טיוטא למיפוי אוטומטי'!B43)</f>
        <v/>
      </c>
      <c r="O49" s="102"/>
      <c r="P49" s="7">
        <f t="shared" si="3"/>
        <v>0</v>
      </c>
      <c r="Q49" s="102"/>
      <c r="R49" s="1"/>
      <c r="S49" s="102"/>
      <c r="T49" s="7"/>
      <c r="U49" s="8" t="b">
        <f t="shared" si="4"/>
        <v>0</v>
      </c>
      <c r="V49" s="7"/>
      <c r="W49" s="7"/>
      <c r="X49" s="7"/>
      <c r="Y49" s="7"/>
      <c r="Z49" s="102"/>
    </row>
    <row r="50" spans="1:29" ht="19.5" customHeight="1" x14ac:dyDescent="0.3">
      <c r="A50" s="1"/>
      <c r="B50" s="102"/>
      <c r="C50" s="7" t="str">
        <f>IF('טיוטא למיפוי אוטומטי'!J44="","",'טיוטא למיפוי אוטומטי'!J44)</f>
        <v/>
      </c>
      <c r="D50" s="8" t="b">
        <f>IF(ISNUMBER('הוצאות (והחזרים) משתנות וקבועות'!$B$6),(IF(ISNUMBER('הוצאות (והחזרים) משתנות וקבועות'!$B$7),(IF(ISNUMBER(C50),DATE('הוצאות (והחזרים) משתנות וקבועות'!$B$6,'הוצאות (והחזרים) משתנות וקבועות'!$B$7,C50))))))</f>
        <v>0</v>
      </c>
      <c r="E50" s="7" t="str">
        <f>IF('טיוטא למיפוי אוטומטי'!I44="","",'טיוטא למיפוי אוטומטי'!I44)</f>
        <v/>
      </c>
      <c r="F50" s="7"/>
      <c r="G50" s="7"/>
      <c r="H50" s="7" t="str">
        <f>IF('טיוטא למיפוי אוטומטי'!H44="","",'טיוטא למיפוי אוטומטי'!H44)</f>
        <v/>
      </c>
      <c r="I50" s="7" t="str">
        <f>IF('טיוטא למיפוי אוטומטי'!G44="","",'טיוטא למיפוי אוטומטי'!G44)</f>
        <v/>
      </c>
      <c r="J50" s="7" t="str">
        <f>IF('טיוטא למיפוי אוטומטי'!F44="","",'טיוטא למיפוי אוטומטי'!F44)</f>
        <v/>
      </c>
      <c r="K50" s="7" t="str">
        <f>IF('טיוטא למיפוי אוטומטי'!E44="","",'טיוטא למיפוי אוטומטי'!E44)</f>
        <v/>
      </c>
      <c r="L50" s="102"/>
      <c r="M50" s="7" t="str">
        <f>IF('טיוטא למיפוי אוטומטי'!C44="","",'טיוטא למיפוי אוטומטי'!C44)</f>
        <v/>
      </c>
      <c r="N50" s="7" t="str">
        <f>IF('טיוטא למיפוי אוטומטי'!B44="","",'טיוטא למיפוי אוטומטי'!B44)</f>
        <v/>
      </c>
      <c r="O50" s="102"/>
      <c r="P50" s="7">
        <f t="shared" si="3"/>
        <v>0</v>
      </c>
      <c r="Q50" s="102"/>
      <c r="R50" s="1"/>
      <c r="S50" s="102"/>
      <c r="T50" s="7"/>
      <c r="U50" s="8" t="b">
        <f t="shared" si="4"/>
        <v>0</v>
      </c>
      <c r="V50" s="7"/>
      <c r="W50" s="7"/>
      <c r="X50" s="7"/>
      <c r="Y50" s="7"/>
      <c r="Z50" s="102"/>
    </row>
    <row r="51" spans="1:29" ht="19.5" customHeight="1" x14ac:dyDescent="0.3">
      <c r="A51" s="1"/>
      <c r="B51" s="102"/>
      <c r="C51" s="7" t="str">
        <f>IF('טיוטא למיפוי אוטומטי'!J45="","",'טיוטא למיפוי אוטומטי'!J45)</f>
        <v/>
      </c>
      <c r="D51" s="8" t="b">
        <f>IF(ISNUMBER('הוצאות (והחזרים) משתנות וקבועות'!$B$6),(IF(ISNUMBER('הוצאות (והחזרים) משתנות וקבועות'!$B$7),(IF(ISNUMBER(C51),DATE('הוצאות (והחזרים) משתנות וקבועות'!$B$6,'הוצאות (והחזרים) משתנות וקבועות'!$B$7,C51))))))</f>
        <v>0</v>
      </c>
      <c r="E51" s="7" t="str">
        <f>IF('טיוטא למיפוי אוטומטי'!I45="","",'טיוטא למיפוי אוטומטי'!I45)</f>
        <v/>
      </c>
      <c r="F51" s="7"/>
      <c r="G51" s="7"/>
      <c r="H51" s="7" t="str">
        <f>IF('טיוטא למיפוי אוטומטי'!H45="","",'טיוטא למיפוי אוטומטי'!H45)</f>
        <v/>
      </c>
      <c r="I51" s="7" t="str">
        <f>IF('טיוטא למיפוי אוטומטי'!G45="","",'טיוטא למיפוי אוטומטי'!G45)</f>
        <v/>
      </c>
      <c r="J51" s="7" t="str">
        <f>IF('טיוטא למיפוי אוטומטי'!F45="","",'טיוטא למיפוי אוטומטי'!F45)</f>
        <v/>
      </c>
      <c r="K51" s="7" t="str">
        <f>IF('טיוטא למיפוי אוטומטי'!E45="","",'טיוטא למיפוי אוטומטי'!E45)</f>
        <v/>
      </c>
      <c r="L51" s="102"/>
      <c r="M51" s="7" t="str">
        <f>IF('טיוטא למיפוי אוטומטי'!C45="","",'טיוטא למיפוי אוטומטי'!C45)</f>
        <v/>
      </c>
      <c r="N51" s="7" t="str">
        <f>IF('טיוטא למיפוי אוטומטי'!B45="","",'טיוטא למיפוי אוטומטי'!B45)</f>
        <v/>
      </c>
      <c r="O51" s="102"/>
      <c r="P51" s="7">
        <f t="shared" si="3"/>
        <v>0</v>
      </c>
      <c r="Q51" s="102"/>
      <c r="R51" s="1"/>
      <c r="S51" s="102"/>
      <c r="T51" s="7"/>
      <c r="U51" s="8" t="b">
        <f t="shared" si="4"/>
        <v>0</v>
      </c>
      <c r="V51" s="7"/>
      <c r="W51" s="7"/>
      <c r="X51" s="7"/>
      <c r="Y51" s="7"/>
      <c r="Z51" s="102"/>
    </row>
    <row r="52" spans="1:29" ht="19.5" customHeight="1" x14ac:dyDescent="0.3">
      <c r="A52" s="1"/>
      <c r="B52" s="102"/>
      <c r="C52" s="7" t="str">
        <f>IF('טיוטא למיפוי אוטומטי'!J46="","",'טיוטא למיפוי אוטומטי'!J46)</f>
        <v/>
      </c>
      <c r="D52" s="8" t="b">
        <f>IF(ISNUMBER('הוצאות (והחזרים) משתנות וקבועות'!$B$6),(IF(ISNUMBER('הוצאות (והחזרים) משתנות וקבועות'!$B$7),(IF(ISNUMBER(C52),DATE('הוצאות (והחזרים) משתנות וקבועות'!$B$6,'הוצאות (והחזרים) משתנות וקבועות'!$B$7,C52))))))</f>
        <v>0</v>
      </c>
      <c r="E52" s="7" t="str">
        <f>IF('טיוטא למיפוי אוטומטי'!I46="","",'טיוטא למיפוי אוטומטי'!I46)</f>
        <v/>
      </c>
      <c r="F52" s="7"/>
      <c r="G52" s="7"/>
      <c r="H52" s="7" t="str">
        <f>IF('טיוטא למיפוי אוטומטי'!H46="","",'טיוטא למיפוי אוטומטי'!H46)</f>
        <v/>
      </c>
      <c r="I52" s="7" t="str">
        <f>IF('טיוטא למיפוי אוטומטי'!G46="","",'טיוטא למיפוי אוטומטי'!G46)</f>
        <v/>
      </c>
      <c r="J52" s="7" t="str">
        <f>IF('טיוטא למיפוי אוטומטי'!F46="","",'טיוטא למיפוי אוטומטי'!F46)</f>
        <v/>
      </c>
      <c r="K52" s="7" t="str">
        <f>IF('טיוטא למיפוי אוטומטי'!E46="","",'טיוטא למיפוי אוטומטי'!E46)</f>
        <v/>
      </c>
      <c r="L52" s="102"/>
      <c r="M52" s="7" t="str">
        <f>IF('טיוטא למיפוי אוטומטי'!C46="","",'טיוטא למיפוי אוטומטי'!C46)</f>
        <v/>
      </c>
      <c r="N52" s="7" t="str">
        <f>IF('טיוטא למיפוי אוטומטי'!B46="","",'טיוטא למיפוי אוטומטי'!B46)</f>
        <v/>
      </c>
      <c r="O52" s="102"/>
      <c r="P52" s="7">
        <f t="shared" si="3"/>
        <v>0</v>
      </c>
      <c r="Q52" s="102"/>
      <c r="R52" s="1"/>
      <c r="S52" s="102"/>
      <c r="T52" s="7"/>
      <c r="U52" s="8" t="b">
        <f t="shared" si="4"/>
        <v>0</v>
      </c>
      <c r="V52" s="7"/>
      <c r="W52" s="7"/>
      <c r="X52" s="7"/>
      <c r="Y52" s="7"/>
      <c r="Z52" s="102"/>
    </row>
    <row r="53" spans="1:29" ht="19.5" customHeight="1" x14ac:dyDescent="0.3">
      <c r="A53" s="1"/>
      <c r="B53" s="102"/>
      <c r="C53" s="7" t="str">
        <f>IF('טיוטא למיפוי אוטומטי'!J47="","",'טיוטא למיפוי אוטומטי'!J47)</f>
        <v/>
      </c>
      <c r="D53" s="8" t="b">
        <f>IF(ISNUMBER('הוצאות (והחזרים) משתנות וקבועות'!$B$6),(IF(ISNUMBER('הוצאות (והחזרים) משתנות וקבועות'!$B$7),(IF(ISNUMBER(C53),DATE('הוצאות (והחזרים) משתנות וקבועות'!$B$6,'הוצאות (והחזרים) משתנות וקבועות'!$B$7,C53))))))</f>
        <v>0</v>
      </c>
      <c r="E53" s="7" t="str">
        <f>IF('טיוטא למיפוי אוטומטי'!I47="","",'טיוטא למיפוי אוטומטי'!I47)</f>
        <v/>
      </c>
      <c r="F53" s="7"/>
      <c r="G53" s="7"/>
      <c r="H53" s="7" t="str">
        <f>IF('טיוטא למיפוי אוטומטי'!H47="","",'טיוטא למיפוי אוטומטי'!H47)</f>
        <v/>
      </c>
      <c r="I53" s="7" t="str">
        <f>IF('טיוטא למיפוי אוטומטי'!G47="","",'טיוטא למיפוי אוטומטי'!G47)</f>
        <v/>
      </c>
      <c r="J53" s="7" t="str">
        <f>IF('טיוטא למיפוי אוטומטי'!F47="","",'טיוטא למיפוי אוטומטי'!F47)</f>
        <v/>
      </c>
      <c r="K53" s="7" t="str">
        <f>IF('טיוטא למיפוי אוטומטי'!E47="","",'טיוטא למיפוי אוטומטי'!E47)</f>
        <v/>
      </c>
      <c r="L53" s="102"/>
      <c r="M53" s="7" t="str">
        <f>IF('טיוטא למיפוי אוטומטי'!C47="","",'טיוטא למיפוי אוטומטי'!C47)</f>
        <v/>
      </c>
      <c r="N53" s="7" t="str">
        <f>IF('טיוטא למיפוי אוטומטי'!B47="","",'טיוטא למיפוי אוטומטי'!B47)</f>
        <v/>
      </c>
      <c r="O53" s="102"/>
      <c r="P53" s="7">
        <f t="shared" si="3"/>
        <v>0</v>
      </c>
      <c r="Q53" s="102"/>
      <c r="R53" s="1"/>
      <c r="S53" s="102"/>
      <c r="T53" s="7"/>
      <c r="U53" s="8" t="b">
        <f t="shared" si="4"/>
        <v>0</v>
      </c>
      <c r="V53" s="7"/>
      <c r="W53" s="7"/>
      <c r="X53" s="7"/>
      <c r="Y53" s="7"/>
      <c r="Z53" s="102"/>
    </row>
    <row r="54" spans="1:29" ht="19.5" customHeight="1" x14ac:dyDescent="0.3">
      <c r="A54" s="1"/>
      <c r="B54" s="102"/>
      <c r="C54" s="7" t="str">
        <f>IF('טיוטא למיפוי אוטומטי'!J48="","",'טיוטא למיפוי אוטומטי'!J48)</f>
        <v/>
      </c>
      <c r="D54" s="8" t="b">
        <f>IF(ISNUMBER('הוצאות (והחזרים) משתנות וקבועות'!$B$6),(IF(ISNUMBER('הוצאות (והחזרים) משתנות וקבועות'!$B$7),(IF(ISNUMBER(C54),DATE('הוצאות (והחזרים) משתנות וקבועות'!$B$6,'הוצאות (והחזרים) משתנות וקבועות'!$B$7,C54))))))</f>
        <v>0</v>
      </c>
      <c r="E54" s="7" t="str">
        <f>IF('טיוטא למיפוי אוטומטי'!I48="","",'טיוטא למיפוי אוטומטי'!I48)</f>
        <v/>
      </c>
      <c r="F54" s="7"/>
      <c r="G54" s="7"/>
      <c r="H54" s="7" t="str">
        <f>IF('טיוטא למיפוי אוטומטי'!H48="","",'טיוטא למיפוי אוטומטי'!H48)</f>
        <v/>
      </c>
      <c r="I54" s="7" t="str">
        <f>IF('טיוטא למיפוי אוטומטי'!G48="","",'טיוטא למיפוי אוטומטי'!G48)</f>
        <v/>
      </c>
      <c r="J54" s="7" t="str">
        <f>IF('טיוטא למיפוי אוטומטי'!F48="","",'טיוטא למיפוי אוטומטי'!F48)</f>
        <v/>
      </c>
      <c r="K54" s="7" t="str">
        <f>IF('טיוטא למיפוי אוטומטי'!E48="","",'טיוטא למיפוי אוטומטי'!E48)</f>
        <v/>
      </c>
      <c r="L54" s="102"/>
      <c r="M54" s="7" t="str">
        <f>IF('טיוטא למיפוי אוטומטי'!C48="","",'טיוטא למיפוי אוטומטי'!C48)</f>
        <v/>
      </c>
      <c r="N54" s="7" t="str">
        <f>IF('טיוטא למיפוי אוטומטי'!B48="","",'טיוטא למיפוי אוטומטי'!B48)</f>
        <v/>
      </c>
      <c r="O54" s="102"/>
      <c r="P54" s="7">
        <f t="shared" si="3"/>
        <v>0</v>
      </c>
      <c r="Q54" s="102"/>
      <c r="R54" s="1"/>
      <c r="S54" s="102"/>
      <c r="T54" s="7"/>
      <c r="U54" s="8" t="b">
        <f t="shared" si="4"/>
        <v>0</v>
      </c>
      <c r="V54" s="7"/>
      <c r="W54" s="7"/>
      <c r="X54" s="7"/>
      <c r="Y54" s="7"/>
      <c r="Z54" s="102"/>
    </row>
    <row r="55" spans="1:29" ht="19.5" customHeight="1" x14ac:dyDescent="0.3">
      <c r="A55" s="1"/>
      <c r="B55" s="102"/>
      <c r="C55" s="7" t="str">
        <f>IF('טיוטא למיפוי אוטומטי'!J49="","",'טיוטא למיפוי אוטומטי'!J49)</f>
        <v/>
      </c>
      <c r="D55" s="8" t="b">
        <f>IF(ISNUMBER('הוצאות (והחזרים) משתנות וקבועות'!$B$6),(IF(ISNUMBER('הוצאות (והחזרים) משתנות וקבועות'!$B$7),(IF(ISNUMBER(C55),DATE('הוצאות (והחזרים) משתנות וקבועות'!$B$6,'הוצאות (והחזרים) משתנות וקבועות'!$B$7,C55))))))</f>
        <v>0</v>
      </c>
      <c r="E55" s="7" t="str">
        <f>IF('טיוטא למיפוי אוטומטי'!I49="","",'טיוטא למיפוי אוטומטי'!I49)</f>
        <v/>
      </c>
      <c r="F55" s="7"/>
      <c r="G55" s="7"/>
      <c r="H55" s="7" t="str">
        <f>IF('טיוטא למיפוי אוטומטי'!H49="","",'טיוטא למיפוי אוטומטי'!H49)</f>
        <v/>
      </c>
      <c r="I55" s="7" t="str">
        <f>IF('טיוטא למיפוי אוטומטי'!G49="","",'טיוטא למיפוי אוטומטי'!G49)</f>
        <v/>
      </c>
      <c r="J55" s="7" t="str">
        <f>IF('טיוטא למיפוי אוטומטי'!F49="","",'טיוטא למיפוי אוטומטי'!F49)</f>
        <v/>
      </c>
      <c r="K55" s="7" t="str">
        <f>IF('טיוטא למיפוי אוטומטי'!E49="","",'טיוטא למיפוי אוטומטי'!E49)</f>
        <v/>
      </c>
      <c r="L55" s="102"/>
      <c r="M55" s="7" t="str">
        <f>IF('טיוטא למיפוי אוטומטי'!C49="","",'טיוטא למיפוי אוטומטי'!C49)</f>
        <v/>
      </c>
      <c r="N55" s="7" t="str">
        <f>IF('טיוטא למיפוי אוטומטי'!B49="","",'טיוטא למיפוי אוטומטי'!B49)</f>
        <v/>
      </c>
      <c r="O55" s="102"/>
      <c r="P55" s="7">
        <f t="shared" si="3"/>
        <v>0</v>
      </c>
      <c r="Q55" s="102"/>
      <c r="R55" s="1"/>
      <c r="S55" s="102"/>
      <c r="T55" s="7"/>
      <c r="U55" s="8" t="b">
        <f t="shared" si="4"/>
        <v>0</v>
      </c>
      <c r="V55" s="7"/>
      <c r="W55" s="7"/>
      <c r="X55" s="7"/>
      <c r="Y55" s="7"/>
      <c r="Z55" s="102"/>
    </row>
    <row r="56" spans="1:29" ht="19.5" customHeight="1" x14ac:dyDescent="0.3">
      <c r="A56" s="1"/>
      <c r="B56" s="102"/>
      <c r="C56" s="7" t="str">
        <f>IF('טיוטא למיפוי אוטומטי'!J50="","",'טיוטא למיפוי אוטומטי'!J50)</f>
        <v/>
      </c>
      <c r="D56" s="8" t="b">
        <f>IF(ISNUMBER('הוצאות (והחזרים) משתנות וקבועות'!$B$6),(IF(ISNUMBER('הוצאות (והחזרים) משתנות וקבועות'!$B$7),(IF(ISNUMBER(C56),DATE('הוצאות (והחזרים) משתנות וקבועות'!$B$6,'הוצאות (והחזרים) משתנות וקבועות'!$B$7,C56))))))</f>
        <v>0</v>
      </c>
      <c r="E56" s="7" t="str">
        <f>IF('טיוטא למיפוי אוטומטי'!I50="","",'טיוטא למיפוי אוטומטי'!I50)</f>
        <v/>
      </c>
      <c r="F56" s="7"/>
      <c r="G56" s="7"/>
      <c r="H56" s="7" t="str">
        <f>IF('טיוטא למיפוי אוטומטי'!H50="","",'טיוטא למיפוי אוטומטי'!H50)</f>
        <v/>
      </c>
      <c r="I56" s="7" t="str">
        <f>IF('טיוטא למיפוי אוטומטי'!G50="","",'טיוטא למיפוי אוטומטי'!G50)</f>
        <v/>
      </c>
      <c r="J56" s="7" t="str">
        <f>IF('טיוטא למיפוי אוטומטי'!F50="","",'טיוטא למיפוי אוטומטי'!F50)</f>
        <v/>
      </c>
      <c r="K56" s="7" t="str">
        <f>IF('טיוטא למיפוי אוטומטי'!E50="","",'טיוטא למיפוי אוטומטי'!E50)</f>
        <v/>
      </c>
      <c r="L56" s="102"/>
      <c r="M56" s="7" t="str">
        <f>IF('טיוטא למיפוי אוטומטי'!C50="","",'טיוטא למיפוי אוטומטי'!C50)</f>
        <v/>
      </c>
      <c r="N56" s="7" t="str">
        <f>IF('טיוטא למיפוי אוטומטי'!B50="","",'טיוטא למיפוי אוטומטי'!B50)</f>
        <v/>
      </c>
      <c r="O56" s="102"/>
      <c r="P56" s="7">
        <f t="shared" si="3"/>
        <v>0</v>
      </c>
      <c r="Q56" s="102"/>
      <c r="R56" s="1"/>
      <c r="S56" s="102"/>
      <c r="T56" s="7"/>
      <c r="U56" s="8" t="b">
        <f t="shared" si="4"/>
        <v>0</v>
      </c>
      <c r="V56" s="7"/>
      <c r="W56" s="7"/>
      <c r="X56" s="7"/>
      <c r="Y56" s="7"/>
      <c r="Z56" s="102"/>
    </row>
    <row r="57" spans="1:29" ht="19.5" customHeight="1" x14ac:dyDescent="0.3">
      <c r="A57" s="1"/>
      <c r="B57" s="102"/>
      <c r="C57" s="7" t="str">
        <f>IF('טיוטא למיפוי אוטומטי'!J51="","",'טיוטא למיפוי אוטומטי'!J51)</f>
        <v/>
      </c>
      <c r="D57" s="8" t="b">
        <f>IF(ISNUMBER('הוצאות (והחזרים) משתנות וקבועות'!$B$6),(IF(ISNUMBER('הוצאות (והחזרים) משתנות וקבועות'!$B$7),(IF(ISNUMBER(C57),DATE('הוצאות (והחזרים) משתנות וקבועות'!$B$6,'הוצאות (והחזרים) משתנות וקבועות'!$B$7,C57))))))</f>
        <v>0</v>
      </c>
      <c r="E57" s="7" t="str">
        <f>IF('טיוטא למיפוי אוטומטי'!I51="","",'טיוטא למיפוי אוטומטי'!I51)</f>
        <v/>
      </c>
      <c r="F57" s="7"/>
      <c r="G57" s="7"/>
      <c r="H57" s="7" t="str">
        <f>IF('טיוטא למיפוי אוטומטי'!H51="","",'טיוטא למיפוי אוטומטי'!H51)</f>
        <v/>
      </c>
      <c r="I57" s="7" t="str">
        <f>IF('טיוטא למיפוי אוטומטי'!G51="","",'טיוטא למיפוי אוטומטי'!G51)</f>
        <v/>
      </c>
      <c r="J57" s="7" t="str">
        <f>IF('טיוטא למיפוי אוטומטי'!F51="","",'טיוטא למיפוי אוטומטי'!F51)</f>
        <v/>
      </c>
      <c r="K57" s="7" t="str">
        <f>IF('טיוטא למיפוי אוטומטי'!E51="","",'טיוטא למיפוי אוטומטי'!E51)</f>
        <v/>
      </c>
      <c r="L57" s="102"/>
      <c r="M57" s="7" t="str">
        <f>IF('טיוטא למיפוי אוטומטי'!C51="","",'טיוטא למיפוי אוטומטי'!C51)</f>
        <v/>
      </c>
      <c r="N57" s="7" t="str">
        <f>IF('טיוטא למיפוי אוטומטי'!B51="","",'טיוטא למיפוי אוטומטי'!B51)</f>
        <v/>
      </c>
      <c r="O57" s="102"/>
      <c r="P57" s="7">
        <f t="shared" si="3"/>
        <v>0</v>
      </c>
      <c r="Q57" s="102"/>
      <c r="R57" s="1"/>
      <c r="S57" s="131"/>
      <c r="T57" s="132"/>
      <c r="U57" s="132"/>
      <c r="V57" s="132"/>
      <c r="W57" s="132"/>
      <c r="X57" s="132"/>
      <c r="Y57" s="132"/>
      <c r="Z57" s="132"/>
      <c r="AC57" s="1"/>
    </row>
    <row r="58" spans="1:29" ht="19.5" customHeight="1" x14ac:dyDescent="0.3">
      <c r="A58" s="1"/>
      <c r="B58" s="102"/>
      <c r="C58" s="7" t="str">
        <f>IF('טיוטא למיפוי אוטומטי'!J52="","",'טיוטא למיפוי אוטומטי'!J52)</f>
        <v/>
      </c>
      <c r="D58" s="8" t="b">
        <f>IF(ISNUMBER('הוצאות (והחזרים) משתנות וקבועות'!$B$6),(IF(ISNUMBER('הוצאות (והחזרים) משתנות וקבועות'!$B$7),(IF(ISNUMBER(C58),DATE('הוצאות (והחזרים) משתנות וקבועות'!$B$6,'הוצאות (והחזרים) משתנות וקבועות'!$B$7,C58))))))</f>
        <v>0</v>
      </c>
      <c r="E58" s="7" t="str">
        <f>IF('טיוטא למיפוי אוטומטי'!I52="","",'טיוטא למיפוי אוטומטי'!I52)</f>
        <v/>
      </c>
      <c r="F58" s="7"/>
      <c r="G58" s="7"/>
      <c r="H58" s="7" t="str">
        <f>IF('טיוטא למיפוי אוטומטי'!H52="","",'טיוטא למיפוי אוטומטי'!H52)</f>
        <v/>
      </c>
      <c r="I58" s="7" t="str">
        <f>IF('טיוטא למיפוי אוטומטי'!G52="","",'טיוטא למיפוי אוטומטי'!G52)</f>
        <v/>
      </c>
      <c r="J58" s="7" t="str">
        <f>IF('טיוטא למיפוי אוטומטי'!F52="","",'טיוטא למיפוי אוטומטי'!F52)</f>
        <v/>
      </c>
      <c r="K58" s="7" t="str">
        <f>IF('טיוטא למיפוי אוטומטי'!E52="","",'טיוטא למיפוי אוטומטי'!E52)</f>
        <v/>
      </c>
      <c r="L58" s="102"/>
      <c r="M58" s="7" t="str">
        <f>IF('טיוטא למיפוי אוטומטי'!C52="","",'טיוטא למיפוי אוטומטי'!C52)</f>
        <v/>
      </c>
      <c r="N58" s="7" t="str">
        <f>IF('טיוטא למיפוי אוטומטי'!B52="","",'טיוטא למיפוי אוטומטי'!B52)</f>
        <v/>
      </c>
      <c r="O58" s="102"/>
      <c r="P58" s="7">
        <f t="shared" si="3"/>
        <v>0</v>
      </c>
      <c r="Q58" s="102"/>
      <c r="R58" s="1"/>
      <c r="S58" s="5"/>
      <c r="T58" s="79"/>
      <c r="U58" s="5"/>
      <c r="V58" s="5"/>
      <c r="X58" s="5"/>
      <c r="Y58" s="22" t="s">
        <v>28</v>
      </c>
      <c r="AC58" s="1"/>
    </row>
    <row r="59" spans="1:29" ht="19.5" customHeight="1" x14ac:dyDescent="0.3">
      <c r="A59" s="1"/>
      <c r="B59" s="102"/>
      <c r="C59" s="7" t="str">
        <f>IF('טיוטא למיפוי אוטומטי'!J53="","",'טיוטא למיפוי אוטומטי'!J53)</f>
        <v/>
      </c>
      <c r="D59" s="8" t="b">
        <f>IF(ISNUMBER('הוצאות (והחזרים) משתנות וקבועות'!$B$6),(IF(ISNUMBER('הוצאות (והחזרים) משתנות וקבועות'!$B$7),(IF(ISNUMBER(C59),DATE('הוצאות (והחזרים) משתנות וקבועות'!$B$6,'הוצאות (והחזרים) משתנות וקבועות'!$B$7,C59))))))</f>
        <v>0</v>
      </c>
      <c r="E59" s="7" t="str">
        <f>IF('טיוטא למיפוי אוטומטי'!I53="","",'טיוטא למיפוי אוטומטי'!I53)</f>
        <v/>
      </c>
      <c r="F59" s="7"/>
      <c r="G59" s="7"/>
      <c r="H59" s="7" t="str">
        <f>IF('טיוטא למיפוי אוטומטי'!H53="","",'טיוטא למיפוי אוטומטי'!H53)</f>
        <v/>
      </c>
      <c r="I59" s="7" t="str">
        <f>IF('טיוטא למיפוי אוטומטי'!G53="","",'טיוטא למיפוי אוטומטי'!G53)</f>
        <v/>
      </c>
      <c r="J59" s="7" t="str">
        <f>IF('טיוטא למיפוי אוטומטי'!F53="","",'טיוטא למיפוי אוטומטי'!F53)</f>
        <v/>
      </c>
      <c r="K59" s="7" t="str">
        <f>IF('טיוטא למיפוי אוטומטי'!E53="","",'טיוטא למיפוי אוטומטי'!E53)</f>
        <v/>
      </c>
      <c r="L59" s="102"/>
      <c r="M59" s="7" t="str">
        <f>IF('טיוטא למיפוי אוטומטי'!C53="","",'טיוטא למיפוי אוטומטי'!C53)</f>
        <v/>
      </c>
      <c r="N59" s="7" t="str">
        <f>IF('טיוטא למיפוי אוטומטי'!B53="","",'טיוטא למיפוי אוטומטי'!B53)</f>
        <v/>
      </c>
      <c r="O59" s="102"/>
      <c r="P59" s="7">
        <f t="shared" si="3"/>
        <v>0</v>
      </c>
      <c r="Q59" s="102"/>
      <c r="R59" s="1"/>
      <c r="S59" s="1"/>
      <c r="T59" s="78"/>
      <c r="U59" s="1"/>
      <c r="V59" s="1"/>
      <c r="X59" s="1"/>
      <c r="Y59" s="9">
        <f>SUM(Y42:Y56)</f>
        <v>49.699999999999996</v>
      </c>
      <c r="AB59" s="1"/>
      <c r="AC59" s="1"/>
    </row>
    <row r="60" spans="1:29" ht="19.5" customHeight="1" x14ac:dyDescent="0.3">
      <c r="A60" s="1"/>
      <c r="B60" s="102"/>
      <c r="C60" s="7" t="str">
        <f>IF('טיוטא למיפוי אוטומטי'!J54="","",'טיוטא למיפוי אוטומטי'!J54)</f>
        <v/>
      </c>
      <c r="D60" s="8" t="b">
        <f>IF(ISNUMBER('הוצאות (והחזרים) משתנות וקבועות'!$B$6),(IF(ISNUMBER('הוצאות (והחזרים) משתנות וקבועות'!$B$7),(IF(ISNUMBER(C60),DATE('הוצאות (והחזרים) משתנות וקבועות'!$B$6,'הוצאות (והחזרים) משתנות וקבועות'!$B$7,C60))))))</f>
        <v>0</v>
      </c>
      <c r="E60" s="7" t="str">
        <f>IF('טיוטא למיפוי אוטומטי'!I54="","",'טיוטא למיפוי אוטומטי'!I54)</f>
        <v/>
      </c>
      <c r="F60" s="7"/>
      <c r="G60" s="7"/>
      <c r="H60" s="7" t="str">
        <f>IF('טיוטא למיפוי אוטומטי'!H54="","",'טיוטא למיפוי אוטומטי'!H54)</f>
        <v/>
      </c>
      <c r="I60" s="7" t="str">
        <f>IF('טיוטא למיפוי אוטומטי'!G54="","",'טיוטא למיפוי אוטומטי'!G54)</f>
        <v/>
      </c>
      <c r="J60" s="7" t="str">
        <f>IF('טיוטא למיפוי אוטומטי'!F54="","",'טיוטא למיפוי אוטומטי'!F54)</f>
        <v/>
      </c>
      <c r="K60" s="7" t="str">
        <f>IF('טיוטא למיפוי אוטומטי'!E54="","",'טיוטא למיפוי אוטומטי'!E54)</f>
        <v/>
      </c>
      <c r="L60" s="102"/>
      <c r="M60" s="7" t="str">
        <f>IF('טיוטא למיפוי אוטומטי'!C54="","",'טיוטא למיפוי אוטומטי'!C54)</f>
        <v/>
      </c>
      <c r="N60" s="7" t="str">
        <f>IF('טיוטא למיפוי אוטומטי'!B54="","",'טיוטא למיפוי אוטומטי'!B54)</f>
        <v/>
      </c>
      <c r="O60" s="102"/>
      <c r="P60" s="7">
        <f t="shared" si="3"/>
        <v>0</v>
      </c>
      <c r="Q60" s="102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35" customHeight="1" x14ac:dyDescent="0.3">
      <c r="A61" s="1"/>
      <c r="B61" s="102"/>
      <c r="C61" s="7" t="str">
        <f>IF('טיוטא למיפוי אוטומטי'!J55="","",'טיוטא למיפוי אוטומטי'!J55)</f>
        <v/>
      </c>
      <c r="D61" s="8" t="b">
        <f>IF(ISNUMBER('הוצאות (והחזרים) משתנות וקבועות'!$B$6),(IF(ISNUMBER('הוצאות (והחזרים) משתנות וקבועות'!$B$7),(IF(ISNUMBER(C61),DATE('הוצאות (והחזרים) משתנות וקבועות'!$B$6,'הוצאות (והחזרים) משתנות וקבועות'!$B$7,C61))))))</f>
        <v>0</v>
      </c>
      <c r="E61" s="7" t="str">
        <f>IF('טיוטא למיפוי אוטומטי'!I55="","",'טיוטא למיפוי אוטומטי'!I55)</f>
        <v/>
      </c>
      <c r="F61" s="7"/>
      <c r="G61" s="7"/>
      <c r="H61" s="7" t="str">
        <f>IF('טיוטא למיפוי אוטומטי'!H55="","",'טיוטא למיפוי אוטומטי'!H55)</f>
        <v/>
      </c>
      <c r="I61" s="7" t="str">
        <f>IF('טיוטא למיפוי אוטומטי'!G55="","",'טיוטא למיפוי אוטומטי'!G55)</f>
        <v/>
      </c>
      <c r="J61" s="7" t="str">
        <f>IF('טיוטא למיפוי אוטומטי'!F55="","",'טיוטא למיפוי אוטומטי'!F55)</f>
        <v/>
      </c>
      <c r="K61" s="7" t="str">
        <f>IF('טיוטא למיפוי אוטומטי'!E55="","",'טיוטא למיפוי אוטומטי'!E55)</f>
        <v/>
      </c>
      <c r="L61" s="102"/>
      <c r="M61" s="7" t="str">
        <f>IF('טיוטא למיפוי אוטומטי'!C55="","",'טיוטא למיפוי אוטומטי'!C55)</f>
        <v/>
      </c>
      <c r="N61" s="7" t="str">
        <f>IF('טיוטא למיפוי אוטומטי'!B55="","",'טיוטא למיפוי אוטומטי'!B55)</f>
        <v/>
      </c>
      <c r="O61" s="102"/>
      <c r="P61" s="7">
        <f t="shared" si="3"/>
        <v>0</v>
      </c>
      <c r="Q61" s="102"/>
      <c r="R61" s="1"/>
      <c r="S61" s="101" t="s">
        <v>26</v>
      </c>
      <c r="T61" s="102"/>
      <c r="U61" s="103" t="s">
        <v>29</v>
      </c>
      <c r="V61" s="102"/>
      <c r="W61" s="102"/>
      <c r="X61" s="102"/>
      <c r="Y61" s="102"/>
      <c r="Z61" s="102"/>
      <c r="AA61" s="102"/>
      <c r="AB61" s="1"/>
      <c r="AC61" s="1"/>
    </row>
    <row r="62" spans="1:29" ht="34" customHeight="1" x14ac:dyDescent="0.3">
      <c r="A62" s="1"/>
      <c r="B62" s="102"/>
      <c r="C62" s="7" t="str">
        <f>IF('טיוטא למיפוי אוטומטי'!J56="","",'טיוטא למיפוי אוטומטי'!J56)</f>
        <v/>
      </c>
      <c r="D62" s="8" t="b">
        <f>IF(ISNUMBER('הוצאות (והחזרים) משתנות וקבועות'!$B$6),(IF(ISNUMBER('הוצאות (והחזרים) משתנות וקבועות'!$B$7),(IF(ISNUMBER(C62),DATE('הוצאות (והחזרים) משתנות וקבועות'!$B$6,'הוצאות (והחזרים) משתנות וקבועות'!$B$7,C62))))))</f>
        <v>0</v>
      </c>
      <c r="E62" s="7" t="str">
        <f>IF('טיוטא למיפוי אוטומטי'!I56="","",'טיוטא למיפוי אוטומטי'!I56)</f>
        <v/>
      </c>
      <c r="F62" s="7"/>
      <c r="G62" s="7"/>
      <c r="H62" s="7" t="str">
        <f>IF('טיוטא למיפוי אוטומטי'!H56="","",'טיוטא למיפוי אוטומטי'!H56)</f>
        <v/>
      </c>
      <c r="I62" s="7" t="str">
        <f>IF('טיוטא למיפוי אוטומטי'!G56="","",'טיוטא למיפוי אוטומטי'!G56)</f>
        <v/>
      </c>
      <c r="J62" s="7" t="str">
        <f>IF('טיוטא למיפוי אוטומטי'!F56="","",'טיוטא למיפוי אוטומטי'!F56)</f>
        <v/>
      </c>
      <c r="K62" s="7" t="str">
        <f>IF('טיוטא למיפוי אוטומטי'!E56="","",'טיוטא למיפוי אוטומטי'!E56)</f>
        <v/>
      </c>
      <c r="L62" s="102"/>
      <c r="M62" s="7" t="str">
        <f>IF('טיוטא למיפוי אוטומטי'!C56="","",'טיוטא למיפוי אוטומטי'!C56)</f>
        <v/>
      </c>
      <c r="N62" s="7" t="str">
        <f>IF('טיוטא למיפוי אוטומטי'!B56="","",'טיוטא למיפוי אוטומטי'!B56)</f>
        <v/>
      </c>
      <c r="O62" s="102"/>
      <c r="P62" s="7">
        <f t="shared" si="3"/>
        <v>0</v>
      </c>
      <c r="Q62" s="102"/>
      <c r="R62" s="1"/>
      <c r="S62" s="101" t="s">
        <v>27</v>
      </c>
      <c r="T62" s="102"/>
      <c r="U62" s="103" t="s">
        <v>29</v>
      </c>
      <c r="V62" s="102"/>
      <c r="W62" s="102"/>
      <c r="X62" s="102"/>
      <c r="Y62" s="102"/>
      <c r="Z62" s="102"/>
      <c r="AA62" s="102"/>
      <c r="AC62" s="1"/>
    </row>
    <row r="63" spans="1:29" ht="19.5" customHeight="1" x14ac:dyDescent="0.3">
      <c r="A63" s="1"/>
      <c r="B63" s="102"/>
      <c r="C63" s="7" t="str">
        <f>IF('טיוטא למיפוי אוטומטי'!J57="","",'טיוטא למיפוי אוטומטי'!J57)</f>
        <v/>
      </c>
      <c r="D63" s="8" t="b">
        <f>IF(ISNUMBER('הוצאות (והחזרים) משתנות וקבועות'!$B$6),(IF(ISNUMBER('הוצאות (והחזרים) משתנות וקבועות'!$B$7),(IF(ISNUMBER(C63),DATE('הוצאות (והחזרים) משתנות וקבועות'!$B$6,'הוצאות (והחזרים) משתנות וקבועות'!$B$7,C63))))))</f>
        <v>0</v>
      </c>
      <c r="E63" s="7" t="str">
        <f>IF('טיוטא למיפוי אוטומטי'!I57="","",'טיוטא למיפוי אוטומטי'!I57)</f>
        <v/>
      </c>
      <c r="F63" s="7"/>
      <c r="G63" s="7"/>
      <c r="H63" s="7" t="str">
        <f>IF('טיוטא למיפוי אוטומטי'!H57="","",'טיוטא למיפוי אוטומטי'!H57)</f>
        <v/>
      </c>
      <c r="I63" s="7" t="str">
        <f>IF('טיוטא למיפוי אוטומטי'!G57="","",'טיוטא למיפוי אוטומטי'!G57)</f>
        <v/>
      </c>
      <c r="J63" s="7" t="str">
        <f>IF('טיוטא למיפוי אוטומטי'!F57="","",'טיוטא למיפוי אוטומטי'!F57)</f>
        <v/>
      </c>
      <c r="K63" s="7" t="str">
        <f>IF('טיוטא למיפוי אוטומטי'!E57="","",'טיוטא למיפוי אוטומטי'!E57)</f>
        <v/>
      </c>
      <c r="L63" s="102"/>
      <c r="M63" s="7" t="str">
        <f>IF('טיוטא למיפוי אוטומטי'!C57="","",'טיוטא למיפוי אוטומטי'!C57)</f>
        <v/>
      </c>
      <c r="N63" s="7" t="str">
        <f>IF('טיוטא למיפוי אוטומטי'!B57="","",'טיוטא למיפוי אוטומטי'!B57)</f>
        <v/>
      </c>
      <c r="O63" s="102"/>
      <c r="P63" s="7">
        <f t="shared" si="3"/>
        <v>0</v>
      </c>
      <c r="Q63" s="102"/>
      <c r="R63" s="1"/>
      <c r="AC63" s="1"/>
    </row>
    <row r="64" spans="1:29" ht="19.5" customHeight="1" x14ac:dyDescent="0.3">
      <c r="A64" s="1"/>
      <c r="B64" s="102"/>
      <c r="C64" s="7" t="str">
        <f>IF('טיוטא למיפוי אוטומטי'!J58="","",'טיוטא למיפוי אוטומטי'!J58)</f>
        <v/>
      </c>
      <c r="D64" s="8" t="b">
        <f>IF(ISNUMBER('הוצאות (והחזרים) משתנות וקבועות'!$B$6),(IF(ISNUMBER('הוצאות (והחזרים) משתנות וקבועות'!$B$7),(IF(ISNUMBER(C64),DATE('הוצאות (והחזרים) משתנות וקבועות'!$B$6,'הוצאות (והחזרים) משתנות וקבועות'!$B$7,C64))))))</f>
        <v>0</v>
      </c>
      <c r="E64" s="7" t="str">
        <f>IF('טיוטא למיפוי אוטומטי'!I58="","",'טיוטא למיפוי אוטומטי'!I58)</f>
        <v/>
      </c>
      <c r="F64" s="7"/>
      <c r="G64" s="7"/>
      <c r="H64" s="7" t="str">
        <f>IF('טיוטא למיפוי אוטומטי'!H58="","",'טיוטא למיפוי אוטומטי'!H58)</f>
        <v/>
      </c>
      <c r="I64" s="7" t="str">
        <f>IF('טיוטא למיפוי אוטומטי'!G58="","",'טיוטא למיפוי אוטומטי'!G58)</f>
        <v/>
      </c>
      <c r="J64" s="7" t="str">
        <f>IF('טיוטא למיפוי אוטומטי'!F58="","",'טיוטא למיפוי אוטומטי'!F58)</f>
        <v/>
      </c>
      <c r="K64" s="7" t="str">
        <f>IF('טיוטא למיפוי אוטומטי'!E58="","",'טיוטא למיפוי אוטומטי'!E58)</f>
        <v/>
      </c>
      <c r="L64" s="102"/>
      <c r="M64" s="7" t="str">
        <f>IF('טיוטא למיפוי אוטומטי'!C58="","",'טיוטא למיפוי אוטומטי'!C58)</f>
        <v/>
      </c>
      <c r="N64" s="7" t="str">
        <f>IF('טיוטא למיפוי אוטומטי'!B58="","",'טיוטא למיפוי אוטומטי'!B58)</f>
        <v/>
      </c>
      <c r="O64" s="102"/>
      <c r="P64" s="7">
        <f t="shared" si="3"/>
        <v>0</v>
      </c>
      <c r="Q64" s="102"/>
      <c r="R64" s="1"/>
      <c r="AC64" s="1"/>
    </row>
    <row r="65" spans="1:29" ht="19.5" customHeight="1" x14ac:dyDescent="0.3">
      <c r="A65" s="1"/>
      <c r="B65" s="102"/>
      <c r="C65" s="7" t="str">
        <f>IF('טיוטא למיפוי אוטומטי'!J59="","",'טיוטא למיפוי אוטומטי'!J59)</f>
        <v/>
      </c>
      <c r="D65" s="8" t="b">
        <f>IF(ISNUMBER('הוצאות (והחזרים) משתנות וקבועות'!$B$6),(IF(ISNUMBER('הוצאות (והחזרים) משתנות וקבועות'!$B$7),(IF(ISNUMBER(C65),DATE('הוצאות (והחזרים) משתנות וקבועות'!$B$6,'הוצאות (והחזרים) משתנות וקבועות'!$B$7,C65))))))</f>
        <v>0</v>
      </c>
      <c r="E65" s="7" t="str">
        <f>IF('טיוטא למיפוי אוטומטי'!I59="","",'טיוטא למיפוי אוטומטי'!I59)</f>
        <v/>
      </c>
      <c r="F65" s="7"/>
      <c r="G65" s="7"/>
      <c r="H65" s="7" t="str">
        <f>IF('טיוטא למיפוי אוטומטי'!H59="","",'טיוטא למיפוי אוטומטי'!H59)</f>
        <v/>
      </c>
      <c r="I65" s="7" t="str">
        <f>IF('טיוטא למיפוי אוטומטי'!G59="","",'טיוטא למיפוי אוטומטי'!G59)</f>
        <v/>
      </c>
      <c r="J65" s="7" t="str">
        <f>IF('טיוטא למיפוי אוטומטי'!F59="","",'טיוטא למיפוי אוטומטי'!F59)</f>
        <v/>
      </c>
      <c r="K65" s="7" t="str">
        <f>IF('טיוטא למיפוי אוטומטי'!E59="","",'טיוטא למיפוי אוטומטי'!E59)</f>
        <v/>
      </c>
      <c r="L65" s="102"/>
      <c r="M65" s="7" t="str">
        <f>IF('טיוטא למיפוי אוטומטי'!C59="","",'טיוטא למיפוי אוטומטי'!C59)</f>
        <v/>
      </c>
      <c r="N65" s="7" t="str">
        <f>IF('טיוטא למיפוי אוטומטי'!B59="","",'טיוטא למיפוי אוטומטי'!B59)</f>
        <v/>
      </c>
      <c r="O65" s="102"/>
      <c r="P65" s="7">
        <f t="shared" si="3"/>
        <v>0</v>
      </c>
      <c r="Q65" s="102"/>
      <c r="R65" s="1"/>
      <c r="S65" s="123" t="s">
        <v>175</v>
      </c>
      <c r="T65" s="101"/>
      <c r="U65" s="101"/>
      <c r="V65" s="101"/>
      <c r="AC65" s="1"/>
    </row>
    <row r="66" spans="1:29" ht="19.5" customHeight="1" x14ac:dyDescent="0.3">
      <c r="A66" s="1"/>
      <c r="B66" s="102"/>
      <c r="C66" s="7" t="str">
        <f>IF('טיוטא למיפוי אוטומטי'!J60="","",'טיוטא למיפוי אוטומטי'!J60)</f>
        <v/>
      </c>
      <c r="D66" s="8" t="b">
        <f>IF(ISNUMBER('הוצאות (והחזרים) משתנות וקבועות'!$B$6),(IF(ISNUMBER('הוצאות (והחזרים) משתנות וקבועות'!$B$7),(IF(ISNUMBER(C66),DATE('הוצאות (והחזרים) משתנות וקבועות'!$B$6,'הוצאות (והחזרים) משתנות וקבועות'!$B$7,C66))))))</f>
        <v>0</v>
      </c>
      <c r="E66" s="7" t="str">
        <f>IF('טיוטא למיפוי אוטומטי'!I60="","",'טיוטא למיפוי אוטומטי'!I60)</f>
        <v/>
      </c>
      <c r="F66" s="7"/>
      <c r="G66" s="7"/>
      <c r="H66" s="7" t="str">
        <f>IF('טיוטא למיפוי אוטומטי'!H60="","",'טיוטא למיפוי אוטומטי'!H60)</f>
        <v/>
      </c>
      <c r="I66" s="7" t="str">
        <f>IF('טיוטא למיפוי אוטומטי'!G60="","",'טיוטא למיפוי אוטומטי'!G60)</f>
        <v/>
      </c>
      <c r="J66" s="7" t="str">
        <f>IF('טיוטא למיפוי אוטומטי'!F60="","",'טיוטא למיפוי אוטומטי'!F60)</f>
        <v/>
      </c>
      <c r="K66" s="7" t="str">
        <f>IF('טיוטא למיפוי אוטומטי'!E60="","",'טיוטא למיפוי אוטומטי'!E60)</f>
        <v/>
      </c>
      <c r="L66" s="102"/>
      <c r="M66" s="7" t="str">
        <f>IF('טיוטא למיפוי אוטומטי'!C60="","",'טיוטא למיפוי אוטומטי'!C60)</f>
        <v/>
      </c>
      <c r="N66" s="7" t="str">
        <f>IF('טיוטא למיפוי אוטומטי'!B60="","",'טיוטא למיפוי אוטומטי'!B60)</f>
        <v/>
      </c>
      <c r="O66" s="102"/>
      <c r="P66" s="7">
        <f t="shared" si="3"/>
        <v>0</v>
      </c>
      <c r="Q66" s="102"/>
      <c r="R66" s="1"/>
      <c r="S66" s="101"/>
      <c r="T66" s="101"/>
      <c r="U66" s="101"/>
      <c r="V66" s="101"/>
      <c r="AC66" s="1"/>
    </row>
    <row r="67" spans="1:29" ht="19.5" customHeight="1" x14ac:dyDescent="0.3">
      <c r="A67" s="1"/>
      <c r="B67" s="102"/>
      <c r="C67" s="7" t="str">
        <f>IF('טיוטא למיפוי אוטומטי'!J61="","",'טיוטא למיפוי אוטומטי'!J61)</f>
        <v/>
      </c>
      <c r="D67" s="8" t="b">
        <f>IF(ISNUMBER('הוצאות (והחזרים) משתנות וקבועות'!$B$6),(IF(ISNUMBER('הוצאות (והחזרים) משתנות וקבועות'!$B$7),(IF(ISNUMBER(C67),DATE('הוצאות (והחזרים) משתנות וקבועות'!$B$6,'הוצאות (והחזרים) משתנות וקבועות'!$B$7,C67))))))</f>
        <v>0</v>
      </c>
      <c r="E67" s="7" t="str">
        <f>IF('טיוטא למיפוי אוטומטי'!I61="","",'טיוטא למיפוי אוטומטי'!I61)</f>
        <v/>
      </c>
      <c r="F67" s="7"/>
      <c r="G67" s="7"/>
      <c r="H67" s="7" t="str">
        <f>IF('טיוטא למיפוי אוטומטי'!H61="","",'טיוטא למיפוי אוטומטי'!H61)</f>
        <v/>
      </c>
      <c r="I67" s="7" t="str">
        <f>IF('טיוטא למיפוי אוטומטי'!G61="","",'טיוטא למיפוי אוטומטי'!G61)</f>
        <v/>
      </c>
      <c r="J67" s="7" t="str">
        <f>IF('טיוטא למיפוי אוטומטי'!F61="","",'טיוטא למיפוי אוטומטי'!F61)</f>
        <v/>
      </c>
      <c r="K67" s="7" t="str">
        <f>IF('טיוטא למיפוי אוטומטי'!E61="","",'טיוטא למיפוי אוטומטי'!E61)</f>
        <v/>
      </c>
      <c r="L67" s="102"/>
      <c r="M67" s="7" t="str">
        <f>IF('טיוטא למיפוי אוטומטי'!C61="","",'טיוטא למיפוי אוטומטי'!C61)</f>
        <v/>
      </c>
      <c r="N67" s="7" t="str">
        <f>IF('טיוטא למיפוי אוטומטי'!B61="","",'טיוטא למיפוי אוטומטי'!B61)</f>
        <v/>
      </c>
      <c r="O67" s="102"/>
      <c r="P67" s="7">
        <f t="shared" si="3"/>
        <v>0</v>
      </c>
      <c r="Q67" s="102"/>
      <c r="R67" s="1"/>
      <c r="S67" s="101"/>
      <c r="T67" s="101"/>
      <c r="U67" s="101"/>
      <c r="V67" s="101"/>
      <c r="AC67" s="1"/>
    </row>
    <row r="68" spans="1:29" ht="19.5" customHeight="1" x14ac:dyDescent="0.3">
      <c r="A68" s="1"/>
      <c r="B68" s="102"/>
      <c r="C68" s="7" t="str">
        <f>IF('טיוטא למיפוי אוטומטי'!J62="","",'טיוטא למיפוי אוטומטי'!J62)</f>
        <v/>
      </c>
      <c r="D68" s="8" t="b">
        <f>IF(ISNUMBER('הוצאות (והחזרים) משתנות וקבועות'!$B$6),(IF(ISNUMBER('הוצאות (והחזרים) משתנות וקבועות'!$B$7),(IF(ISNUMBER(C68),DATE('הוצאות (והחזרים) משתנות וקבועות'!$B$6,'הוצאות (והחזרים) משתנות וקבועות'!$B$7,C68))))))</f>
        <v>0</v>
      </c>
      <c r="E68" s="7" t="str">
        <f>IF('טיוטא למיפוי אוטומטי'!I62="","",'טיוטא למיפוי אוטומטי'!I62)</f>
        <v/>
      </c>
      <c r="F68" s="7"/>
      <c r="G68" s="7"/>
      <c r="H68" s="7" t="str">
        <f>IF('טיוטא למיפוי אוטומטי'!H62="","",'טיוטא למיפוי אוטומטי'!H62)</f>
        <v/>
      </c>
      <c r="I68" s="7" t="str">
        <f>IF('טיוטא למיפוי אוטומטי'!G62="","",'טיוטא למיפוי אוטומטי'!G62)</f>
        <v/>
      </c>
      <c r="J68" s="7" t="str">
        <f>IF('טיוטא למיפוי אוטומטי'!F62="","",'טיוטא למיפוי אוטומטי'!F62)</f>
        <v/>
      </c>
      <c r="K68" s="7" t="str">
        <f>IF('טיוטא למיפוי אוטומטי'!E62="","",'טיוטא למיפוי אוטומטי'!E62)</f>
        <v/>
      </c>
      <c r="L68" s="102"/>
      <c r="M68" s="7" t="str">
        <f>IF('טיוטא למיפוי אוטומטי'!C62="","",'טיוטא למיפוי אוטומטי'!C62)</f>
        <v/>
      </c>
      <c r="N68" s="7" t="str">
        <f>IF('טיוטא למיפוי אוטומטי'!B62="","",'טיוטא למיפוי אוטומטי'!B62)</f>
        <v/>
      </c>
      <c r="O68" s="102"/>
      <c r="P68" s="7">
        <f t="shared" si="3"/>
        <v>0</v>
      </c>
      <c r="Q68" s="102"/>
      <c r="R68" s="1"/>
      <c r="S68" s="121">
        <f>Y59</f>
        <v>49.699999999999996</v>
      </c>
      <c r="T68" s="121"/>
      <c r="U68" s="121"/>
      <c r="V68" s="121"/>
      <c r="AB68" s="1"/>
      <c r="AC68" s="1"/>
    </row>
    <row r="69" spans="1:29" ht="19.5" customHeight="1" x14ac:dyDescent="0.3">
      <c r="A69" s="1"/>
      <c r="B69" s="102"/>
      <c r="C69" s="7" t="str">
        <f>IF('טיוטא למיפוי אוטומטי'!J63="","",'טיוטא למיפוי אוטומטי'!J63)</f>
        <v/>
      </c>
      <c r="D69" s="8" t="b">
        <f>IF(ISNUMBER('הוצאות (והחזרים) משתנות וקבועות'!$B$6),(IF(ISNUMBER('הוצאות (והחזרים) משתנות וקבועות'!$B$7),(IF(ISNUMBER(C69),DATE('הוצאות (והחזרים) משתנות וקבועות'!$B$6,'הוצאות (והחזרים) משתנות וקבועות'!$B$7,C69))))))</f>
        <v>0</v>
      </c>
      <c r="E69" s="7" t="str">
        <f>IF('טיוטא למיפוי אוטומטי'!I63="","",'טיוטא למיפוי אוטומטי'!I63)</f>
        <v/>
      </c>
      <c r="F69" s="7"/>
      <c r="G69" s="7"/>
      <c r="H69" s="7" t="str">
        <f>IF('טיוטא למיפוי אוטומטי'!H63="","",'טיוטא למיפוי אוטומטי'!H63)</f>
        <v/>
      </c>
      <c r="I69" s="7" t="str">
        <f>IF('טיוטא למיפוי אוטומטי'!G63="","",'טיוטא למיפוי אוטומטי'!G63)</f>
        <v/>
      </c>
      <c r="J69" s="7" t="str">
        <f>IF('טיוטא למיפוי אוטומטי'!F63="","",'טיוטא למיפוי אוטומטי'!F63)</f>
        <v/>
      </c>
      <c r="K69" s="7" t="str">
        <f>IF('טיוטא למיפוי אוטומטי'!E63="","",'טיוטא למיפוי אוטומטי'!E63)</f>
        <v/>
      </c>
      <c r="L69" s="102"/>
      <c r="M69" s="7" t="str">
        <f>IF('טיוטא למיפוי אוטומטי'!C63="","",'טיוטא למיפוי אוטומטי'!C63)</f>
        <v/>
      </c>
      <c r="N69" s="7" t="str">
        <f>IF('טיוטא למיפוי אוטומטי'!B63="","",'טיוטא למיפוי אוטומטי'!B63)</f>
        <v/>
      </c>
      <c r="O69" s="102"/>
      <c r="P69" s="7">
        <f t="shared" si="3"/>
        <v>0</v>
      </c>
      <c r="Q69" s="102"/>
      <c r="R69" s="1"/>
      <c r="S69" s="1"/>
      <c r="T69" s="1"/>
      <c r="U69" s="1"/>
      <c r="V69" s="1"/>
      <c r="W69" s="1"/>
      <c r="X69" s="1"/>
    </row>
    <row r="70" spans="1:29" ht="19.5" customHeight="1" x14ac:dyDescent="0.3">
      <c r="A70" s="1"/>
      <c r="B70" s="102"/>
      <c r="C70" s="7" t="str">
        <f>IF('טיוטא למיפוי אוטומטי'!J64="","",'טיוטא למיפוי אוטומטי'!J64)</f>
        <v/>
      </c>
      <c r="D70" s="8" t="b">
        <f>IF(ISNUMBER('הוצאות (והחזרים) משתנות וקבועות'!$B$6),(IF(ISNUMBER('הוצאות (והחזרים) משתנות וקבועות'!$B$7),(IF(ISNUMBER(C70),DATE('הוצאות (והחזרים) משתנות וקבועות'!$B$6,'הוצאות (והחזרים) משתנות וקבועות'!$B$7,C70))))))</f>
        <v>0</v>
      </c>
      <c r="E70" s="7" t="str">
        <f>IF('טיוטא למיפוי אוטומטי'!I64="","",'טיוטא למיפוי אוטומטי'!I64)</f>
        <v/>
      </c>
      <c r="F70" s="7"/>
      <c r="G70" s="7"/>
      <c r="H70" s="7" t="str">
        <f>IF('טיוטא למיפוי אוטומטי'!H64="","",'טיוטא למיפוי אוטומטי'!H64)</f>
        <v/>
      </c>
      <c r="I70" s="7" t="str">
        <f>IF('טיוטא למיפוי אוטומטי'!G64="","",'טיוטא למיפוי אוטומטי'!G64)</f>
        <v/>
      </c>
      <c r="J70" s="7" t="str">
        <f>IF('טיוטא למיפוי אוטומטי'!F64="","",'טיוטא למיפוי אוטומטי'!F64)</f>
        <v/>
      </c>
      <c r="K70" s="7" t="str">
        <f>IF('טיוטא למיפוי אוטומטי'!E64="","",'טיוטא למיפוי אוטומטי'!E64)</f>
        <v/>
      </c>
      <c r="L70" s="102"/>
      <c r="M70" s="7" t="str">
        <f>IF('טיוטא למיפוי אוטומטי'!C64="","",'טיוטא למיפוי אוטומטי'!C64)</f>
        <v/>
      </c>
      <c r="N70" s="7" t="str">
        <f>IF('טיוטא למיפוי אוטומטי'!B64="","",'טיוטא למיפוי אוטומטי'!B64)</f>
        <v/>
      </c>
      <c r="O70" s="102"/>
      <c r="P70" s="7">
        <f t="shared" si="3"/>
        <v>0</v>
      </c>
      <c r="Q70" s="102"/>
      <c r="R70" s="1"/>
      <c r="S70" s="1"/>
      <c r="T70" s="1"/>
      <c r="U70" s="1"/>
      <c r="V70" s="1"/>
      <c r="W70" s="1"/>
      <c r="X70" s="1"/>
    </row>
    <row r="71" spans="1:29" ht="19.5" customHeight="1" x14ac:dyDescent="0.3">
      <c r="A71" s="1"/>
      <c r="B71" s="102"/>
      <c r="C71" s="7" t="str">
        <f>IF('טיוטא למיפוי אוטומטי'!J65="","",'טיוטא למיפוי אוטומטי'!J65)</f>
        <v/>
      </c>
      <c r="D71" s="8" t="b">
        <f>IF(ISNUMBER('הוצאות (והחזרים) משתנות וקבועות'!$B$6),(IF(ISNUMBER('הוצאות (והחזרים) משתנות וקבועות'!$B$7),(IF(ISNUMBER(C71),DATE('הוצאות (והחזרים) משתנות וקבועות'!$B$6,'הוצאות (והחזרים) משתנות וקבועות'!$B$7,C71))))))</f>
        <v>0</v>
      </c>
      <c r="E71" s="7" t="str">
        <f>IF('טיוטא למיפוי אוטומטי'!I65="","",'טיוטא למיפוי אוטומטי'!I65)</f>
        <v/>
      </c>
      <c r="F71" s="7"/>
      <c r="G71" s="7"/>
      <c r="H71" s="7" t="str">
        <f>IF('טיוטא למיפוי אוטומטי'!H65="","",'טיוטא למיפוי אוטומטי'!H65)</f>
        <v/>
      </c>
      <c r="I71" s="7" t="str">
        <f>IF('טיוטא למיפוי אוטומטי'!G65="","",'טיוטא למיפוי אוטומטי'!G65)</f>
        <v/>
      </c>
      <c r="J71" s="7" t="str">
        <f>IF('טיוטא למיפוי אוטומטי'!F65="","",'טיוטא למיפוי אוטומטי'!F65)</f>
        <v/>
      </c>
      <c r="K71" s="7" t="str">
        <f>IF('טיוטא למיפוי אוטומטי'!E65="","",'טיוטא למיפוי אוטומטי'!E65)</f>
        <v/>
      </c>
      <c r="L71" s="102"/>
      <c r="M71" s="7" t="str">
        <f>IF('טיוטא למיפוי אוטומטי'!C65="","",'טיוטא למיפוי אוטומטי'!C65)</f>
        <v/>
      </c>
      <c r="N71" s="7" t="str">
        <f>IF('טיוטא למיפוי אוטומטי'!B65="","",'טיוטא למיפוי אוטומטי'!B65)</f>
        <v/>
      </c>
      <c r="O71" s="102"/>
      <c r="P71" s="7">
        <f t="shared" si="3"/>
        <v>0</v>
      </c>
      <c r="Q71" s="102"/>
      <c r="R71" s="1"/>
      <c r="S71" s="1"/>
      <c r="T71" s="1"/>
      <c r="U71" s="1"/>
      <c r="V71" s="1"/>
      <c r="W71" s="1"/>
      <c r="X71" s="1"/>
    </row>
    <row r="72" spans="1:29" ht="19.5" customHeight="1" x14ac:dyDescent="0.3">
      <c r="A72" s="1"/>
      <c r="B72" s="102"/>
      <c r="C72" s="7" t="str">
        <f>IF('טיוטא למיפוי אוטומטי'!J66="","",'טיוטא למיפוי אוטומטי'!J66)</f>
        <v/>
      </c>
      <c r="D72" s="8" t="b">
        <f>IF(ISNUMBER('הוצאות (והחזרים) משתנות וקבועות'!$B$6),(IF(ISNUMBER('הוצאות (והחזרים) משתנות וקבועות'!$B$7),(IF(ISNUMBER(C72),DATE('הוצאות (והחזרים) משתנות וקבועות'!$B$6,'הוצאות (והחזרים) משתנות וקבועות'!$B$7,C72))))))</f>
        <v>0</v>
      </c>
      <c r="E72" s="7" t="str">
        <f>IF('טיוטא למיפוי אוטומטי'!I66="","",'טיוטא למיפוי אוטומטי'!I66)</f>
        <v/>
      </c>
      <c r="F72" s="7"/>
      <c r="G72" s="7"/>
      <c r="H72" s="7" t="str">
        <f>IF('טיוטא למיפוי אוטומטי'!H66="","",'טיוטא למיפוי אוטומטי'!H66)</f>
        <v/>
      </c>
      <c r="I72" s="7" t="str">
        <f>IF('טיוטא למיפוי אוטומטי'!G66="","",'טיוטא למיפוי אוטומטי'!G66)</f>
        <v/>
      </c>
      <c r="J72" s="7" t="str">
        <f>IF('טיוטא למיפוי אוטומטי'!F66="","",'טיוטא למיפוי אוטומטי'!F66)</f>
        <v/>
      </c>
      <c r="K72" s="7" t="str">
        <f>IF('טיוטא למיפוי אוטומטי'!E66="","",'טיוטא למיפוי אוטומטי'!E66)</f>
        <v/>
      </c>
      <c r="L72" s="102"/>
      <c r="M72" s="7" t="str">
        <f>IF('טיוטא למיפוי אוטומטי'!C66="","",'טיוטא למיפוי אוטומטי'!C66)</f>
        <v/>
      </c>
      <c r="N72" s="7" t="str">
        <f>IF('טיוטא למיפוי אוטומטי'!B66="","",'טיוטא למיפוי אוטומטי'!B66)</f>
        <v/>
      </c>
      <c r="O72" s="102"/>
      <c r="P72" s="7">
        <f t="shared" si="3"/>
        <v>0</v>
      </c>
      <c r="Q72" s="102"/>
      <c r="R72" s="1"/>
      <c r="S72" s="1"/>
      <c r="T72" s="1"/>
      <c r="U72" s="1"/>
      <c r="V72" s="1"/>
      <c r="W72" s="1"/>
      <c r="X72" s="1"/>
    </row>
    <row r="73" spans="1:29" ht="19.5" customHeight="1" x14ac:dyDescent="0.3">
      <c r="A73" s="1"/>
      <c r="B73" s="117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9"/>
      <c r="R73" s="1"/>
      <c r="S73" s="1"/>
      <c r="T73" s="1"/>
      <c r="U73" s="1"/>
      <c r="V73" s="1"/>
      <c r="W73" s="1"/>
      <c r="X73" s="1"/>
    </row>
    <row r="74" spans="1:29" ht="74.5" customHeight="1" x14ac:dyDescent="0.3">
      <c r="A74" s="1"/>
      <c r="B74" s="5"/>
      <c r="C74" s="5"/>
      <c r="D74" s="6"/>
      <c r="E74" s="5"/>
      <c r="F74" s="5"/>
      <c r="G74" s="5"/>
      <c r="H74" s="22" t="s">
        <v>11</v>
      </c>
      <c r="I74" s="22" t="s">
        <v>12</v>
      </c>
      <c r="J74" s="22" t="s">
        <v>13</v>
      </c>
      <c r="K74" s="26" t="s">
        <v>14</v>
      </c>
      <c r="L74" s="122"/>
      <c r="M74" s="29" t="s">
        <v>15</v>
      </c>
      <c r="N74" s="31" t="s">
        <v>16</v>
      </c>
      <c r="O74" s="122"/>
      <c r="P74" s="32" t="s">
        <v>116</v>
      </c>
      <c r="Q74" s="122"/>
      <c r="R74" s="1"/>
      <c r="S74" s="1"/>
      <c r="T74" s="1"/>
      <c r="U74" s="1"/>
      <c r="V74" s="1"/>
      <c r="W74" s="1"/>
      <c r="X74" s="1"/>
    </row>
    <row r="75" spans="1:29" ht="19.5" customHeight="1" x14ac:dyDescent="0.3">
      <c r="A75" s="1"/>
      <c r="B75" s="1"/>
      <c r="C75" s="1"/>
      <c r="D75" s="2"/>
      <c r="E75" s="1"/>
      <c r="F75" s="1"/>
      <c r="G75" s="1"/>
      <c r="H75" s="9">
        <f>SUM(H12:H72)</f>
        <v>0</v>
      </c>
      <c r="I75" s="9">
        <f>SUM(I12:I72)</f>
        <v>0</v>
      </c>
      <c r="J75" s="9">
        <f>SUM(J12:J72)</f>
        <v>0</v>
      </c>
      <c r="K75" s="27">
        <f>SUM(K12:K72)</f>
        <v>0</v>
      </c>
      <c r="L75" s="102"/>
      <c r="M75" s="30">
        <f>SUM(M12:M72)</f>
        <v>0</v>
      </c>
      <c r="N75" s="27">
        <f>SUM(N12:N72)</f>
        <v>0</v>
      </c>
      <c r="O75" s="102"/>
      <c r="P75" s="33">
        <f>SUM(P12:P72)</f>
        <v>0</v>
      </c>
      <c r="Q75" s="102"/>
      <c r="R75" s="1"/>
      <c r="S75" s="1"/>
      <c r="T75" s="1"/>
      <c r="U75" s="1"/>
      <c r="V75" s="1"/>
      <c r="W75" s="1"/>
      <c r="X75" s="1"/>
    </row>
    <row r="76" spans="1:29" ht="19.5" customHeight="1" x14ac:dyDescent="0.3">
      <c r="A76" s="1"/>
      <c r="B76" s="1"/>
      <c r="C76" s="1"/>
      <c r="D76" s="2"/>
      <c r="E76" s="1"/>
      <c r="F76" s="1"/>
      <c r="G76" s="1"/>
      <c r="H76" s="3"/>
      <c r="I76" s="3"/>
      <c r="J76" s="3"/>
      <c r="K76" s="28"/>
      <c r="L76" s="102"/>
      <c r="M76" s="28"/>
      <c r="N76" s="28"/>
      <c r="O76" s="102"/>
      <c r="P76" s="5"/>
      <c r="Q76" s="102"/>
      <c r="R76" s="1"/>
      <c r="S76" s="1"/>
      <c r="T76" s="1"/>
      <c r="U76" s="1"/>
      <c r="V76" s="1"/>
      <c r="W76" s="1"/>
      <c r="X76" s="1"/>
    </row>
    <row r="77" spans="1:29" ht="40.5" customHeight="1" x14ac:dyDescent="0.3">
      <c r="A77" s="1"/>
      <c r="B77" s="1"/>
      <c r="C77" s="1"/>
      <c r="D77" s="2"/>
      <c r="E77" s="1"/>
      <c r="F77" s="1"/>
      <c r="G77" s="1"/>
      <c r="H77" s="99" t="s">
        <v>121</v>
      </c>
      <c r="I77" s="102"/>
      <c r="J77" s="102"/>
      <c r="K77" s="28"/>
      <c r="L77" s="102"/>
      <c r="M77" s="98" t="s">
        <v>122</v>
      </c>
      <c r="N77" s="120"/>
      <c r="O77" s="102"/>
      <c r="P77" s="5"/>
      <c r="Q77" s="102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9.5" customHeight="1" x14ac:dyDescent="0.3">
      <c r="A78" s="1"/>
      <c r="B78" s="1"/>
      <c r="C78" s="1"/>
      <c r="D78" s="2"/>
      <c r="E78" s="1"/>
      <c r="F78" s="1"/>
      <c r="G78" s="1"/>
      <c r="H78" s="121">
        <f>SUM(H75,I75,J75)</f>
        <v>0</v>
      </c>
      <c r="I78" s="102"/>
      <c r="J78" s="102"/>
      <c r="K78" s="28"/>
      <c r="L78" s="102"/>
      <c r="M78" s="121">
        <f>SUM(M75,N75)</f>
        <v>0</v>
      </c>
      <c r="N78" s="120"/>
      <c r="O78" s="102"/>
      <c r="P78" s="5"/>
      <c r="Q78" s="102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9.5" customHeight="1" x14ac:dyDescent="0.3">
      <c r="A79" s="1"/>
      <c r="B79" s="1"/>
      <c r="C79" s="1"/>
      <c r="D79" s="2"/>
      <c r="E79" s="1"/>
      <c r="F79" s="1"/>
      <c r="G79" s="1"/>
      <c r="H79" s="3"/>
      <c r="I79" s="3"/>
      <c r="J79" s="3"/>
      <c r="K79" s="28"/>
      <c r="L79" s="102"/>
      <c r="M79" s="28"/>
      <c r="N79" s="28"/>
      <c r="O79" s="102"/>
      <c r="P79" s="5"/>
      <c r="Q79" s="102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9.5" customHeight="1" x14ac:dyDescent="0.3">
      <c r="A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9.5" customHeight="1" x14ac:dyDescent="0.3">
      <c r="A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9.5" customHeight="1" x14ac:dyDescent="0.3">
      <c r="A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9.5" customHeight="1" x14ac:dyDescent="0.3">
      <c r="A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9.5" customHeight="1" x14ac:dyDescent="0.3">
      <c r="A84" s="1"/>
      <c r="B84" s="1"/>
      <c r="C84" s="1"/>
      <c r="D84" s="2"/>
      <c r="E84" s="1"/>
      <c r="F84" s="1"/>
      <c r="G84" s="1"/>
      <c r="H84" s="1"/>
      <c r="I84" s="1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9.5" customHeight="1" x14ac:dyDescent="0.3">
      <c r="A85" s="1"/>
      <c r="B85" s="1"/>
      <c r="C85" s="1"/>
      <c r="D85" s="2"/>
      <c r="E85" s="1"/>
      <c r="F85" s="1"/>
      <c r="G85" s="1"/>
      <c r="H85" s="1"/>
      <c r="I85" s="1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9.5" customHeight="1" x14ac:dyDescent="0.3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9.5" hidden="1" customHeight="1" x14ac:dyDescent="0.3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9.5" hidden="1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9.5" hidden="1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9.5" hidden="1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9.5" hidden="1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9.5" hidden="1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9.5" hidden="1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9.5" hidden="1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9.5" hidden="1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9.5" hidden="1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9.5" hidden="1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9.5" hidden="1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9.5" hidden="1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9.5" hidden="1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9.5" hidden="1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9.5" hidden="1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9.5" hidden="1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9.5" hidden="1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9.5" hidden="1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9.5" hidden="1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9.5" hidden="1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9.5" hidden="1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9.5" hidden="1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9.5" hidden="1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9.5" hidden="1" customHeight="1" x14ac:dyDescent="0.3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9.5" hidden="1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9.5" hidden="1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9.5" hidden="1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9.5" hidden="1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9.5" hidden="1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9.5" hidden="1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9.5" hidden="1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9.5" hidden="1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9.5" hidden="1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9.5" hidden="1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9.5" hidden="1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9.5" hidden="1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9.5" hidden="1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9.5" hidden="1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9.5" hidden="1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9.5" hidden="1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9.5" hidden="1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9.5" hidden="1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9.5" hidden="1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9.5" hidden="1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9.5" hidden="1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9.5" hidden="1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9.5" hidden="1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9.5" hidden="1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9.5" hidden="1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9.5" hidden="1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9.5" hidden="1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9.5" hidden="1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9.5" hidden="1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9.5" hidden="1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9.5" hidden="1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9.5" hidden="1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9.5" hidden="1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9.5" hidden="1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9.5" hidden="1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9.5" hidden="1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9.5" hidden="1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9.5" hidden="1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9.5" hidden="1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9.5" hidden="1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9.5" hidden="1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9.5" hidden="1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9.5" hidden="1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9.5" hidden="1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9.5" hidden="1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9.5" hidden="1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9.5" hidden="1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9.5" hidden="1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9.5" hidden="1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9.5" hidden="1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9.5" hidden="1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9.5" hidden="1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9.5" hidden="1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9.5" hidden="1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9.5" hidden="1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9.5" hidden="1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9.5" hidden="1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9.5" hidden="1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9.5" hidden="1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9.5" hidden="1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9.5" hidden="1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9.5" hidden="1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9.5" hidden="1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9.5" hidden="1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9.5" hidden="1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9.5" hidden="1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9.5" hidden="1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9.5" hidden="1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9.5" hidden="1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9.5" hidden="1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9.5" hidden="1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9.5" hidden="1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9.5" hidden="1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9.5" hidden="1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9.5" hidden="1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9.5" hidden="1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9.5" hidden="1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9.5" hidden="1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9.5" hidden="1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9.5" hidden="1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9.5" hidden="1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9.5" hidden="1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9.5" hidden="1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9.5" hidden="1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9.5" hidden="1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9.5" hidden="1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9.5" hidden="1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9.5" hidden="1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9.5" hidden="1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9.5" hidden="1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9.5" hidden="1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9.5" hidden="1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9.5" hidden="1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9.5" hidden="1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9.5" hidden="1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9.5" hidden="1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9.5" hidden="1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9.5" hidden="1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9.5" hidden="1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9.5" hidden="1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9.5" hidden="1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9.5" hidden="1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9.5" hidden="1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9.5" hidden="1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9.5" hidden="1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9.5" hidden="1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9.5" hidden="1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9.5" hidden="1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9.5" hidden="1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9.5" hidden="1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9.5" hidden="1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9.5" hidden="1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9.5" hidden="1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9.5" hidden="1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9.5" hidden="1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9.5" hidden="1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9.5" hidden="1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9.5" hidden="1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9.5" hidden="1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9.5" hidden="1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9.5" hidden="1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9.5" hidden="1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9.5" hidden="1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9.5" hidden="1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9.5" hidden="1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9.5" hidden="1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9.5" hidden="1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9.5" hidden="1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9.5" hidden="1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9.5" hidden="1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9.5" hidden="1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9.5" hidden="1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9.5" hidden="1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9.5" hidden="1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9.5" hidden="1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9.5" hidden="1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9.5" hidden="1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9.5" hidden="1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9.5" hidden="1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9.5" hidden="1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9.5" hidden="1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9.5" hidden="1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9.5" hidden="1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9.5" hidden="1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9.5" hidden="1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9.5" hidden="1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9.5" hidden="1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9.5" hidden="1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9.5" hidden="1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9.5" hidden="1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9.5" hidden="1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9.5" hidden="1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9.5" hidden="1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9.5" hidden="1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9.5" hidden="1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9.5" hidden="1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9.5" hidden="1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9.5" hidden="1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9.5" hidden="1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9.5" hidden="1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9.5" hidden="1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9.5" hidden="1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9.5" hidden="1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9.5" hidden="1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9.5" hidden="1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9.5" hidden="1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9.5" hidden="1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9.5" hidden="1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9.5" hidden="1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9.5" hidden="1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9.5" hidden="1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9.5" hidden="1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9.5" hidden="1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9.5" hidden="1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9.5" hidden="1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9.5" hidden="1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9.5" hidden="1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9.5" hidden="1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9.5" hidden="1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9.5" hidden="1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9.5" hidden="1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9.5" hidden="1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9.5" hidden="1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9.5" hidden="1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9.5" hidden="1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9.5" hidden="1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9.5" hidden="1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9.5" hidden="1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9.5" hidden="1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9.5" hidden="1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9.5" hidden="1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9.5" hidden="1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9.5" hidden="1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9.5" hidden="1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9.5" hidden="1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9.5" hidden="1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9.5" hidden="1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9.5" hidden="1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9.5" hidden="1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9.5" hidden="1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9.5" hidden="1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9.5" hidden="1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9.5" hidden="1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9.5" hidden="1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9.5" hidden="1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9.5" hidden="1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9.5" hidden="1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9.5" hidden="1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9.5" hidden="1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9.5" hidden="1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9.5" hidden="1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9.5" hidden="1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9.5" hidden="1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9.5" hidden="1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9.5" hidden="1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9.5" hidden="1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9.5" hidden="1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9.5" hidden="1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9.5" hidden="1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9.5" hidden="1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9.5" hidden="1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9.5" hidden="1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9.5" hidden="1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9.5" hidden="1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9.5" hidden="1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9.5" hidden="1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9.5" hidden="1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9.5" hidden="1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9.5" hidden="1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9.5" hidden="1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9.5" hidden="1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9.5" hidden="1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9.5" hidden="1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9.5" hidden="1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9.5" hidden="1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9.5" hidden="1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9.5" hidden="1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9.5" hidden="1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9.5" hidden="1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9.5" hidden="1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9.5" hidden="1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9.5" hidden="1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9.5" hidden="1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9.5" hidden="1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9.5" hidden="1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9.5" hidden="1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9.5" hidden="1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9.5" hidden="1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9.5" hidden="1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9.5" hidden="1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9.5" hidden="1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9.5" hidden="1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9.5" hidden="1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9.5" hidden="1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9.5" hidden="1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9.5" hidden="1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9.5" hidden="1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9.5" hidden="1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9.5" hidden="1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9.5" hidden="1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9.5" hidden="1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9.5" hidden="1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9.5" hidden="1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9.5" hidden="1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9.5" hidden="1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9.5" hidden="1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9.5" hidden="1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9.5" hidden="1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9.5" hidden="1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9.5" hidden="1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9.5" hidden="1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9.5" hidden="1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9.5" hidden="1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9.5" hidden="1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9.5" hidden="1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9.5" hidden="1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9.5" hidden="1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9.5" hidden="1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9.5" hidden="1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9.5" hidden="1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9.5" hidden="1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9.5" hidden="1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9.5" hidden="1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9.5" hidden="1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9.5" hidden="1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9.5" hidden="1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9.5" hidden="1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9.5" hidden="1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9.5" hidden="1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9.5" hidden="1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9.5" hidden="1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9.5" hidden="1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9.5" hidden="1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9.5" hidden="1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9.5" hidden="1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9.5" hidden="1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9.5" hidden="1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9.5" hidden="1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9.5" hidden="1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9.5" hidden="1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9.5" hidden="1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9.5" hidden="1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9.5" hidden="1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9.5" hidden="1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9.5" hidden="1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9.5" hidden="1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9.5" hidden="1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9.5" hidden="1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9.5" hidden="1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9.5" hidden="1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9.5" hidden="1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9.5" hidden="1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9.5" hidden="1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9.5" hidden="1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9.5" hidden="1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9.5" hidden="1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9.5" hidden="1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9.5" hidden="1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9.5" hidden="1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9.5" hidden="1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9.5" hidden="1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9.5" hidden="1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9.5" hidden="1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9.5" hidden="1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9.5" hidden="1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9.5" hidden="1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9.5" hidden="1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9.5" hidden="1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9.5" hidden="1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9.5" hidden="1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9.5" hidden="1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9.5" hidden="1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9.5" hidden="1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9.5" hidden="1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9.5" hidden="1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9.5" hidden="1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9.5" hidden="1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9.5" hidden="1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9.5" hidden="1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9.5" hidden="1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9.5" hidden="1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9.5" hidden="1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9.5" hidden="1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9.5" hidden="1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9.5" hidden="1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9.5" hidden="1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9.5" hidden="1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9.5" hidden="1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9.5" hidden="1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9.5" hidden="1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9.5" hidden="1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9.5" hidden="1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9.5" hidden="1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9.5" hidden="1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9.5" hidden="1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9.5" hidden="1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9.5" hidden="1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9.5" hidden="1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9.5" hidden="1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9.5" hidden="1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9.5" hidden="1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9.5" hidden="1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9.5" hidden="1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9.5" hidden="1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9.5" hidden="1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9.5" hidden="1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9.5" hidden="1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9.5" hidden="1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9.5" hidden="1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9.5" hidden="1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9.5" hidden="1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9.5" hidden="1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9.5" hidden="1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9.5" hidden="1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9.5" hidden="1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9.5" hidden="1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9.5" hidden="1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9.5" hidden="1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9.5" hidden="1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9.5" hidden="1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9.5" hidden="1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9.5" hidden="1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9.5" hidden="1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9.5" hidden="1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9.5" hidden="1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9.5" hidden="1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9.5" hidden="1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9.5" hidden="1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9.5" hidden="1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9.5" hidden="1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9.5" hidden="1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9.5" hidden="1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9.5" hidden="1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9.5" hidden="1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9.5" hidden="1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9.5" hidden="1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9.5" hidden="1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9.5" hidden="1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9.5" hidden="1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9.5" hidden="1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9.5" hidden="1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9.5" hidden="1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9.5" hidden="1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9.5" hidden="1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9.5" hidden="1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9.5" hidden="1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9.5" hidden="1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9.5" hidden="1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9.5" hidden="1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9.5" hidden="1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9.5" hidden="1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9.5" hidden="1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9.5" hidden="1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9.5" hidden="1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9.5" hidden="1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9.5" hidden="1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9.5" hidden="1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9.5" hidden="1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9.5" hidden="1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9.5" hidden="1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9.5" hidden="1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9.5" hidden="1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9.5" hidden="1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9.5" hidden="1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9.5" hidden="1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9.5" hidden="1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9.5" hidden="1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9.5" hidden="1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9.5" hidden="1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9.5" hidden="1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9.5" hidden="1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9.5" hidden="1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9.5" hidden="1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9.5" hidden="1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9.5" hidden="1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9.5" hidden="1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9.5" hidden="1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9.5" hidden="1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9.5" hidden="1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9.5" hidden="1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9.5" hidden="1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9.5" hidden="1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9.5" hidden="1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9.5" hidden="1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9.5" hidden="1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9.5" hidden="1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9.5" hidden="1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9.5" hidden="1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9.5" hidden="1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9.5" hidden="1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9.5" hidden="1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9.5" hidden="1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9.5" hidden="1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9.5" hidden="1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9.5" hidden="1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9.5" hidden="1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9.5" hidden="1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9.5" hidden="1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9.5" hidden="1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9.5" hidden="1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9.5" hidden="1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9.5" hidden="1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9.5" hidden="1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9.5" hidden="1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9.5" hidden="1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9.5" hidden="1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9.5" hidden="1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9.5" hidden="1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9.5" hidden="1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9.5" hidden="1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9.5" hidden="1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9.5" hidden="1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9.5" hidden="1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9.5" hidden="1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9.5" hidden="1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9.5" hidden="1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9.5" hidden="1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9.5" hidden="1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9.5" hidden="1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9.5" hidden="1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9.5" hidden="1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9.5" hidden="1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9.5" hidden="1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9.5" hidden="1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9.5" hidden="1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9.5" hidden="1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9.5" hidden="1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9.5" hidden="1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9.5" hidden="1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9.5" hidden="1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9.5" hidden="1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9.5" hidden="1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9.5" hidden="1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9.5" hidden="1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9.5" hidden="1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9.5" hidden="1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9.5" hidden="1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9.5" hidden="1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9.5" hidden="1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9.5" hidden="1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9.5" hidden="1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9.5" hidden="1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9.5" hidden="1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9.5" hidden="1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9.5" hidden="1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9.5" hidden="1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9.5" hidden="1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9.5" hidden="1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9.5" hidden="1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9.5" hidden="1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9.5" hidden="1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9.5" hidden="1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9.5" hidden="1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9.5" hidden="1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9.5" hidden="1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9.5" hidden="1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9.5" hidden="1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9.5" hidden="1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9.5" hidden="1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9.5" hidden="1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9.5" hidden="1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9.5" hidden="1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9.5" hidden="1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9.5" hidden="1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9.5" hidden="1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9.5" hidden="1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9.5" hidden="1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9.5" hidden="1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9.5" hidden="1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9.5" hidden="1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9.5" hidden="1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9.5" hidden="1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9.5" hidden="1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9.5" hidden="1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9.5" hidden="1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9.5" hidden="1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9.5" hidden="1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9.5" hidden="1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9.5" hidden="1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9.5" hidden="1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9.5" hidden="1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9.5" hidden="1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9.5" hidden="1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9.5" hidden="1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9.5" hidden="1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9.5" hidden="1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9.5" hidden="1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9.5" hidden="1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9.5" hidden="1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9.5" hidden="1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9.5" hidden="1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9.5" hidden="1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9.5" hidden="1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9.5" hidden="1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9.5" hidden="1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9.5" hidden="1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9.5" hidden="1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9.5" hidden="1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9.5" hidden="1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9.5" hidden="1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9.5" hidden="1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9.5" hidden="1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9.5" hidden="1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9.5" hidden="1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9.5" hidden="1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9.5" hidden="1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9.5" hidden="1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9.5" hidden="1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9.5" hidden="1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9.5" hidden="1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9.5" hidden="1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9.5" hidden="1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9.5" hidden="1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9.5" hidden="1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9.5" hidden="1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9.5" hidden="1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9.5" hidden="1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9.5" hidden="1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9.5" hidden="1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9.5" hidden="1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9.5" hidden="1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9.5" hidden="1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9.5" hidden="1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9.5" hidden="1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9.5" hidden="1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9.5" hidden="1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9.5" hidden="1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9.5" hidden="1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9.5" hidden="1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9.5" hidden="1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9.5" hidden="1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9.5" hidden="1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9.5" hidden="1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9.5" hidden="1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9.5" hidden="1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9.5" hidden="1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9.5" hidden="1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9.5" hidden="1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9.5" hidden="1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9.5" hidden="1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9.5" hidden="1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9.5" hidden="1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9.5" hidden="1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9.5" hidden="1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9.5" hidden="1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9.5" hidden="1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9.5" hidden="1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9.5" hidden="1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9.5" hidden="1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9.5" hidden="1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9.5" hidden="1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9.5" hidden="1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9.5" hidden="1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9.5" hidden="1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9.5" hidden="1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9.5" hidden="1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9.5" hidden="1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9.5" hidden="1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9.5" hidden="1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9.5" hidden="1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9.5" hidden="1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9.5" hidden="1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9.5" hidden="1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9.5" hidden="1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9.5" hidden="1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9.5" hidden="1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9.5" hidden="1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9.5" hidden="1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9.5" hidden="1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9.5" hidden="1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9.5" hidden="1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9.5" hidden="1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9.5" hidden="1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9.5" hidden="1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9.5" hidden="1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9.5" hidden="1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9.5" hidden="1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9.5" hidden="1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9.5" hidden="1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9.5" hidden="1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9.5" hidden="1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9.5" hidden="1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9.5" hidden="1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9.5" hidden="1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9.5" hidden="1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9.5" hidden="1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9.5" hidden="1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9.5" hidden="1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9.5" hidden="1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9.5" hidden="1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9.5" hidden="1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9.5" hidden="1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9.5" hidden="1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9.5" hidden="1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9.5" hidden="1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9.5" hidden="1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9.5" hidden="1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9.5" hidden="1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9.5" hidden="1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9.5" hidden="1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9.5" hidden="1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9.5" hidden="1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9.5" hidden="1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9.5" hidden="1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9.5" hidden="1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9.5" hidden="1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9.5" hidden="1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9.5" hidden="1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9.5" hidden="1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9.5" hidden="1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9.5" hidden="1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9.5" hidden="1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9.5" hidden="1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9.5" hidden="1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9.5" hidden="1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9.5" hidden="1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9.5" hidden="1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9.5" hidden="1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9.5" hidden="1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9.5" hidden="1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9.5" hidden="1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9.5" hidden="1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9.5" hidden="1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9.5" hidden="1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9.5" hidden="1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9.5" hidden="1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9.5" hidden="1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9.5" hidden="1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9.5" hidden="1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9.5" hidden="1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9.5" hidden="1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9.5" hidden="1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9.5" hidden="1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9.5" hidden="1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9.5" hidden="1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9.5" hidden="1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9.5" hidden="1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9.5" hidden="1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9.5" hidden="1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9.5" hidden="1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9.5" hidden="1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9.5" hidden="1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9.5" hidden="1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9.5" hidden="1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9.5" hidden="1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9.5" hidden="1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9.5" hidden="1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9.5" hidden="1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9.5" hidden="1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9.5" hidden="1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9.5" hidden="1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9.5" hidden="1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9.5" hidden="1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9.5" hidden="1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9.5" hidden="1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9.5" hidden="1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9.5" hidden="1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9.5" hidden="1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9.5" hidden="1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9.5" hidden="1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9.5" hidden="1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9.5" hidden="1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9.5" hidden="1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9.5" hidden="1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9.5" hidden="1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9.5" hidden="1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9.5" hidden="1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9.5" hidden="1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9.5" hidden="1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9.5" hidden="1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9.5" hidden="1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9.5" hidden="1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9.5" hidden="1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9.5" hidden="1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9.5" hidden="1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9.5" hidden="1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9.5" hidden="1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9.5" hidden="1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9.5" hidden="1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9.5" hidden="1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9.5" hidden="1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9.5" hidden="1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9.5" hidden="1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9.5" hidden="1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9.5" hidden="1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9.5" hidden="1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9.5" hidden="1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9.5" hidden="1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9.5" hidden="1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9.5" hidden="1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9.5" hidden="1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9.5" hidden="1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9.5" hidden="1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9.5" hidden="1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9.5" hidden="1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9.5" hidden="1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9.5" hidden="1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9.5" hidden="1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9.5" hidden="1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9.5" hidden="1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9.5" hidden="1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9.5" hidden="1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9.5" hidden="1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9.5" hidden="1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9.5" hidden="1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9.5" hidden="1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9.5" hidden="1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9.5" hidden="1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9.5" hidden="1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9.5" hidden="1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9.5" hidden="1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9.5" hidden="1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9.5" hidden="1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9.5" hidden="1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9.5" hidden="1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9.5" hidden="1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9.5" hidden="1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9.5" hidden="1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9.5" hidden="1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9.5" hidden="1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9.5" hidden="1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9.5" hidden="1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9.5" hidden="1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9.5" hidden="1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9.5" hidden="1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9.5" hidden="1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9.5" hidden="1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9.5" hidden="1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9.5" hidden="1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9.5" hidden="1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9.5" hidden="1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9.5" hidden="1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9.5" hidden="1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9.5" hidden="1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9.5" hidden="1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9.5" hidden="1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9.5" hidden="1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9.5" hidden="1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9.5" hidden="1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9.5" hidden="1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9.5" hidden="1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9.5" hidden="1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9.5" hidden="1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9.5" hidden="1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9.5" hidden="1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9.5" hidden="1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9.5" hidden="1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9.5" hidden="1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9.5" hidden="1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9.5" hidden="1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9.5" hidden="1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9.5" hidden="1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9.5" hidden="1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9.5" hidden="1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9.5" hidden="1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9.5" hidden="1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9.5" hidden="1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2:29" ht="19.5" hidden="1" customHeight="1" x14ac:dyDescent="0.3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2:29" ht="19.5" hidden="1" customHeight="1" x14ac:dyDescent="0.3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2:29" ht="19.5" hidden="1" customHeight="1" x14ac:dyDescent="0.3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2:29" ht="19.5" hidden="1" customHeight="1" x14ac:dyDescent="0.3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2:29" ht="19.5" hidden="1" customHeight="1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2:29" ht="19.5" hidden="1" customHeight="1" x14ac:dyDescent="0.3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2:29" ht="19.5" hidden="1" customHeight="1" x14ac:dyDescent="0.3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2:29" ht="19.5" hidden="1" customHeight="1" x14ac:dyDescent="0.3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2:29" ht="19.5" hidden="1" customHeight="1" x14ac:dyDescent="0.3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2:29" ht="19.5" hidden="1" customHeight="1" x14ac:dyDescent="0.3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2:29" ht="19.5" hidden="1" customHeight="1" x14ac:dyDescent="0.3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2:29" ht="19.5" hidden="1" customHeight="1" x14ac:dyDescent="0.3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2:29" ht="19.5" hidden="1" customHeight="1" x14ac:dyDescent="0.3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2:29" ht="19.5" hidden="1" customHeight="1" x14ac:dyDescent="0.3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2:29" ht="19.5" hidden="1" customHeight="1" x14ac:dyDescent="0.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2:29" ht="19.5" hidden="1" customHeight="1" x14ac:dyDescent="0.3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2:29" ht="19.5" hidden="1" customHeight="1" x14ac:dyDescent="0.3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2:29" ht="19.5" hidden="1" customHeight="1" x14ac:dyDescent="0.3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2:29" ht="19.5" hidden="1" customHeight="1" x14ac:dyDescent="0.3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2:29" ht="19.5" hidden="1" customHeight="1" x14ac:dyDescent="0.3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2:29" ht="19.5" hidden="1" customHeight="1" x14ac:dyDescent="0.3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2:29" ht="19.5" hidden="1" customHeight="1" x14ac:dyDescent="0.3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2:29" ht="19.5" hidden="1" customHeight="1" x14ac:dyDescent="0.3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2:29" ht="19.5" hidden="1" customHeight="1" x14ac:dyDescent="0.3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2:29" ht="19.5" hidden="1" customHeight="1" x14ac:dyDescent="0.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2:29" ht="19.5" hidden="1" customHeight="1" x14ac:dyDescent="0.3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2:29" ht="19.5" hidden="1" customHeight="1" x14ac:dyDescent="0.3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2:29" ht="19.5" hidden="1" customHeight="1" x14ac:dyDescent="0.3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2:29" ht="19.5" hidden="1" customHeight="1" x14ac:dyDescent="0.3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2:29" ht="19.5" hidden="1" customHeight="1" x14ac:dyDescent="0.3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2:29" ht="19.5" hidden="1" customHeight="1" x14ac:dyDescent="0.3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2:29" ht="19.5" hidden="1" customHeight="1" x14ac:dyDescent="0.3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2:29" ht="19.5" hidden="1" customHeight="1" x14ac:dyDescent="0.3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2:29" ht="19.5" hidden="1" customHeight="1" x14ac:dyDescent="0.3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2:29" ht="19.5" hidden="1" customHeight="1" x14ac:dyDescent="0.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2:29" ht="19.5" hidden="1" customHeight="1" x14ac:dyDescent="0.3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2:29" ht="19.5" hidden="1" customHeight="1" x14ac:dyDescent="0.3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2:29" ht="19.5" hidden="1" customHeight="1" x14ac:dyDescent="0.3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2:29" ht="19.5" hidden="1" customHeight="1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2:29" ht="19.5" hidden="1" customHeight="1" x14ac:dyDescent="0.3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2:29" ht="19.5" hidden="1" customHeight="1" x14ac:dyDescent="0.3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2:29" ht="19.5" hidden="1" customHeight="1" x14ac:dyDescent="0.3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2:29" ht="19.5" hidden="1" customHeight="1" x14ac:dyDescent="0.3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2:29" ht="19.5" hidden="1" customHeight="1" x14ac:dyDescent="0.3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2:29" ht="19.5" hidden="1" customHeight="1" x14ac:dyDescent="0.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2:29" ht="19.5" hidden="1" customHeight="1" x14ac:dyDescent="0.3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2:29" ht="19.5" hidden="1" customHeight="1" x14ac:dyDescent="0.3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2:29" ht="19.5" hidden="1" customHeight="1" x14ac:dyDescent="0.3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2:29" ht="19.5" hidden="1" customHeight="1" x14ac:dyDescent="0.3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2:29" ht="19.5" hidden="1" customHeight="1" x14ac:dyDescent="0.3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2:29" ht="19.5" hidden="1" customHeight="1" x14ac:dyDescent="0.3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2:29" ht="19.5" hidden="1" customHeight="1" x14ac:dyDescent="0.3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2:29" ht="19.5" hidden="1" customHeight="1" x14ac:dyDescent="0.3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2:29" ht="19.5" hidden="1" customHeight="1" x14ac:dyDescent="0.3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2:29" ht="19.5" hidden="1" customHeight="1" x14ac:dyDescent="0.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2:29" ht="19.5" hidden="1" customHeight="1" x14ac:dyDescent="0.3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2:29" ht="19.5" hidden="1" customHeight="1" x14ac:dyDescent="0.3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2:29" ht="19.5" hidden="1" customHeight="1" x14ac:dyDescent="0.3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2:29" ht="19.5" hidden="1" customHeight="1" x14ac:dyDescent="0.3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2:29" ht="19.5" hidden="1" customHeight="1" x14ac:dyDescent="0.3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2:29" ht="19.5" hidden="1" customHeight="1" x14ac:dyDescent="0.3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2:29" ht="19.5" hidden="1" customHeight="1" x14ac:dyDescent="0.3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2:29" ht="19.5" hidden="1" customHeight="1" x14ac:dyDescent="0.3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2:29" ht="19.5" hidden="1" customHeight="1" x14ac:dyDescent="0.3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2:29" ht="19.5" hidden="1" customHeight="1" x14ac:dyDescent="0.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2:29" ht="19.5" hidden="1" customHeight="1" x14ac:dyDescent="0.3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2:29" ht="19.5" hidden="1" customHeight="1" x14ac:dyDescent="0.3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2:29" ht="19.5" hidden="1" customHeight="1" x14ac:dyDescent="0.3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2:29" ht="19.5" hidden="1" customHeight="1" x14ac:dyDescent="0.3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2:29" ht="19.5" hidden="1" customHeight="1" x14ac:dyDescent="0.3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2:29" ht="19.5" hidden="1" customHeight="1" x14ac:dyDescent="0.3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2:29" ht="19.5" hidden="1" customHeight="1" x14ac:dyDescent="0.3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2:29" ht="19.5" hidden="1" customHeight="1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2:29" ht="19.5" hidden="1" customHeight="1" x14ac:dyDescent="0.3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2:29" ht="19.5" hidden="1" customHeight="1" x14ac:dyDescent="0.3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2:29" ht="15" hidden="1" customHeight="1" x14ac:dyDescent="0.3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</row>
    <row r="1005" spans="2:29" ht="15" hidden="1" customHeight="1" x14ac:dyDescent="0.3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</row>
    <row r="1006" spans="2:29" ht="15" hidden="1" customHeight="1" x14ac:dyDescent="0.3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</row>
    <row r="1007" spans="2:29" ht="15" hidden="1" customHeight="1" x14ac:dyDescent="0.3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</row>
  </sheetData>
  <mergeCells count="53">
    <mergeCell ref="S65:V67"/>
    <mergeCell ref="S68:V68"/>
    <mergeCell ref="S40:S56"/>
    <mergeCell ref="V40:Y40"/>
    <mergeCell ref="Z40:Z56"/>
    <mergeCell ref="T40:T41"/>
    <mergeCell ref="U40:U41"/>
    <mergeCell ref="S57:Z57"/>
    <mergeCell ref="S62:T62"/>
    <mergeCell ref="U62:AA62"/>
    <mergeCell ref="AB30:AB31"/>
    <mergeCell ref="AD30:AD31"/>
    <mergeCell ref="AC10:AC11"/>
    <mergeCell ref="AD10:AD28"/>
    <mergeCell ref="Z30:Z31"/>
    <mergeCell ref="Z10:Z28"/>
    <mergeCell ref="S9:AD9"/>
    <mergeCell ref="S10:S28"/>
    <mergeCell ref="S29:AD29"/>
    <mergeCell ref="AA10:AA11"/>
    <mergeCell ref="AB10:AB28"/>
    <mergeCell ref="W10:W11"/>
    <mergeCell ref="X10:X11"/>
    <mergeCell ref="M78:N78"/>
    <mergeCell ref="O74:O79"/>
    <mergeCell ref="Q74:Q79"/>
    <mergeCell ref="C10:C11"/>
    <mergeCell ref="D10:D11"/>
    <mergeCell ref="O10:O72"/>
    <mergeCell ref="H78:J78"/>
    <mergeCell ref="L74:L79"/>
    <mergeCell ref="E10:E11"/>
    <mergeCell ref="F10:F11"/>
    <mergeCell ref="M10:N10"/>
    <mergeCell ref="G10:G11"/>
    <mergeCell ref="H10:K10"/>
    <mergeCell ref="L10:L72"/>
    <mergeCell ref="H77:J77"/>
    <mergeCell ref="Q10:Q72"/>
    <mergeCell ref="A1:Q4"/>
    <mergeCell ref="B9:Q9"/>
    <mergeCell ref="B10:B72"/>
    <mergeCell ref="B73:Q73"/>
    <mergeCell ref="M77:N77"/>
    <mergeCell ref="T10:T11"/>
    <mergeCell ref="U10:U11"/>
    <mergeCell ref="V10:V11"/>
    <mergeCell ref="Y10:Y11"/>
    <mergeCell ref="S61:T61"/>
    <mergeCell ref="U61:AA61"/>
    <mergeCell ref="S33:V35"/>
    <mergeCell ref="S36:V36"/>
    <mergeCell ref="S39:Z39"/>
  </mergeCells>
  <dataValidations count="2">
    <dataValidation type="list" allowBlank="1" showInputMessage="1" showErrorMessage="1" sqref="G12:G72" xr:uid="{DA5C3E5A-3BC5-41BC-ACCB-662506D35E69}">
      <formula1>INDIRECT($F12)</formula1>
    </dataValidation>
    <dataValidation type="list" allowBlank="1" showInputMessage="1" showErrorMessage="1" sqref="X12:X28 X42:X56" xr:uid="{E83CEC71-A0B6-45BA-8601-268399324688}">
      <formula1>INDIRECT($W12)</formula1>
    </dataValidation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3918BAF-B95E-48F1-BAF2-AD9A9D53B556}">
          <x14:formula1>
            <xm:f>'קטגוריות הוצאות משתנות וקבועות'!$C$7:$K$7</xm:f>
          </x14:formula1>
          <xm:sqref>W12:W28 F12:F72</xm:sqref>
        </x14:dataValidation>
        <x14:dataValidation type="list" allowBlank="1" showInputMessage="1" showErrorMessage="1" xr:uid="{8D2437C9-9317-4D9E-8532-5FDD00C35FC1}">
          <x14:formula1>
            <xm:f>'קטגוריות הוצאות משתנות וקבועות'!$I$34:$K$34</xm:f>
          </x14:formula1>
          <xm:sqref>W42:W56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גיליון2">
    <tabColor rgb="FFFFC000"/>
  </sheetPr>
  <dimension ref="A1:AC53"/>
  <sheetViews>
    <sheetView rightToLeft="1" topLeftCell="A21" zoomScale="68" zoomScaleNormal="70" workbookViewId="0">
      <selection activeCell="I11" sqref="I11"/>
    </sheetView>
  </sheetViews>
  <sheetFormatPr defaultColWidth="0" defaultRowHeight="15" customHeight="1" zeroHeight="1" x14ac:dyDescent="0.3"/>
  <cols>
    <col min="1" max="1" width="4.83203125" style="10" customWidth="1"/>
    <col min="2" max="2" width="5.5" style="74" bestFit="1" customWidth="1"/>
    <col min="3" max="3" width="6.58203125" style="74" customWidth="1"/>
    <col min="4" max="4" width="10.9140625" style="10" bestFit="1" customWidth="1"/>
    <col min="5" max="5" width="13" style="10" bestFit="1" customWidth="1"/>
    <col min="6" max="6" width="14.9140625" style="10" bestFit="1" customWidth="1"/>
    <col min="7" max="7" width="10.83203125" style="10" bestFit="1" customWidth="1"/>
    <col min="8" max="8" width="3.58203125" style="10" customWidth="1"/>
    <col min="9" max="9" width="11.75" style="10" customWidth="1"/>
    <col min="10" max="10" width="4.58203125" style="10" bestFit="1" customWidth="1"/>
    <col min="11" max="13" width="8.6640625" style="10" customWidth="1"/>
    <col min="14" max="14" width="12.75" style="10" customWidth="1"/>
    <col min="15" max="15" width="15.6640625" style="10" customWidth="1"/>
    <col min="16" max="17" width="7.6640625" style="10" bestFit="1" customWidth="1"/>
    <col min="18" max="18" width="3.75" style="10" customWidth="1"/>
    <col min="19" max="19" width="17.25" style="10" customWidth="1"/>
    <col min="20" max="20" width="3.75" style="55" customWidth="1"/>
    <col min="21" max="21" width="8.6640625" style="10" customWidth="1"/>
    <col min="22" max="29" width="0" style="10" hidden="1" customWidth="1"/>
    <col min="30" max="16384" width="12.6640625" style="10" hidden="1"/>
  </cols>
  <sheetData>
    <row r="1" spans="1:20" s="74" customFormat="1" ht="15" customHeight="1" x14ac:dyDescent="0.3"/>
    <row r="2" spans="1:20" s="74" customFormat="1" ht="15" customHeight="1" x14ac:dyDescent="0.3">
      <c r="A2" s="76" t="s">
        <v>1</v>
      </c>
      <c r="B2" s="77"/>
    </row>
    <row r="3" spans="1:20" s="74" customFormat="1" ht="25.5" customHeight="1" x14ac:dyDescent="0.3">
      <c r="A3" s="75" t="s">
        <v>2</v>
      </c>
      <c r="B3" s="77"/>
    </row>
    <row r="4" spans="1:20" ht="35.5" customHeight="1" x14ac:dyDescent="0.3">
      <c r="T4" s="10"/>
    </row>
    <row r="5" spans="1:20" ht="25.5" customHeight="1" x14ac:dyDescent="0.3">
      <c r="A5" s="133" t="s">
        <v>171</v>
      </c>
      <c r="B5" s="133"/>
      <c r="C5" s="133"/>
      <c r="D5" s="133"/>
      <c r="E5" s="133"/>
      <c r="F5" s="133"/>
      <c r="G5" s="133"/>
      <c r="H5" s="133"/>
      <c r="J5" s="114" t="s">
        <v>179</v>
      </c>
      <c r="K5" s="115"/>
      <c r="L5" s="115"/>
      <c r="M5" s="115"/>
      <c r="N5" s="115"/>
      <c r="O5" s="115"/>
      <c r="P5" s="115"/>
      <c r="Q5" s="115"/>
      <c r="R5" s="115"/>
      <c r="S5" s="115"/>
      <c r="T5" s="116"/>
    </row>
    <row r="6" spans="1:20" ht="38" customHeight="1" x14ac:dyDescent="0.3">
      <c r="A6" s="104"/>
      <c r="B6" s="95" t="s">
        <v>3</v>
      </c>
      <c r="C6" s="100" t="s">
        <v>4</v>
      </c>
      <c r="D6" s="128" t="s">
        <v>18</v>
      </c>
      <c r="E6" s="96"/>
      <c r="F6" s="96"/>
      <c r="G6" s="96"/>
      <c r="H6" s="104"/>
      <c r="J6" s="134"/>
      <c r="K6" s="95" t="s">
        <v>3</v>
      </c>
      <c r="L6" s="100" t="s">
        <v>4</v>
      </c>
      <c r="M6" s="97" t="s">
        <v>5</v>
      </c>
      <c r="N6" s="123" t="s">
        <v>125</v>
      </c>
      <c r="O6" s="123" t="s">
        <v>126</v>
      </c>
      <c r="P6" s="98" t="s">
        <v>178</v>
      </c>
      <c r="Q6" s="96"/>
      <c r="R6" s="104"/>
      <c r="S6" s="98" t="s">
        <v>122</v>
      </c>
      <c r="T6" s="104"/>
    </row>
    <row r="7" spans="1:20" ht="34" customHeight="1" x14ac:dyDescent="0.3">
      <c r="A7" s="102"/>
      <c r="B7" s="96"/>
      <c r="C7" s="96"/>
      <c r="D7" s="20" t="s">
        <v>5</v>
      </c>
      <c r="E7" s="47" t="s">
        <v>125</v>
      </c>
      <c r="F7" s="47" t="s">
        <v>126</v>
      </c>
      <c r="G7" s="11" t="s">
        <v>19</v>
      </c>
      <c r="H7" s="102"/>
      <c r="J7" s="135"/>
      <c r="K7" s="96"/>
      <c r="L7" s="96"/>
      <c r="M7" s="96"/>
      <c r="N7" s="96"/>
      <c r="O7" s="96"/>
      <c r="P7" s="11" t="s">
        <v>10</v>
      </c>
      <c r="Q7" s="11" t="s">
        <v>7</v>
      </c>
      <c r="R7" s="102"/>
      <c r="S7" s="98"/>
      <c r="T7" s="102"/>
    </row>
    <row r="8" spans="1:20" ht="13.5" customHeight="1" x14ac:dyDescent="0.3">
      <c r="A8" s="102"/>
      <c r="B8" s="73"/>
      <c r="C8" s="73" t="b">
        <f>IF(ISNUMBER($B$2),(IF(ISNUMBER($B$3),(IF(ISNUMBER(B8),DATE($B$2,$B$3,B8))))))</f>
        <v>0</v>
      </c>
      <c r="D8" s="7" t="s">
        <v>21</v>
      </c>
      <c r="E8" s="25" t="s">
        <v>162</v>
      </c>
      <c r="F8" s="25" t="s">
        <v>160</v>
      </c>
      <c r="G8" s="7">
        <v>1866</v>
      </c>
      <c r="H8" s="102"/>
      <c r="J8" s="135"/>
      <c r="K8" s="7"/>
      <c r="L8" s="8" t="b">
        <f>IF(ISNUMBER($B$2),(IF(ISNUMBER($B$3),(IF(ISNUMBER(K8),DATE($B$2,$B$3,K8))))))</f>
        <v>0</v>
      </c>
      <c r="M8" s="7"/>
      <c r="N8" s="7"/>
      <c r="O8" s="7"/>
      <c r="P8" s="7"/>
      <c r="Q8" s="7"/>
      <c r="R8" s="102"/>
      <c r="S8" s="25">
        <f>SUM(P8:Q8)</f>
        <v>0</v>
      </c>
      <c r="T8" s="102"/>
    </row>
    <row r="9" spans="1:20" ht="13.5" customHeight="1" x14ac:dyDescent="0.3">
      <c r="A9" s="102"/>
      <c r="B9" s="73"/>
      <c r="C9" s="73" t="b">
        <f t="shared" ref="C9:C22" si="0">IF(ISNUMBER($B$2),(IF(ISNUMBER($B$3),(IF(ISNUMBER(B9),DATE($B$2,$B$3,B9))))))</f>
        <v>0</v>
      </c>
      <c r="D9" s="7" t="s">
        <v>23</v>
      </c>
      <c r="E9" s="25" t="s">
        <v>163</v>
      </c>
      <c r="F9" s="25" t="s">
        <v>161</v>
      </c>
      <c r="G9" s="7">
        <v>400</v>
      </c>
      <c r="H9" s="102"/>
      <c r="J9" s="135"/>
      <c r="K9" s="7"/>
      <c r="L9" s="8" t="b">
        <f t="shared" ref="L9:L37" si="1">IF(ISNUMBER($B$2),(IF(ISNUMBER($B$3),(IF(ISNUMBER(K9),DATE($B$2,$B$3,K9))))))</f>
        <v>0</v>
      </c>
      <c r="M9" s="7"/>
      <c r="N9" s="7"/>
      <c r="O9" s="7"/>
      <c r="P9" s="7"/>
      <c r="Q9" s="7"/>
      <c r="R9" s="102"/>
      <c r="S9" s="25">
        <f t="shared" ref="S9:S37" si="2">SUM(P9:Q9)</f>
        <v>0</v>
      </c>
      <c r="T9" s="102"/>
    </row>
    <row r="10" spans="1:20" ht="13.5" customHeight="1" x14ac:dyDescent="0.3">
      <c r="A10" s="102"/>
      <c r="B10" s="73"/>
      <c r="C10" s="73" t="b">
        <f t="shared" si="0"/>
        <v>0</v>
      </c>
      <c r="D10" s="7"/>
      <c r="E10" s="25"/>
      <c r="F10" s="25"/>
      <c r="G10" s="7"/>
      <c r="H10" s="102"/>
      <c r="J10" s="135"/>
      <c r="K10" s="7"/>
      <c r="L10" s="8" t="b">
        <f t="shared" si="1"/>
        <v>0</v>
      </c>
      <c r="M10" s="7"/>
      <c r="N10" s="7"/>
      <c r="O10" s="7"/>
      <c r="P10" s="7"/>
      <c r="Q10" s="7"/>
      <c r="R10" s="102"/>
      <c r="S10" s="25">
        <f t="shared" si="2"/>
        <v>0</v>
      </c>
      <c r="T10" s="102"/>
    </row>
    <row r="11" spans="1:20" ht="13.5" customHeight="1" x14ac:dyDescent="0.3">
      <c r="A11" s="102"/>
      <c r="B11" s="73"/>
      <c r="C11" s="73" t="b">
        <f t="shared" si="0"/>
        <v>0</v>
      </c>
      <c r="D11" s="48"/>
      <c r="E11" s="25"/>
      <c r="F11" s="25"/>
      <c r="G11" s="7"/>
      <c r="H11" s="102"/>
      <c r="J11" s="135"/>
      <c r="K11" s="7"/>
      <c r="L11" s="8" t="b">
        <f t="shared" si="1"/>
        <v>0</v>
      </c>
      <c r="M11" s="7"/>
      <c r="N11" s="7"/>
      <c r="O11" s="7"/>
      <c r="P11" s="7"/>
      <c r="Q11" s="7"/>
      <c r="R11" s="102"/>
      <c r="S11" s="25">
        <f t="shared" si="2"/>
        <v>0</v>
      </c>
      <c r="T11" s="102"/>
    </row>
    <row r="12" spans="1:20" ht="13.5" customHeight="1" x14ac:dyDescent="0.3">
      <c r="A12" s="102"/>
      <c r="B12" s="73"/>
      <c r="C12" s="73" t="b">
        <f t="shared" si="0"/>
        <v>0</v>
      </c>
      <c r="D12" s="48"/>
      <c r="E12" s="25"/>
      <c r="F12" s="25"/>
      <c r="G12" s="7"/>
      <c r="H12" s="102"/>
      <c r="J12" s="135"/>
      <c r="K12" s="7"/>
      <c r="L12" s="8" t="b">
        <f t="shared" si="1"/>
        <v>0</v>
      </c>
      <c r="M12" s="7"/>
      <c r="N12" s="7"/>
      <c r="O12" s="7"/>
      <c r="P12" s="7"/>
      <c r="Q12" s="7"/>
      <c r="R12" s="102"/>
      <c r="S12" s="25">
        <f t="shared" si="2"/>
        <v>0</v>
      </c>
      <c r="T12" s="102"/>
    </row>
    <row r="13" spans="1:20" ht="13.5" customHeight="1" x14ac:dyDescent="0.3">
      <c r="A13" s="102"/>
      <c r="B13" s="73"/>
      <c r="C13" s="73" t="b">
        <f t="shared" si="0"/>
        <v>0</v>
      </c>
      <c r="D13" s="7"/>
      <c r="E13" s="25"/>
      <c r="F13" s="25"/>
      <c r="G13" s="7"/>
      <c r="H13" s="102"/>
      <c r="J13" s="135"/>
      <c r="K13" s="7"/>
      <c r="L13" s="8" t="b">
        <f t="shared" si="1"/>
        <v>0</v>
      </c>
      <c r="M13" s="7"/>
      <c r="N13" s="7"/>
      <c r="O13" s="7"/>
      <c r="P13" s="7"/>
      <c r="Q13" s="7"/>
      <c r="R13" s="102"/>
      <c r="S13" s="25">
        <f t="shared" si="2"/>
        <v>0</v>
      </c>
      <c r="T13" s="102"/>
    </row>
    <row r="14" spans="1:20" ht="13.5" customHeight="1" x14ac:dyDescent="0.3">
      <c r="A14" s="102"/>
      <c r="B14" s="73"/>
      <c r="C14" s="73" t="b">
        <f t="shared" si="0"/>
        <v>0</v>
      </c>
      <c r="D14" s="7"/>
      <c r="E14" s="25"/>
      <c r="F14" s="25"/>
      <c r="G14" s="7"/>
      <c r="H14" s="102"/>
      <c r="J14" s="135"/>
      <c r="K14" s="7"/>
      <c r="L14" s="8" t="b">
        <f t="shared" si="1"/>
        <v>0</v>
      </c>
      <c r="M14" s="7"/>
      <c r="N14" s="7"/>
      <c r="O14" s="7"/>
      <c r="P14" s="7"/>
      <c r="Q14" s="7"/>
      <c r="R14" s="102"/>
      <c r="S14" s="25">
        <f t="shared" si="2"/>
        <v>0</v>
      </c>
      <c r="T14" s="102"/>
    </row>
    <row r="15" spans="1:20" ht="13.5" customHeight="1" x14ac:dyDescent="0.3">
      <c r="A15" s="102"/>
      <c r="B15" s="73"/>
      <c r="C15" s="73" t="b">
        <f t="shared" si="0"/>
        <v>0</v>
      </c>
      <c r="D15" s="7"/>
      <c r="E15" s="25"/>
      <c r="F15" s="25"/>
      <c r="G15" s="7"/>
      <c r="H15" s="102"/>
      <c r="J15" s="135"/>
      <c r="K15" s="7"/>
      <c r="L15" s="8" t="b">
        <f t="shared" si="1"/>
        <v>0</v>
      </c>
      <c r="M15" s="7"/>
      <c r="N15" s="7"/>
      <c r="O15" s="7"/>
      <c r="P15" s="7"/>
      <c r="Q15" s="7"/>
      <c r="R15" s="102"/>
      <c r="S15" s="25">
        <f t="shared" si="2"/>
        <v>0</v>
      </c>
      <c r="T15" s="102"/>
    </row>
    <row r="16" spans="1:20" ht="13.5" customHeight="1" x14ac:dyDescent="0.3">
      <c r="A16" s="102"/>
      <c r="B16" s="73"/>
      <c r="C16" s="73" t="b">
        <f t="shared" si="0"/>
        <v>0</v>
      </c>
      <c r="D16" s="7"/>
      <c r="E16" s="25"/>
      <c r="F16" s="25"/>
      <c r="G16" s="7"/>
      <c r="H16" s="102"/>
      <c r="J16" s="135"/>
      <c r="K16" s="7"/>
      <c r="L16" s="8" t="b">
        <f t="shared" si="1"/>
        <v>0</v>
      </c>
      <c r="M16" s="7"/>
      <c r="N16" s="7"/>
      <c r="O16" s="7"/>
      <c r="P16" s="7"/>
      <c r="Q16" s="7"/>
      <c r="R16" s="102"/>
      <c r="S16" s="25">
        <f t="shared" si="2"/>
        <v>0</v>
      </c>
      <c r="T16" s="102"/>
    </row>
    <row r="17" spans="1:20" ht="13.5" customHeight="1" x14ac:dyDescent="0.3">
      <c r="A17" s="102"/>
      <c r="B17" s="73"/>
      <c r="C17" s="73" t="b">
        <f t="shared" si="0"/>
        <v>0</v>
      </c>
      <c r="D17" s="7"/>
      <c r="E17" s="25"/>
      <c r="F17" s="25"/>
      <c r="G17" s="7"/>
      <c r="H17" s="102"/>
      <c r="J17" s="135"/>
      <c r="K17" s="7"/>
      <c r="L17" s="8" t="b">
        <f t="shared" si="1"/>
        <v>0</v>
      </c>
      <c r="M17" s="7"/>
      <c r="N17" s="7"/>
      <c r="O17" s="7"/>
      <c r="P17" s="7"/>
      <c r="Q17" s="7"/>
      <c r="R17" s="102"/>
      <c r="S17" s="25">
        <f t="shared" si="2"/>
        <v>0</v>
      </c>
      <c r="T17" s="102"/>
    </row>
    <row r="18" spans="1:20" ht="13.5" customHeight="1" x14ac:dyDescent="0.3">
      <c r="A18" s="102"/>
      <c r="B18" s="73"/>
      <c r="C18" s="73" t="b">
        <f t="shared" si="0"/>
        <v>0</v>
      </c>
      <c r="D18" s="7"/>
      <c r="E18" s="25"/>
      <c r="F18" s="25"/>
      <c r="G18" s="7"/>
      <c r="H18" s="102"/>
      <c r="J18" s="135"/>
      <c r="K18" s="7"/>
      <c r="L18" s="8" t="b">
        <f t="shared" si="1"/>
        <v>0</v>
      </c>
      <c r="M18" s="7"/>
      <c r="N18" s="7"/>
      <c r="O18" s="7"/>
      <c r="P18" s="7"/>
      <c r="Q18" s="7"/>
      <c r="R18" s="102"/>
      <c r="S18" s="25">
        <f t="shared" si="2"/>
        <v>0</v>
      </c>
      <c r="T18" s="102"/>
    </row>
    <row r="19" spans="1:20" ht="13.5" customHeight="1" x14ac:dyDescent="0.3">
      <c r="A19" s="102"/>
      <c r="B19" s="73"/>
      <c r="C19" s="73" t="b">
        <f t="shared" si="0"/>
        <v>0</v>
      </c>
      <c r="D19" s="7"/>
      <c r="E19" s="25"/>
      <c r="F19" s="25"/>
      <c r="G19" s="7"/>
      <c r="H19" s="102"/>
      <c r="J19" s="135"/>
      <c r="K19" s="7"/>
      <c r="L19" s="8" t="b">
        <f t="shared" si="1"/>
        <v>0</v>
      </c>
      <c r="M19" s="7"/>
      <c r="N19" s="7"/>
      <c r="O19" s="7"/>
      <c r="P19" s="7"/>
      <c r="Q19" s="7"/>
      <c r="R19" s="102"/>
      <c r="S19" s="25">
        <f t="shared" si="2"/>
        <v>0</v>
      </c>
      <c r="T19" s="102"/>
    </row>
    <row r="20" spans="1:20" ht="13.5" customHeight="1" x14ac:dyDescent="0.3">
      <c r="A20" s="102"/>
      <c r="B20" s="73"/>
      <c r="C20" s="73" t="b">
        <f t="shared" si="0"/>
        <v>0</v>
      </c>
      <c r="D20" s="7"/>
      <c r="E20" s="25"/>
      <c r="F20" s="25"/>
      <c r="G20" s="7"/>
      <c r="H20" s="102"/>
      <c r="J20" s="135"/>
      <c r="K20" s="7"/>
      <c r="L20" s="8" t="b">
        <f t="shared" si="1"/>
        <v>0</v>
      </c>
      <c r="M20" s="7"/>
      <c r="N20" s="7"/>
      <c r="O20" s="7"/>
      <c r="P20" s="7"/>
      <c r="Q20" s="7"/>
      <c r="R20" s="102"/>
      <c r="S20" s="25">
        <f t="shared" si="2"/>
        <v>0</v>
      </c>
      <c r="T20" s="102"/>
    </row>
    <row r="21" spans="1:20" ht="13.5" customHeight="1" x14ac:dyDescent="0.3">
      <c r="A21" s="102"/>
      <c r="B21" s="73"/>
      <c r="C21" s="73" t="b">
        <f t="shared" si="0"/>
        <v>0</v>
      </c>
      <c r="D21" s="7"/>
      <c r="E21" s="25"/>
      <c r="F21" s="25"/>
      <c r="G21" s="7"/>
      <c r="H21" s="102"/>
      <c r="J21" s="135"/>
      <c r="K21" s="7"/>
      <c r="L21" s="8" t="b">
        <f t="shared" si="1"/>
        <v>0</v>
      </c>
      <c r="M21" s="7"/>
      <c r="N21" s="7"/>
      <c r="O21" s="7"/>
      <c r="P21" s="7"/>
      <c r="Q21" s="7"/>
      <c r="R21" s="102"/>
      <c r="S21" s="25">
        <f t="shared" si="2"/>
        <v>0</v>
      </c>
      <c r="T21" s="102"/>
    </row>
    <row r="22" spans="1:20" ht="13.5" customHeight="1" x14ac:dyDescent="0.3">
      <c r="A22" s="102"/>
      <c r="B22" s="73"/>
      <c r="C22" s="73" t="b">
        <f t="shared" si="0"/>
        <v>0</v>
      </c>
      <c r="D22" s="7"/>
      <c r="E22" s="25"/>
      <c r="F22" s="25"/>
      <c r="G22" s="7"/>
      <c r="H22" s="102"/>
      <c r="J22" s="135"/>
      <c r="K22" s="7"/>
      <c r="L22" s="8" t="b">
        <f t="shared" si="1"/>
        <v>0</v>
      </c>
      <c r="M22" s="7"/>
      <c r="N22" s="7"/>
      <c r="O22" s="7"/>
      <c r="P22" s="7"/>
      <c r="Q22" s="7"/>
      <c r="R22" s="102"/>
      <c r="S22" s="25">
        <f t="shared" si="2"/>
        <v>0</v>
      </c>
      <c r="T22" s="102"/>
    </row>
    <row r="23" spans="1:20" ht="18.5" customHeight="1" x14ac:dyDescent="0.3">
      <c r="A23" s="127"/>
      <c r="B23" s="127"/>
      <c r="C23" s="127"/>
      <c r="D23" s="127"/>
      <c r="E23" s="127"/>
      <c r="F23" s="127"/>
      <c r="G23" s="127"/>
      <c r="H23" s="127"/>
      <c r="J23" s="135"/>
      <c r="K23" s="7"/>
      <c r="L23" s="8" t="b">
        <f t="shared" si="1"/>
        <v>0</v>
      </c>
      <c r="M23" s="7"/>
      <c r="N23" s="7"/>
      <c r="O23" s="7"/>
      <c r="P23" s="7"/>
      <c r="Q23" s="7"/>
      <c r="R23" s="102"/>
      <c r="S23" s="25">
        <f t="shared" si="2"/>
        <v>0</v>
      </c>
      <c r="T23" s="102"/>
    </row>
    <row r="24" spans="1:20" ht="13.5" customHeight="1" x14ac:dyDescent="0.3">
      <c r="D24" s="137"/>
      <c r="E24" s="5"/>
      <c r="F24" s="5"/>
      <c r="G24" s="23" t="s">
        <v>18</v>
      </c>
      <c r="H24" s="5"/>
      <c r="J24" s="135"/>
      <c r="K24" s="7"/>
      <c r="L24" s="8" t="b">
        <f t="shared" si="1"/>
        <v>0</v>
      </c>
      <c r="M24" s="7"/>
      <c r="N24" s="7"/>
      <c r="O24" s="7"/>
      <c r="P24" s="7"/>
      <c r="Q24" s="7"/>
      <c r="R24" s="102"/>
      <c r="S24" s="25">
        <f t="shared" si="2"/>
        <v>0</v>
      </c>
      <c r="T24" s="102"/>
    </row>
    <row r="25" spans="1:20" ht="13.5" customHeight="1" x14ac:dyDescent="0.3">
      <c r="D25" s="138"/>
      <c r="E25" s="1"/>
      <c r="F25" s="1"/>
      <c r="G25" s="9">
        <f>SUM(G8:G22)</f>
        <v>2266</v>
      </c>
      <c r="H25" s="1"/>
      <c r="J25" s="135"/>
      <c r="K25" s="7"/>
      <c r="L25" s="8" t="b">
        <f t="shared" si="1"/>
        <v>0</v>
      </c>
      <c r="M25" s="7"/>
      <c r="N25" s="7"/>
      <c r="O25" s="7"/>
      <c r="P25" s="7"/>
      <c r="Q25" s="7"/>
      <c r="R25" s="102"/>
      <c r="S25" s="25">
        <f t="shared" si="2"/>
        <v>0</v>
      </c>
      <c r="T25" s="102"/>
    </row>
    <row r="26" spans="1:20" ht="13.5" customHeight="1" x14ac:dyDescent="0.3">
      <c r="J26" s="135"/>
      <c r="K26" s="7"/>
      <c r="L26" s="8" t="b">
        <f t="shared" si="1"/>
        <v>0</v>
      </c>
      <c r="M26" s="7"/>
      <c r="N26" s="7"/>
      <c r="O26" s="7"/>
      <c r="P26" s="7"/>
      <c r="Q26" s="7"/>
      <c r="R26" s="102"/>
      <c r="S26" s="25">
        <f t="shared" si="2"/>
        <v>0</v>
      </c>
      <c r="T26" s="102"/>
    </row>
    <row r="27" spans="1:20" ht="13.5" customHeight="1" x14ac:dyDescent="0.3">
      <c r="J27" s="135"/>
      <c r="K27" s="7"/>
      <c r="L27" s="8" t="b">
        <f t="shared" si="1"/>
        <v>0</v>
      </c>
      <c r="M27" s="7"/>
      <c r="N27" s="7"/>
      <c r="O27" s="7"/>
      <c r="P27" s="7"/>
      <c r="Q27" s="7"/>
      <c r="R27" s="102"/>
      <c r="S27" s="25">
        <f t="shared" si="2"/>
        <v>0</v>
      </c>
      <c r="T27" s="102"/>
    </row>
    <row r="28" spans="1:20" ht="13.5" customHeight="1" x14ac:dyDescent="0.3">
      <c r="J28" s="135"/>
      <c r="K28" s="7"/>
      <c r="L28" s="8" t="b">
        <f t="shared" si="1"/>
        <v>0</v>
      </c>
      <c r="M28" s="7"/>
      <c r="N28" s="7"/>
      <c r="O28" s="7"/>
      <c r="P28" s="7"/>
      <c r="Q28" s="7"/>
      <c r="R28" s="102"/>
      <c r="S28" s="25">
        <f t="shared" si="2"/>
        <v>0</v>
      </c>
      <c r="T28" s="102"/>
    </row>
    <row r="29" spans="1:20" ht="13.5" customHeight="1" x14ac:dyDescent="0.3">
      <c r="J29" s="135"/>
      <c r="K29" s="7"/>
      <c r="L29" s="8" t="b">
        <f t="shared" si="1"/>
        <v>0</v>
      </c>
      <c r="M29" s="7"/>
      <c r="N29" s="7"/>
      <c r="O29" s="7"/>
      <c r="P29" s="7"/>
      <c r="Q29" s="7"/>
      <c r="R29" s="102"/>
      <c r="S29" s="25">
        <f t="shared" si="2"/>
        <v>0</v>
      </c>
      <c r="T29" s="102"/>
    </row>
    <row r="30" spans="1:20" ht="13.5" customHeight="1" x14ac:dyDescent="0.3">
      <c r="J30" s="135"/>
      <c r="K30" s="7"/>
      <c r="L30" s="8" t="b">
        <f t="shared" si="1"/>
        <v>0</v>
      </c>
      <c r="M30" s="7"/>
      <c r="N30" s="7"/>
      <c r="O30" s="7"/>
      <c r="P30" s="7"/>
      <c r="Q30" s="7"/>
      <c r="R30" s="102"/>
      <c r="S30" s="25">
        <f t="shared" si="2"/>
        <v>0</v>
      </c>
      <c r="T30" s="102"/>
    </row>
    <row r="31" spans="1:20" ht="13.5" customHeight="1" x14ac:dyDescent="0.3">
      <c r="J31" s="135"/>
      <c r="K31" s="7"/>
      <c r="L31" s="8" t="b">
        <f t="shared" si="1"/>
        <v>0</v>
      </c>
      <c r="M31" s="7"/>
      <c r="N31" s="7"/>
      <c r="O31" s="7"/>
      <c r="P31" s="7"/>
      <c r="Q31" s="7"/>
      <c r="R31" s="102"/>
      <c r="S31" s="25">
        <f t="shared" si="2"/>
        <v>0</v>
      </c>
      <c r="T31" s="102"/>
    </row>
    <row r="32" spans="1:20" ht="13.5" customHeight="1" x14ac:dyDescent="0.3">
      <c r="J32" s="135"/>
      <c r="K32" s="7"/>
      <c r="L32" s="8" t="b">
        <f t="shared" si="1"/>
        <v>0</v>
      </c>
      <c r="M32" s="7"/>
      <c r="N32" s="7"/>
      <c r="O32" s="7"/>
      <c r="P32" s="7"/>
      <c r="Q32" s="7"/>
      <c r="R32" s="102"/>
      <c r="S32" s="25">
        <f t="shared" si="2"/>
        <v>0</v>
      </c>
      <c r="T32" s="102"/>
    </row>
    <row r="33" spans="2:20" ht="13.5" customHeight="1" x14ac:dyDescent="0.3">
      <c r="J33" s="135"/>
      <c r="K33" s="7"/>
      <c r="L33" s="8" t="b">
        <f t="shared" si="1"/>
        <v>0</v>
      </c>
      <c r="M33" s="7"/>
      <c r="N33" s="7"/>
      <c r="O33" s="7"/>
      <c r="P33" s="7"/>
      <c r="Q33" s="7"/>
      <c r="R33" s="102"/>
      <c r="S33" s="25">
        <f t="shared" si="2"/>
        <v>0</v>
      </c>
      <c r="T33" s="102"/>
    </row>
    <row r="34" spans="2:20" ht="13.5" customHeight="1" x14ac:dyDescent="0.3">
      <c r="J34" s="135"/>
      <c r="K34" s="7"/>
      <c r="L34" s="8" t="b">
        <f t="shared" si="1"/>
        <v>0</v>
      </c>
      <c r="M34" s="7"/>
      <c r="N34" s="7"/>
      <c r="O34" s="7"/>
      <c r="P34" s="7"/>
      <c r="Q34" s="7"/>
      <c r="R34" s="102"/>
      <c r="S34" s="25">
        <f t="shared" si="2"/>
        <v>0</v>
      </c>
      <c r="T34" s="102"/>
    </row>
    <row r="35" spans="2:20" ht="13.5" customHeight="1" x14ac:dyDescent="0.3">
      <c r="J35" s="135"/>
      <c r="K35" s="7"/>
      <c r="L35" s="8" t="b">
        <f t="shared" si="1"/>
        <v>0</v>
      </c>
      <c r="M35" s="7"/>
      <c r="N35" s="7"/>
      <c r="O35" s="7"/>
      <c r="P35" s="7"/>
      <c r="Q35" s="7"/>
      <c r="R35" s="102"/>
      <c r="S35" s="25">
        <f t="shared" si="2"/>
        <v>0</v>
      </c>
      <c r="T35" s="102"/>
    </row>
    <row r="36" spans="2:20" s="51" customFormat="1" ht="13.5" customHeight="1" x14ac:dyDescent="0.3">
      <c r="B36" s="74"/>
      <c r="C36" s="74"/>
      <c r="J36" s="135"/>
      <c r="K36" s="7"/>
      <c r="L36" s="8" t="b">
        <f t="shared" si="1"/>
        <v>0</v>
      </c>
      <c r="M36" s="7"/>
      <c r="N36" s="7"/>
      <c r="O36" s="7"/>
      <c r="P36" s="7"/>
      <c r="Q36" s="7"/>
      <c r="R36" s="102"/>
      <c r="S36" s="25">
        <f t="shared" si="2"/>
        <v>0</v>
      </c>
      <c r="T36" s="102"/>
    </row>
    <row r="37" spans="2:20" s="51" customFormat="1" ht="13.5" customHeight="1" x14ac:dyDescent="0.3">
      <c r="B37" s="74"/>
      <c r="C37" s="74"/>
      <c r="J37" s="136"/>
      <c r="K37" s="7"/>
      <c r="L37" s="8" t="b">
        <f t="shared" si="1"/>
        <v>0</v>
      </c>
      <c r="M37" s="7"/>
      <c r="N37" s="7"/>
      <c r="O37" s="7"/>
      <c r="P37" s="7"/>
      <c r="Q37" s="7"/>
      <c r="R37" s="102"/>
      <c r="S37" s="25">
        <f t="shared" si="2"/>
        <v>0</v>
      </c>
      <c r="T37" s="102"/>
    </row>
    <row r="38" spans="2:20" s="51" customFormat="1" ht="13.5" customHeight="1" x14ac:dyDescent="0.3">
      <c r="B38" s="74"/>
      <c r="C38" s="74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</row>
    <row r="39" spans="2:20" s="51" customFormat="1" ht="77" customHeight="1" x14ac:dyDescent="0.3">
      <c r="B39" s="74"/>
      <c r="C39" s="74"/>
      <c r="J39" s="50"/>
      <c r="K39" s="50"/>
      <c r="L39" s="6"/>
      <c r="M39" s="50"/>
      <c r="N39" s="50"/>
      <c r="O39" s="50"/>
      <c r="P39" s="65" t="s">
        <v>15</v>
      </c>
      <c r="Q39" s="23" t="s">
        <v>16</v>
      </c>
      <c r="R39" s="122"/>
      <c r="S39" s="66" t="s">
        <v>122</v>
      </c>
      <c r="T39" s="64"/>
    </row>
    <row r="40" spans="2:20" s="51" customFormat="1" ht="13.5" customHeight="1" x14ac:dyDescent="0.3">
      <c r="B40" s="74"/>
      <c r="C40" s="74"/>
      <c r="J40" s="1"/>
      <c r="K40" s="1"/>
      <c r="L40" s="2"/>
      <c r="M40" s="1"/>
      <c r="N40" s="1"/>
      <c r="O40" s="1"/>
      <c r="P40" s="53">
        <f>SUM(P8:P37)</f>
        <v>0</v>
      </c>
      <c r="Q40" s="53">
        <f>SUM(Q8:Q37)</f>
        <v>0</v>
      </c>
      <c r="R40" s="122"/>
      <c r="S40" s="35">
        <f>SUM(S8:S37)</f>
        <v>0</v>
      </c>
      <c r="T40" s="55"/>
    </row>
    <row r="41" spans="2:20" s="51" customFormat="1" ht="13.5" customHeight="1" x14ac:dyDescent="0.3">
      <c r="B41" s="74"/>
      <c r="C41" s="74"/>
      <c r="J41" s="1"/>
      <c r="K41" s="1"/>
      <c r="L41" s="2"/>
      <c r="M41" s="1"/>
      <c r="N41" s="1"/>
      <c r="O41" s="1"/>
    </row>
    <row r="42" spans="2:20" s="51" customFormat="1" ht="61.5" customHeight="1" x14ac:dyDescent="0.3">
      <c r="B42" s="74"/>
      <c r="C42" s="74"/>
      <c r="J42" s="1"/>
      <c r="K42" s="1"/>
      <c r="L42" s="2"/>
      <c r="M42" s="1"/>
      <c r="N42" s="1"/>
      <c r="O42" s="1"/>
    </row>
    <row r="43" spans="2:20" s="51" customFormat="1" ht="13.5" customHeight="1" x14ac:dyDescent="0.3">
      <c r="B43" s="74"/>
      <c r="C43" s="74"/>
      <c r="J43" s="1"/>
      <c r="K43" s="1"/>
      <c r="L43" s="2"/>
      <c r="M43" s="1"/>
      <c r="N43" s="1"/>
      <c r="O43" s="1"/>
    </row>
    <row r="44" spans="2:20" s="51" customFormat="1" ht="13.5" customHeight="1" x14ac:dyDescent="0.3">
      <c r="B44" s="74"/>
      <c r="C44" s="74"/>
      <c r="J44" s="1"/>
      <c r="K44" s="1"/>
      <c r="L44" s="2"/>
      <c r="M44" s="1"/>
      <c r="N44" s="1"/>
      <c r="O44" s="1"/>
    </row>
    <row r="45" spans="2:20" s="51" customFormat="1" ht="13.5" customHeight="1" x14ac:dyDescent="0.3">
      <c r="B45" s="74"/>
      <c r="C45" s="74"/>
    </row>
    <row r="46" spans="2:20" s="51" customFormat="1" ht="13.5" customHeight="1" x14ac:dyDescent="0.3">
      <c r="B46" s="74"/>
      <c r="C46" s="74"/>
      <c r="T46" s="55"/>
    </row>
    <row r="47" spans="2:20" s="51" customFormat="1" ht="13.5" customHeight="1" x14ac:dyDescent="0.3">
      <c r="B47" s="74"/>
      <c r="C47" s="74"/>
      <c r="T47" s="55"/>
    </row>
    <row r="48" spans="2:20" s="51" customFormat="1" ht="13.5" customHeight="1" x14ac:dyDescent="0.3">
      <c r="B48" s="74"/>
      <c r="C48" s="74"/>
      <c r="T48" s="55"/>
    </row>
    <row r="49" spans="2:20" s="51" customFormat="1" ht="13.5" customHeight="1" x14ac:dyDescent="0.3">
      <c r="B49" s="74"/>
      <c r="C49" s="74"/>
      <c r="T49" s="55"/>
    </row>
    <row r="50" spans="2:20" s="51" customFormat="1" ht="13.5" customHeight="1" x14ac:dyDescent="0.3">
      <c r="B50" s="74"/>
      <c r="C50" s="74"/>
      <c r="T50" s="55"/>
    </row>
    <row r="51" spans="2:20" s="51" customFormat="1" ht="13.5" customHeight="1" x14ac:dyDescent="0.3">
      <c r="B51" s="74"/>
      <c r="C51" s="74"/>
      <c r="T51" s="55"/>
    </row>
    <row r="52" spans="2:20" s="51" customFormat="1" ht="13.5" customHeight="1" x14ac:dyDescent="0.3">
      <c r="B52" s="74"/>
      <c r="C52" s="74"/>
      <c r="T52" s="55"/>
    </row>
    <row r="53" spans="2:20" s="51" customFormat="1" ht="13.5" customHeight="1" x14ac:dyDescent="0.3">
      <c r="B53" s="74"/>
      <c r="C53" s="74"/>
      <c r="T53" s="55"/>
    </row>
  </sheetData>
  <mergeCells count="21">
    <mergeCell ref="J38:T38"/>
    <mergeCell ref="T6:T37"/>
    <mergeCell ref="R39:R40"/>
    <mergeCell ref="K6:K7"/>
    <mergeCell ref="L6:L7"/>
    <mergeCell ref="M6:M7"/>
    <mergeCell ref="N6:N7"/>
    <mergeCell ref="O6:O7"/>
    <mergeCell ref="P6:Q6"/>
    <mergeCell ref="R6:R37"/>
    <mergeCell ref="A6:A22"/>
    <mergeCell ref="A5:H5"/>
    <mergeCell ref="A23:H23"/>
    <mergeCell ref="S6:S7"/>
    <mergeCell ref="D6:G6"/>
    <mergeCell ref="H6:H22"/>
    <mergeCell ref="B6:B7"/>
    <mergeCell ref="C6:C7"/>
    <mergeCell ref="J5:T5"/>
    <mergeCell ref="J6:J37"/>
    <mergeCell ref="D24:D25"/>
  </mergeCells>
  <dataValidations disablePrompts="1" count="2">
    <dataValidation type="list" allowBlank="1" showInputMessage="1" showErrorMessage="1" sqref="F8:F22" xr:uid="{A2726BBF-E397-491C-A0D2-61C6A8957C4B}">
      <formula1>INDIRECT($E8)</formula1>
    </dataValidation>
    <dataValidation type="list" allowBlank="1" showInputMessage="1" showErrorMessage="1" sqref="O8:O37" xr:uid="{37177888-4458-4006-8511-DD9012668A80}">
      <formula1>INDIRECT($N8)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E37784B-036F-4699-BC4B-411E647E733F}">
          <x14:formula1>
            <xm:f>'קטגוריות הכנסות קבועות ומשתנות'!$C$7:$D$7</xm:f>
          </x14:formula1>
          <xm:sqref>E8:E22</xm:sqref>
        </x14:dataValidation>
        <x14:dataValidation type="list" allowBlank="1" showInputMessage="1" showErrorMessage="1" xr:uid="{47C12F55-B618-4EA0-AB8C-C904B7A5B497}">
          <x14:formula1>
            <xm:f>'קטגוריות הכנסות קבועות ומשתנות'!$C$32:$E$32</xm:f>
          </x14:formula1>
          <xm:sqref>N8:N37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גיליון3">
    <tabColor rgb="FFD000BC"/>
  </sheetPr>
  <dimension ref="A1:Z1057"/>
  <sheetViews>
    <sheetView rightToLeft="1" topLeftCell="A36" zoomScale="71" zoomScaleNormal="71" workbookViewId="0">
      <selection activeCell="A133" sqref="A133"/>
    </sheetView>
  </sheetViews>
  <sheetFormatPr defaultColWidth="0" defaultRowHeight="15" customHeight="1" x14ac:dyDescent="0.3"/>
  <cols>
    <col min="1" max="1" width="21.08203125" bestFit="1" customWidth="1"/>
    <col min="2" max="2" width="12.75" bestFit="1" customWidth="1"/>
    <col min="3" max="3" width="10.1640625" bestFit="1" customWidth="1"/>
    <col min="4" max="4" width="7.9140625" bestFit="1" customWidth="1"/>
    <col min="5" max="5" width="13.4140625" bestFit="1" customWidth="1"/>
    <col min="6" max="7" width="21.83203125" bestFit="1" customWidth="1"/>
    <col min="8" max="8" width="11.33203125" bestFit="1" customWidth="1"/>
    <col min="9" max="9" width="7.75" bestFit="1" customWidth="1"/>
    <col min="10" max="26" width="8.6640625" customWidth="1"/>
    <col min="27" max="16384" width="12.6640625" hidden="1"/>
  </cols>
  <sheetData>
    <row r="1" spans="1:26" ht="13.5" customHeight="1" x14ac:dyDescent="0.3">
      <c r="A1" s="142" t="s">
        <v>30</v>
      </c>
      <c r="B1" s="140"/>
      <c r="C1" s="140"/>
      <c r="D1" s="140"/>
      <c r="E1" s="140"/>
      <c r="F1" s="140"/>
      <c r="G1" s="14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3">
      <c r="A2" s="104"/>
      <c r="B2" s="143"/>
      <c r="C2" s="140"/>
      <c r="D2" s="140"/>
      <c r="E2" s="140"/>
      <c r="F2" s="140"/>
      <c r="G2" s="104"/>
      <c r="H2" s="1"/>
      <c r="I2" s="123" t="s">
        <v>181</v>
      </c>
      <c r="J2" s="101"/>
      <c r="K2" s="10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6.5" customHeight="1" x14ac:dyDescent="0.3">
      <c r="A3" s="140"/>
      <c r="B3" s="144" t="s">
        <v>31</v>
      </c>
      <c r="C3" s="140"/>
      <c r="D3" s="140"/>
      <c r="E3" s="140"/>
      <c r="F3" s="140"/>
      <c r="G3" s="140"/>
      <c r="H3" s="1"/>
      <c r="I3" s="101"/>
      <c r="J3" s="101"/>
      <c r="K3" s="10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6" customHeight="1" x14ac:dyDescent="0.3">
      <c r="A4" s="140"/>
      <c r="B4" s="99" t="s">
        <v>180</v>
      </c>
      <c r="C4" s="140"/>
      <c r="D4" s="104"/>
      <c r="E4" s="98" t="s">
        <v>32</v>
      </c>
      <c r="F4" s="140"/>
      <c r="G4" s="140"/>
      <c r="H4" s="1"/>
      <c r="I4" s="121">
        <f>SUM('הוצאות (והחזרים) משתנות וקבועות'!S36:V36,'הוצאות (והחזרים) משתנות וקבועות'!S68:V68)</f>
        <v>49.699999999999996</v>
      </c>
      <c r="J4" s="121"/>
      <c r="K4" s="12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3">
      <c r="A5" s="140"/>
      <c r="B5" s="121">
        <f>SUM('הוצאות (והחזרים) משתנות וקבועות'!P75,'הוצאות (והחזרים) משתנות וקבועות'!AC31,'הוצאות (והחזרים) משתנות וקבועות'!Y59)-'הוצאות (והחזרים) משתנות וקבועות'!K75</f>
        <v>49.699999999999996</v>
      </c>
      <c r="C5" s="140"/>
      <c r="D5" s="140"/>
      <c r="E5" s="121">
        <f>SUM('הכנסות קבועות ומשתנות'!G25,'הכנסות קבועות ומשתנות'!S40)</f>
        <v>2266</v>
      </c>
      <c r="F5" s="140"/>
      <c r="G5" s="14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3">
      <c r="A6" s="140"/>
      <c r="B6" s="143"/>
      <c r="C6" s="140"/>
      <c r="D6" s="140"/>
      <c r="E6" s="140"/>
      <c r="F6" s="140"/>
      <c r="G6" s="14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140"/>
      <c r="B7" s="145" t="s">
        <v>33</v>
      </c>
      <c r="C7" s="140"/>
      <c r="D7" s="140"/>
      <c r="E7" s="140"/>
      <c r="F7" s="140"/>
      <c r="G7" s="14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3">
      <c r="A8" s="140"/>
      <c r="B8" s="121">
        <f>E5</f>
        <v>2266</v>
      </c>
      <c r="C8" s="140"/>
      <c r="D8" s="140"/>
      <c r="E8" s="140"/>
      <c r="F8" s="140"/>
      <c r="G8" s="14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3">
      <c r="A9" s="140"/>
      <c r="B9" s="143"/>
      <c r="C9" s="140"/>
      <c r="D9" s="140"/>
      <c r="E9" s="140"/>
      <c r="F9" s="140"/>
      <c r="G9" s="14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3">
      <c r="A10" s="140"/>
      <c r="B10" s="145" t="s">
        <v>34</v>
      </c>
      <c r="C10" s="140"/>
      <c r="D10" s="140"/>
      <c r="E10" s="140"/>
      <c r="F10" s="140"/>
      <c r="G10" s="14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3">
      <c r="A11" s="140"/>
      <c r="B11" s="121">
        <f>B8-B5</f>
        <v>2216.3000000000002</v>
      </c>
      <c r="C11" s="140"/>
      <c r="D11" s="140"/>
      <c r="E11" s="140"/>
      <c r="F11" s="140"/>
      <c r="G11" s="14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3">
      <c r="A12" s="139"/>
      <c r="B12" s="140"/>
      <c r="C12" s="140"/>
      <c r="D12" s="140"/>
      <c r="E12" s="140"/>
      <c r="F12" s="140"/>
      <c r="G12" s="14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3" customHeight="1" x14ac:dyDescent="0.3">
      <c r="A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3">
      <c r="A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3">
      <c r="A30" s="141" t="s">
        <v>197</v>
      </c>
      <c r="B30" s="141"/>
      <c r="C30" s="141"/>
      <c r="D30" s="141"/>
      <c r="E30" s="141"/>
      <c r="F30" s="141"/>
      <c r="G30" s="141"/>
      <c r="H30" s="141"/>
      <c r="I30" s="14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3">
      <c r="A31" s="141"/>
      <c r="B31" s="141"/>
      <c r="C31" s="141"/>
      <c r="D31" s="141"/>
      <c r="E31" s="141"/>
      <c r="F31" s="141"/>
      <c r="G31" s="141"/>
      <c r="H31" s="141"/>
      <c r="I31" s="14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6" ht="13.5" customHeight="1" x14ac:dyDescent="0.3">
      <c r="A32" s="141"/>
      <c r="B32" s="141"/>
      <c r="C32" s="141"/>
      <c r="D32" s="141"/>
      <c r="E32" s="141"/>
      <c r="F32" s="141"/>
      <c r="G32" s="141"/>
      <c r="H32" s="141"/>
      <c r="I32" s="14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6" ht="14.5" customHeight="1" x14ac:dyDescent="0.3">
      <c r="A33" s="141"/>
      <c r="B33" s="141"/>
      <c r="C33" s="141"/>
      <c r="D33" s="141"/>
      <c r="E33" s="141"/>
      <c r="F33" s="141"/>
      <c r="G33" s="141"/>
      <c r="H33" s="141"/>
      <c r="I33" s="14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6" ht="14.5" x14ac:dyDescent="0.3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6" ht="14.5" x14ac:dyDescent="0.3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6" ht="14.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6" ht="14.5" x14ac:dyDescent="0.3">
      <c r="A37" s="60" t="s">
        <v>186</v>
      </c>
      <c r="B37" s="60" t="s">
        <v>198</v>
      </c>
      <c r="C37" s="9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6" ht="14.5" x14ac:dyDescent="0.3">
      <c r="A38" s="60" t="s">
        <v>184</v>
      </c>
      <c r="B38" s="92" t="s">
        <v>196</v>
      </c>
      <c r="C38" s="61" t="s">
        <v>185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6" ht="14.5" x14ac:dyDescent="0.3">
      <c r="A39" s="62" t="s">
        <v>147</v>
      </c>
      <c r="B39" s="93">
        <v>19.899999999999999</v>
      </c>
      <c r="C39" s="68">
        <v>19.899999999999999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6" ht="14.5" x14ac:dyDescent="0.3">
      <c r="A40" s="62" t="s">
        <v>43</v>
      </c>
      <c r="B40" s="93">
        <v>29.8</v>
      </c>
      <c r="C40" s="68">
        <v>29.8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6" ht="14.5" x14ac:dyDescent="0.3">
      <c r="A41" s="63" t="s">
        <v>185</v>
      </c>
      <c r="B41" s="94">
        <v>49.7</v>
      </c>
      <c r="C41" s="69">
        <v>49.7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6" ht="14.5" x14ac:dyDescent="0.3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6" ht="14.5" x14ac:dyDescent="0.3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6" ht="14.5" x14ac:dyDescent="0.3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5" x14ac:dyDescent="0.3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5" x14ac:dyDescent="0.3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5" x14ac:dyDescent="0.3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5" x14ac:dyDescent="0.3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4:26" ht="14.5" x14ac:dyDescent="0.3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4:26" ht="14.5" x14ac:dyDescent="0.3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4:26" ht="14.5" x14ac:dyDescent="0.3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4:26" ht="13.5" customHeight="1" x14ac:dyDescent="0.3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4:26" ht="13.5" customHeight="1" x14ac:dyDescent="0.3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4:26" ht="14.5" x14ac:dyDescent="0.3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4:26" ht="14.5" x14ac:dyDescent="0.3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4:26" ht="14.5" x14ac:dyDescent="0.3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4:26" ht="14.5" x14ac:dyDescent="0.3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4:26" ht="14.5" x14ac:dyDescent="0.3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4:26" ht="14.5" x14ac:dyDescent="0.3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4:26" ht="14.5" x14ac:dyDescent="0.3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4:26" ht="14.5" x14ac:dyDescent="0.3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4:26" ht="14.5" x14ac:dyDescent="0.3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4:26" ht="14.5" x14ac:dyDescent="0.3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4:26" ht="14.5" x14ac:dyDescent="0.3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4:26" ht="14.5" x14ac:dyDescent="0.3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4:26" ht="14.5" x14ac:dyDescent="0.3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4:26" ht="14.5" x14ac:dyDescent="0.3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4:26" ht="14.5" x14ac:dyDescent="0.3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4:26" ht="14.5" x14ac:dyDescent="0.3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4:26" ht="14.5" x14ac:dyDescent="0.3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4:26" ht="14.5" x14ac:dyDescent="0.3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4:26" ht="14.5" x14ac:dyDescent="0.3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4:26" ht="14.5" x14ac:dyDescent="0.3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4:26" ht="14.5" x14ac:dyDescent="0.3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4:26" ht="14.5" x14ac:dyDescent="0.3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4:26" ht="14.5" x14ac:dyDescent="0.3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4:26" ht="14.5" x14ac:dyDescent="0.3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4:26" ht="14.5" x14ac:dyDescent="0.3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4:26" ht="14.5" x14ac:dyDescent="0.3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4:26" ht="14.5" x14ac:dyDescent="0.3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4:26" ht="14.5" x14ac:dyDescent="0.3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4:26" ht="14.5" x14ac:dyDescent="0.3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4:26" ht="14.5" x14ac:dyDescent="0.3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4:26" ht="14.5" x14ac:dyDescent="0.3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4:26" ht="14.5" x14ac:dyDescent="0.3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4:26" ht="14.5" x14ac:dyDescent="0.3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4:26" ht="14.5" x14ac:dyDescent="0.3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4:26" ht="14.5" x14ac:dyDescent="0.3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4:26" ht="14.5" x14ac:dyDescent="0.3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4:26" ht="14.5" x14ac:dyDescent="0.3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4:26" ht="14.5" x14ac:dyDescent="0.3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4:26" ht="14.5" x14ac:dyDescent="0.3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4:26" ht="14.5" x14ac:dyDescent="0.3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4:26" ht="14.5" x14ac:dyDescent="0.3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4:26" ht="14.5" x14ac:dyDescent="0.3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4:26" ht="14.5" x14ac:dyDescent="0.3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4:26" ht="14.5" x14ac:dyDescent="0.3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4:26" ht="14.5" x14ac:dyDescent="0.3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4:26" ht="14.5" x14ac:dyDescent="0.3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4:26" ht="14.5" x14ac:dyDescent="0.3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4:26" ht="14.5" x14ac:dyDescent="0.3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4:26" ht="14.5" x14ac:dyDescent="0.3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4:26" ht="14.5" x14ac:dyDescent="0.3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4:26" ht="14.5" x14ac:dyDescent="0.3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4:26" ht="14.5" x14ac:dyDescent="0.3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4:26" ht="14.5" x14ac:dyDescent="0.3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4:26" ht="14.5" x14ac:dyDescent="0.3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4:26" ht="14.5" x14ac:dyDescent="0.3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4:26" ht="14.5" x14ac:dyDescent="0.3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4:26" ht="14.5" x14ac:dyDescent="0.3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4:26" ht="14.5" x14ac:dyDescent="0.3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4:26" ht="14.5" x14ac:dyDescent="0.3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5" x14ac:dyDescent="0.3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5" x14ac:dyDescent="0.3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5" x14ac:dyDescent="0.3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5" x14ac:dyDescent="0.3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5" x14ac:dyDescent="0.3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5" x14ac:dyDescent="0.3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5" x14ac:dyDescent="0.3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5" x14ac:dyDescent="0.3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5" x14ac:dyDescent="0.3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5" x14ac:dyDescent="0.3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5" x14ac:dyDescent="0.3">
      <c r="A123" s="60" t="s">
        <v>191</v>
      </c>
      <c r="B123" s="60" t="s">
        <v>198</v>
      </c>
      <c r="C123" s="9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5" x14ac:dyDescent="0.3">
      <c r="A124" s="60" t="s">
        <v>184</v>
      </c>
      <c r="B124" s="92" t="s">
        <v>196</v>
      </c>
      <c r="C124" s="61" t="s">
        <v>185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5" x14ac:dyDescent="0.3">
      <c r="A125" s="62" t="s">
        <v>163</v>
      </c>
      <c r="B125" s="93">
        <v>400</v>
      </c>
      <c r="C125" s="68">
        <v>400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5" x14ac:dyDescent="0.3">
      <c r="A126" s="62" t="s">
        <v>162</v>
      </c>
      <c r="B126" s="93">
        <v>1866</v>
      </c>
      <c r="C126" s="68">
        <v>1866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5" x14ac:dyDescent="0.3">
      <c r="A127" s="63" t="s">
        <v>185</v>
      </c>
      <c r="B127" s="94">
        <v>2266</v>
      </c>
      <c r="C127" s="69">
        <v>2266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5" x14ac:dyDescent="0.3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5" x14ac:dyDescent="0.3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5" x14ac:dyDescent="0.3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5" x14ac:dyDescent="0.3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5" x14ac:dyDescent="0.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5" customHeigh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5" customHeigh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5" customHeigh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5" customHeigh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5" customHeigh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5" customHeight="1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5" customHeight="1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5" customHeight="1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5" customHeight="1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5" customHeight="1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5" customHeight="1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5" customHeight="1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5" customHeight="1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5" customHeight="1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5" customHeight="1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5" customHeight="1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5" customHeight="1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5" customHeight="1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5" customHeight="1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5" customHeight="1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5" customHeight="1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5" customHeight="1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5" customHeight="1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5" customHeight="1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5" customHeight="1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5" customHeight="1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5" customHeight="1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5" customHeight="1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5" customHeight="1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5" customHeight="1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5" customHeight="1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5" customHeight="1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5" customHeight="1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5" customHeight="1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.5" customHeight="1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3.5" customHeight="1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3.5" customHeight="1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3.5" customHeight="1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3.5" customHeight="1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3.5" customHeight="1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</sheetData>
  <mergeCells count="20">
    <mergeCell ref="B5:C5"/>
    <mergeCell ref="E5:F5"/>
    <mergeCell ref="B6:F6"/>
    <mergeCell ref="B7:F7"/>
    <mergeCell ref="A12:G12"/>
    <mergeCell ref="I2:K3"/>
    <mergeCell ref="I4:K4"/>
    <mergeCell ref="A30:I33"/>
    <mergeCell ref="A1:G1"/>
    <mergeCell ref="A2:A11"/>
    <mergeCell ref="B2:F2"/>
    <mergeCell ref="G2:G11"/>
    <mergeCell ref="B3:F3"/>
    <mergeCell ref="D4:D5"/>
    <mergeCell ref="E4:F4"/>
    <mergeCell ref="B8:F8"/>
    <mergeCell ref="B9:F9"/>
    <mergeCell ref="B10:F10"/>
    <mergeCell ref="B11:F11"/>
    <mergeCell ref="B4:C4"/>
  </mergeCells>
  <pageMargins left="0.7" right="0.7" top="0.75" bottom="0.75" header="0" footer="0"/>
  <pageSetup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B418-877C-43C3-B441-EB08881BE2E6}">
  <sheetPr>
    <tabColor rgb="FFD000BC"/>
  </sheetPr>
  <dimension ref="A1:N99"/>
  <sheetViews>
    <sheetView rightToLeft="1" topLeftCell="A82" zoomScale="92" zoomScaleNormal="130" workbookViewId="0">
      <selection activeCell="E94" sqref="E94"/>
    </sheetView>
  </sheetViews>
  <sheetFormatPr defaultColWidth="0" defaultRowHeight="14" zeroHeight="1" x14ac:dyDescent="0.3"/>
  <cols>
    <col min="1" max="1" width="2.9140625" style="71" customWidth="1"/>
    <col min="2" max="2" width="9.08203125" style="71" customWidth="1"/>
    <col min="3" max="3" width="8.6640625" style="55" customWidth="1"/>
    <col min="4" max="4" width="8.6640625" style="74" customWidth="1"/>
    <col min="5" max="5" width="22" style="74" bestFit="1" customWidth="1"/>
    <col min="6" max="6" width="21.58203125" style="55" customWidth="1"/>
    <col min="7" max="7" width="20.6640625" style="55" customWidth="1"/>
    <col min="8" max="8" width="9.75" style="55" customWidth="1"/>
    <col min="9" max="13" width="8.6640625" style="55" customWidth="1"/>
    <col min="14" max="14" width="0" style="55" hidden="1" customWidth="1"/>
    <col min="15" max="16384" width="8.6640625" style="55" hidden="1"/>
  </cols>
  <sheetData>
    <row r="1" spans="2:8" hidden="1" x14ac:dyDescent="0.3">
      <c r="C1" s="146" t="s">
        <v>187</v>
      </c>
      <c r="D1" s="146"/>
      <c r="E1" s="146"/>
      <c r="F1" s="146"/>
      <c r="G1" s="146"/>
    </row>
    <row r="3" spans="2:8" ht="44" customHeight="1" x14ac:dyDescent="0.3">
      <c r="C3" s="58" t="s">
        <v>182</v>
      </c>
      <c r="D3" s="58" t="s">
        <v>4</v>
      </c>
      <c r="E3" s="72" t="s">
        <v>5</v>
      </c>
      <c r="F3" s="52" t="s">
        <v>125</v>
      </c>
      <c r="G3" s="52" t="s">
        <v>126</v>
      </c>
      <c r="H3" s="56" t="s">
        <v>183</v>
      </c>
    </row>
    <row r="4" spans="2:8" ht="20" customHeight="1" x14ac:dyDescent="0.3">
      <c r="B4" s="147" t="s">
        <v>193</v>
      </c>
      <c r="C4" s="25">
        <v>1</v>
      </c>
      <c r="D4" s="25" t="b">
        <f>IF('הוצאות (והחזרים) משתנות וקבועות'!D12=0,"",'הוצאות (והחזרים) משתנות וקבועות'!D12)</f>
        <v>0</v>
      </c>
      <c r="E4" s="25" t="str">
        <f>IF('הוצאות (והחזרים) משתנות וקבועות'!E12=0,"",'הוצאות (והחזרים) משתנות וקבועות'!E12)</f>
        <v/>
      </c>
      <c r="F4" s="54" t="str">
        <f>IF('הוצאות (והחזרים) משתנות וקבועות'!F12=0,"",'הוצאות (והחזרים) משתנות וקבועות'!F12)</f>
        <v/>
      </c>
      <c r="G4" s="54" t="str">
        <f>IF('הוצאות (והחזרים) משתנות וקבועות'!G12=0,"",'הוצאות (והחזרים) משתנות וקבועות'!G12)</f>
        <v/>
      </c>
      <c r="H4" s="25">
        <f>'הוצאות (והחזרים) משתנות וקבועות'!P12</f>
        <v>0</v>
      </c>
    </row>
    <row r="5" spans="2:8" ht="20" customHeight="1" x14ac:dyDescent="0.3">
      <c r="B5" s="147"/>
      <c r="C5" s="25">
        <v>2</v>
      </c>
      <c r="D5" s="25" t="b">
        <f>IF('הוצאות (והחזרים) משתנות וקבועות'!D13=0,"",'הוצאות (והחזרים) משתנות וקבועות'!D13)</f>
        <v>0</v>
      </c>
      <c r="E5" s="25" t="str">
        <f>IF('הוצאות (והחזרים) משתנות וקבועות'!E13=0,"",'הוצאות (והחזרים) משתנות וקבועות'!E13)</f>
        <v/>
      </c>
      <c r="F5" s="54" t="str">
        <f>IF('הוצאות (והחזרים) משתנות וקבועות'!F13=0,"",'הוצאות (והחזרים) משתנות וקבועות'!F13)</f>
        <v/>
      </c>
      <c r="G5" s="54" t="str">
        <f>IF('הוצאות (והחזרים) משתנות וקבועות'!G13=0,"",'הוצאות (והחזרים) משתנות וקבועות'!G13)</f>
        <v/>
      </c>
      <c r="H5" s="25">
        <f>'הוצאות (והחזרים) משתנות וקבועות'!P13</f>
        <v>0</v>
      </c>
    </row>
    <row r="6" spans="2:8" ht="20" customHeight="1" x14ac:dyDescent="0.3">
      <c r="B6" s="147"/>
      <c r="C6" s="25">
        <v>3</v>
      </c>
      <c r="D6" s="25" t="b">
        <f>IF('הוצאות (והחזרים) משתנות וקבועות'!D14=0,"",'הוצאות (והחזרים) משתנות וקבועות'!D14)</f>
        <v>0</v>
      </c>
      <c r="E6" s="25" t="str">
        <f>IF('הוצאות (והחזרים) משתנות וקבועות'!E14=0,"",'הוצאות (והחזרים) משתנות וקבועות'!E14)</f>
        <v/>
      </c>
      <c r="F6" s="54" t="str">
        <f>IF('הוצאות (והחזרים) משתנות וקבועות'!F14=0,"",'הוצאות (והחזרים) משתנות וקבועות'!F14)</f>
        <v/>
      </c>
      <c r="G6" s="54" t="str">
        <f>IF('הוצאות (והחזרים) משתנות וקבועות'!G14=0,"",'הוצאות (והחזרים) משתנות וקבועות'!G14)</f>
        <v/>
      </c>
      <c r="H6" s="25">
        <f>'הוצאות (והחזרים) משתנות וקבועות'!P14</f>
        <v>0</v>
      </c>
    </row>
    <row r="7" spans="2:8" ht="20" customHeight="1" x14ac:dyDescent="0.3">
      <c r="B7" s="147"/>
      <c r="C7" s="25">
        <v>4</v>
      </c>
      <c r="D7" s="25" t="b">
        <f>IF('הוצאות (והחזרים) משתנות וקבועות'!D15=0,"",'הוצאות (והחזרים) משתנות וקבועות'!D15)</f>
        <v>0</v>
      </c>
      <c r="E7" s="25" t="str">
        <f>IF('הוצאות (והחזרים) משתנות וקבועות'!E15=0,"",'הוצאות (והחזרים) משתנות וקבועות'!E15)</f>
        <v/>
      </c>
      <c r="F7" s="54" t="str">
        <f>IF('הוצאות (והחזרים) משתנות וקבועות'!F15=0,"",'הוצאות (והחזרים) משתנות וקבועות'!F15)</f>
        <v/>
      </c>
      <c r="G7" s="54" t="str">
        <f>IF('הוצאות (והחזרים) משתנות וקבועות'!G15=0,"",'הוצאות (והחזרים) משתנות וקבועות'!G15)</f>
        <v/>
      </c>
      <c r="H7" s="25">
        <f>'הוצאות (והחזרים) משתנות וקבועות'!P15</f>
        <v>0</v>
      </c>
    </row>
    <row r="8" spans="2:8" ht="20" customHeight="1" x14ac:dyDescent="0.3">
      <c r="B8" s="147"/>
      <c r="C8" s="25">
        <v>5</v>
      </c>
      <c r="D8" s="25" t="b">
        <f>IF('הוצאות (והחזרים) משתנות וקבועות'!D16=0,"",'הוצאות (והחזרים) משתנות וקבועות'!D16)</f>
        <v>0</v>
      </c>
      <c r="E8" s="25" t="str">
        <f>IF('הוצאות (והחזרים) משתנות וקבועות'!E16=0,"",'הוצאות (והחזרים) משתנות וקבועות'!E16)</f>
        <v/>
      </c>
      <c r="F8" s="54" t="str">
        <f>IF('הוצאות (והחזרים) משתנות וקבועות'!F16=0,"",'הוצאות (והחזרים) משתנות וקבועות'!F16)</f>
        <v/>
      </c>
      <c r="G8" s="54" t="str">
        <f>IF('הוצאות (והחזרים) משתנות וקבועות'!G16=0,"",'הוצאות (והחזרים) משתנות וקבועות'!G16)</f>
        <v/>
      </c>
      <c r="H8" s="25">
        <f>'הוצאות (והחזרים) משתנות וקבועות'!P16</f>
        <v>0</v>
      </c>
    </row>
    <row r="9" spans="2:8" ht="20" customHeight="1" x14ac:dyDescent="0.3">
      <c r="B9" s="147"/>
      <c r="C9" s="25">
        <v>6</v>
      </c>
      <c r="D9" s="25" t="b">
        <f>IF('הוצאות (והחזרים) משתנות וקבועות'!D17=0,"",'הוצאות (והחזרים) משתנות וקבועות'!D17)</f>
        <v>0</v>
      </c>
      <c r="E9" s="25" t="str">
        <f>IF('הוצאות (והחזרים) משתנות וקבועות'!E17=0,"",'הוצאות (והחזרים) משתנות וקבועות'!E17)</f>
        <v/>
      </c>
      <c r="F9" s="54" t="str">
        <f>IF('הוצאות (והחזרים) משתנות וקבועות'!F17=0,"",'הוצאות (והחזרים) משתנות וקבועות'!F17)</f>
        <v/>
      </c>
      <c r="G9" s="54" t="str">
        <f>IF('הוצאות (והחזרים) משתנות וקבועות'!G17=0,"",'הוצאות (והחזרים) משתנות וקבועות'!G17)</f>
        <v/>
      </c>
      <c r="H9" s="25">
        <f>'הוצאות (והחזרים) משתנות וקבועות'!P17</f>
        <v>0</v>
      </c>
    </row>
    <row r="10" spans="2:8" ht="20" customHeight="1" x14ac:dyDescent="0.3">
      <c r="B10" s="147"/>
      <c r="C10" s="25">
        <v>7</v>
      </c>
      <c r="D10" s="25" t="b">
        <f>IF('הוצאות (והחזרים) משתנות וקבועות'!D18=0,"",'הוצאות (והחזרים) משתנות וקבועות'!D18)</f>
        <v>0</v>
      </c>
      <c r="E10" s="25" t="str">
        <f>IF('הוצאות (והחזרים) משתנות וקבועות'!E18=0,"",'הוצאות (והחזרים) משתנות וקבועות'!E18)</f>
        <v/>
      </c>
      <c r="F10" s="54" t="str">
        <f>IF('הוצאות (והחזרים) משתנות וקבועות'!F18=0,"",'הוצאות (והחזרים) משתנות וקבועות'!F18)</f>
        <v/>
      </c>
      <c r="G10" s="54" t="str">
        <f>IF('הוצאות (והחזרים) משתנות וקבועות'!G18=0,"",'הוצאות (והחזרים) משתנות וקבועות'!G18)</f>
        <v/>
      </c>
      <c r="H10" s="25">
        <f>'הוצאות (והחזרים) משתנות וקבועות'!P18</f>
        <v>0</v>
      </c>
    </row>
    <row r="11" spans="2:8" ht="20" customHeight="1" x14ac:dyDescent="0.3">
      <c r="B11" s="147"/>
      <c r="C11" s="25">
        <v>8</v>
      </c>
      <c r="D11" s="25" t="b">
        <f>IF('הוצאות (והחזרים) משתנות וקבועות'!D19=0,"",'הוצאות (והחזרים) משתנות וקבועות'!D19)</f>
        <v>0</v>
      </c>
      <c r="E11" s="25" t="str">
        <f>IF('הוצאות (והחזרים) משתנות וקבועות'!E19=0,"",'הוצאות (והחזרים) משתנות וקבועות'!E19)</f>
        <v/>
      </c>
      <c r="F11" s="54" t="str">
        <f>IF('הוצאות (והחזרים) משתנות וקבועות'!F19=0,"",'הוצאות (והחזרים) משתנות וקבועות'!F19)</f>
        <v/>
      </c>
      <c r="G11" s="54" t="str">
        <f>IF('הוצאות (והחזרים) משתנות וקבועות'!G19=0,"",'הוצאות (והחזרים) משתנות וקבועות'!G19)</f>
        <v/>
      </c>
      <c r="H11" s="25">
        <f>'הוצאות (והחזרים) משתנות וקבועות'!P19</f>
        <v>0</v>
      </c>
    </row>
    <row r="12" spans="2:8" ht="20" customHeight="1" x14ac:dyDescent="0.3">
      <c r="B12" s="147"/>
      <c r="C12" s="25">
        <v>9</v>
      </c>
      <c r="D12" s="25" t="b">
        <f>IF('הוצאות (והחזרים) משתנות וקבועות'!D20=0,"",'הוצאות (והחזרים) משתנות וקבועות'!D20)</f>
        <v>0</v>
      </c>
      <c r="E12" s="25" t="str">
        <f>IF('הוצאות (והחזרים) משתנות וקבועות'!E20=0,"",'הוצאות (והחזרים) משתנות וקבועות'!E20)</f>
        <v/>
      </c>
      <c r="F12" s="54" t="str">
        <f>IF('הוצאות (והחזרים) משתנות וקבועות'!F20=0,"",'הוצאות (והחזרים) משתנות וקבועות'!F20)</f>
        <v/>
      </c>
      <c r="G12" s="54" t="str">
        <f>IF('הוצאות (והחזרים) משתנות וקבועות'!G20=0,"",'הוצאות (והחזרים) משתנות וקבועות'!G20)</f>
        <v/>
      </c>
      <c r="H12" s="25">
        <f>'הוצאות (והחזרים) משתנות וקבועות'!P20</f>
        <v>0</v>
      </c>
    </row>
    <row r="13" spans="2:8" ht="20" customHeight="1" x14ac:dyDescent="0.3">
      <c r="B13" s="147"/>
      <c r="C13" s="25">
        <v>10</v>
      </c>
      <c r="D13" s="25" t="b">
        <f>IF('הוצאות (והחזרים) משתנות וקבועות'!D21=0,"",'הוצאות (והחזרים) משתנות וקבועות'!D21)</f>
        <v>0</v>
      </c>
      <c r="E13" s="25" t="str">
        <f>IF('הוצאות (והחזרים) משתנות וקבועות'!E21=0,"",'הוצאות (והחזרים) משתנות וקבועות'!E21)</f>
        <v/>
      </c>
      <c r="F13" s="54" t="str">
        <f>IF('הוצאות (והחזרים) משתנות וקבועות'!F21=0,"",'הוצאות (והחזרים) משתנות וקבועות'!F21)</f>
        <v/>
      </c>
      <c r="G13" s="54" t="str">
        <f>IF('הוצאות (והחזרים) משתנות וקבועות'!G21=0,"",'הוצאות (והחזרים) משתנות וקבועות'!G21)</f>
        <v/>
      </c>
      <c r="H13" s="25">
        <f>'הוצאות (והחזרים) משתנות וקבועות'!P21</f>
        <v>0</v>
      </c>
    </row>
    <row r="14" spans="2:8" ht="20" customHeight="1" x14ac:dyDescent="0.3">
      <c r="B14" s="147"/>
      <c r="C14" s="25">
        <v>11</v>
      </c>
      <c r="D14" s="25" t="b">
        <f>IF('הוצאות (והחזרים) משתנות וקבועות'!D22=0,"",'הוצאות (והחזרים) משתנות וקבועות'!D22)</f>
        <v>0</v>
      </c>
      <c r="E14" s="25" t="str">
        <f>IF('הוצאות (והחזרים) משתנות וקבועות'!E22=0,"",'הוצאות (והחזרים) משתנות וקבועות'!E22)</f>
        <v/>
      </c>
      <c r="F14" s="54" t="str">
        <f>IF('הוצאות (והחזרים) משתנות וקבועות'!F22=0,"",'הוצאות (והחזרים) משתנות וקבועות'!F22)</f>
        <v/>
      </c>
      <c r="G14" s="54" t="str">
        <f>IF('הוצאות (והחזרים) משתנות וקבועות'!G22=0,"",'הוצאות (והחזרים) משתנות וקבועות'!G22)</f>
        <v/>
      </c>
      <c r="H14" s="25">
        <f>'הוצאות (והחזרים) משתנות וקבועות'!P22</f>
        <v>0</v>
      </c>
    </row>
    <row r="15" spans="2:8" ht="20" customHeight="1" x14ac:dyDescent="0.3">
      <c r="B15" s="147"/>
      <c r="C15" s="25">
        <v>12</v>
      </c>
      <c r="D15" s="25" t="b">
        <f>IF('הוצאות (והחזרים) משתנות וקבועות'!D23=0,"",'הוצאות (והחזרים) משתנות וקבועות'!D23)</f>
        <v>0</v>
      </c>
      <c r="E15" s="25" t="str">
        <f>IF('הוצאות (והחזרים) משתנות וקבועות'!E23=0,"",'הוצאות (והחזרים) משתנות וקבועות'!E23)</f>
        <v/>
      </c>
      <c r="F15" s="54" t="str">
        <f>IF('הוצאות (והחזרים) משתנות וקבועות'!F23=0,"",'הוצאות (והחזרים) משתנות וקבועות'!F23)</f>
        <v/>
      </c>
      <c r="G15" s="54" t="str">
        <f>IF('הוצאות (והחזרים) משתנות וקבועות'!G23=0,"",'הוצאות (והחזרים) משתנות וקבועות'!G23)</f>
        <v/>
      </c>
      <c r="H15" s="25">
        <f>'הוצאות (והחזרים) משתנות וקבועות'!P23</f>
        <v>0</v>
      </c>
    </row>
    <row r="16" spans="2:8" ht="20" customHeight="1" x14ac:dyDescent="0.3">
      <c r="B16" s="147"/>
      <c r="C16" s="25">
        <v>13</v>
      </c>
      <c r="D16" s="25" t="b">
        <f>IF('הוצאות (והחזרים) משתנות וקבועות'!D24=0,"",'הוצאות (והחזרים) משתנות וקבועות'!D24)</f>
        <v>0</v>
      </c>
      <c r="E16" s="25" t="str">
        <f>IF('הוצאות (והחזרים) משתנות וקבועות'!E24=0,"",'הוצאות (והחזרים) משתנות וקבועות'!E24)</f>
        <v/>
      </c>
      <c r="F16" s="54" t="str">
        <f>IF('הוצאות (והחזרים) משתנות וקבועות'!F24=0,"",'הוצאות (והחזרים) משתנות וקבועות'!F24)</f>
        <v/>
      </c>
      <c r="G16" s="54" t="str">
        <f>IF('הוצאות (והחזרים) משתנות וקבועות'!G24=0,"",'הוצאות (והחזרים) משתנות וקבועות'!G24)</f>
        <v/>
      </c>
      <c r="H16" s="25">
        <f>'הוצאות (והחזרים) משתנות וקבועות'!P24</f>
        <v>0</v>
      </c>
    </row>
    <row r="17" spans="2:8" ht="20" customHeight="1" x14ac:dyDescent="0.3">
      <c r="B17" s="147"/>
      <c r="C17" s="25">
        <v>14</v>
      </c>
      <c r="D17" s="25" t="b">
        <f>IF('הוצאות (והחזרים) משתנות וקבועות'!D25=0,"",'הוצאות (והחזרים) משתנות וקבועות'!D25)</f>
        <v>0</v>
      </c>
      <c r="E17" s="25" t="str">
        <f>IF('הוצאות (והחזרים) משתנות וקבועות'!E25=0,"",'הוצאות (והחזרים) משתנות וקבועות'!E25)</f>
        <v/>
      </c>
      <c r="F17" s="54" t="str">
        <f>IF('הוצאות (והחזרים) משתנות וקבועות'!F25=0,"",'הוצאות (והחזרים) משתנות וקבועות'!F25)</f>
        <v/>
      </c>
      <c r="G17" s="54" t="str">
        <f>IF('הוצאות (והחזרים) משתנות וקבועות'!G25=0,"",'הוצאות (והחזרים) משתנות וקבועות'!G25)</f>
        <v/>
      </c>
      <c r="H17" s="25">
        <f>'הוצאות (והחזרים) משתנות וקבועות'!P25</f>
        <v>0</v>
      </c>
    </row>
    <row r="18" spans="2:8" ht="20" customHeight="1" x14ac:dyDescent="0.3">
      <c r="B18" s="147"/>
      <c r="C18" s="25">
        <v>15</v>
      </c>
      <c r="D18" s="25" t="b">
        <f>IF('הוצאות (והחזרים) משתנות וקבועות'!D26=0,"",'הוצאות (והחזרים) משתנות וקבועות'!D26)</f>
        <v>0</v>
      </c>
      <c r="E18" s="25" t="str">
        <f>IF('הוצאות (והחזרים) משתנות וקבועות'!E26=0,"",'הוצאות (והחזרים) משתנות וקבועות'!E26)</f>
        <v/>
      </c>
      <c r="F18" s="54" t="str">
        <f>IF('הוצאות (והחזרים) משתנות וקבועות'!F26=0,"",'הוצאות (והחזרים) משתנות וקבועות'!F26)</f>
        <v/>
      </c>
      <c r="G18" s="54" t="str">
        <f>IF('הוצאות (והחזרים) משתנות וקבועות'!G26=0,"",'הוצאות (והחזרים) משתנות וקבועות'!G26)</f>
        <v/>
      </c>
      <c r="H18" s="25">
        <f>'הוצאות (והחזרים) משתנות וקבועות'!P26</f>
        <v>0</v>
      </c>
    </row>
    <row r="19" spans="2:8" ht="20" customHeight="1" x14ac:dyDescent="0.3">
      <c r="B19" s="147"/>
      <c r="C19" s="25">
        <v>16</v>
      </c>
      <c r="D19" s="25" t="b">
        <f>IF('הוצאות (והחזרים) משתנות וקבועות'!D27=0,"",'הוצאות (והחזרים) משתנות וקבועות'!D27)</f>
        <v>0</v>
      </c>
      <c r="E19" s="25" t="str">
        <f>IF('הוצאות (והחזרים) משתנות וקבועות'!E27=0,"",'הוצאות (והחזרים) משתנות וקבועות'!E27)</f>
        <v/>
      </c>
      <c r="F19" s="54" t="str">
        <f>IF('הוצאות (והחזרים) משתנות וקבועות'!F27=0,"",'הוצאות (והחזרים) משתנות וקבועות'!F27)</f>
        <v/>
      </c>
      <c r="G19" s="54" t="str">
        <f>IF('הוצאות (והחזרים) משתנות וקבועות'!G27=0,"",'הוצאות (והחזרים) משתנות וקבועות'!G27)</f>
        <v/>
      </c>
      <c r="H19" s="25">
        <f>'הוצאות (והחזרים) משתנות וקבועות'!P27</f>
        <v>0</v>
      </c>
    </row>
    <row r="20" spans="2:8" ht="20" customHeight="1" x14ac:dyDescent="0.3">
      <c r="B20" s="147"/>
      <c r="C20" s="25">
        <v>17</v>
      </c>
      <c r="D20" s="25" t="b">
        <f>IF('הוצאות (והחזרים) משתנות וקבועות'!D28=0,"",'הוצאות (והחזרים) משתנות וקבועות'!D28)</f>
        <v>0</v>
      </c>
      <c r="E20" s="25" t="str">
        <f>IF('הוצאות (והחזרים) משתנות וקבועות'!E28=0,"",'הוצאות (והחזרים) משתנות וקבועות'!E28)</f>
        <v/>
      </c>
      <c r="F20" s="54" t="str">
        <f>IF('הוצאות (והחזרים) משתנות וקבועות'!F28=0,"",'הוצאות (והחזרים) משתנות וקבועות'!F28)</f>
        <v/>
      </c>
      <c r="G20" s="54" t="str">
        <f>IF('הוצאות (והחזרים) משתנות וקבועות'!G28=0,"",'הוצאות (והחזרים) משתנות וקבועות'!G28)</f>
        <v/>
      </c>
      <c r="H20" s="25">
        <f>'הוצאות (והחזרים) משתנות וקבועות'!P28</f>
        <v>0</v>
      </c>
    </row>
    <row r="21" spans="2:8" ht="20" customHeight="1" x14ac:dyDescent="0.3">
      <c r="B21" s="147"/>
      <c r="C21" s="25">
        <v>18</v>
      </c>
      <c r="D21" s="25" t="b">
        <f>IF('הוצאות (והחזרים) משתנות וקבועות'!D29=0,"",'הוצאות (והחזרים) משתנות וקבועות'!D29)</f>
        <v>0</v>
      </c>
      <c r="E21" s="25" t="str">
        <f>IF('הוצאות (והחזרים) משתנות וקבועות'!E29=0,"",'הוצאות (והחזרים) משתנות וקבועות'!E29)</f>
        <v/>
      </c>
      <c r="F21" s="54" t="str">
        <f>IF('הוצאות (והחזרים) משתנות וקבועות'!F29=0,"",'הוצאות (והחזרים) משתנות וקבועות'!F29)</f>
        <v/>
      </c>
      <c r="G21" s="54" t="str">
        <f>IF('הוצאות (והחזרים) משתנות וקבועות'!G29=0,"",'הוצאות (והחזרים) משתנות וקבועות'!G29)</f>
        <v/>
      </c>
      <c r="H21" s="25">
        <f>'הוצאות (והחזרים) משתנות וקבועות'!P29</f>
        <v>0</v>
      </c>
    </row>
    <row r="22" spans="2:8" ht="20" customHeight="1" x14ac:dyDescent="0.3">
      <c r="B22" s="147"/>
      <c r="C22" s="25">
        <v>19</v>
      </c>
      <c r="D22" s="25" t="b">
        <f>IF('הוצאות (והחזרים) משתנות וקבועות'!D30=0,"",'הוצאות (והחזרים) משתנות וקבועות'!D30)</f>
        <v>0</v>
      </c>
      <c r="E22" s="25" t="str">
        <f>IF('הוצאות (והחזרים) משתנות וקבועות'!E30=0,"",'הוצאות (והחזרים) משתנות וקבועות'!E30)</f>
        <v/>
      </c>
      <c r="F22" s="54" t="str">
        <f>IF('הוצאות (והחזרים) משתנות וקבועות'!F30=0,"",'הוצאות (והחזרים) משתנות וקבועות'!F30)</f>
        <v/>
      </c>
      <c r="G22" s="54" t="str">
        <f>IF('הוצאות (והחזרים) משתנות וקבועות'!G30=0,"",'הוצאות (והחזרים) משתנות וקבועות'!G30)</f>
        <v/>
      </c>
      <c r="H22" s="25">
        <f>'הוצאות (והחזרים) משתנות וקבועות'!P30</f>
        <v>0</v>
      </c>
    </row>
    <row r="23" spans="2:8" ht="20" customHeight="1" x14ac:dyDescent="0.3">
      <c r="B23" s="147"/>
      <c r="C23" s="25">
        <v>20</v>
      </c>
      <c r="D23" s="25" t="b">
        <f>IF('הוצאות (והחזרים) משתנות וקבועות'!D31=0,"",'הוצאות (והחזרים) משתנות וקבועות'!D31)</f>
        <v>0</v>
      </c>
      <c r="E23" s="25" t="str">
        <f>IF('הוצאות (והחזרים) משתנות וקבועות'!E31=0,"",'הוצאות (והחזרים) משתנות וקבועות'!E31)</f>
        <v/>
      </c>
      <c r="F23" s="54" t="str">
        <f>IF('הוצאות (והחזרים) משתנות וקבועות'!F31=0,"",'הוצאות (והחזרים) משתנות וקבועות'!F31)</f>
        <v/>
      </c>
      <c r="G23" s="54" t="str">
        <f>IF('הוצאות (והחזרים) משתנות וקבועות'!G31=0,"",'הוצאות (והחזרים) משתנות וקבועות'!G31)</f>
        <v/>
      </c>
      <c r="H23" s="25">
        <f>'הוצאות (והחזרים) משתנות וקבועות'!P31</f>
        <v>0</v>
      </c>
    </row>
    <row r="24" spans="2:8" ht="20" customHeight="1" x14ac:dyDescent="0.3">
      <c r="B24" s="147"/>
      <c r="C24" s="25">
        <v>21</v>
      </c>
      <c r="D24" s="25" t="b">
        <f>IF('הוצאות (והחזרים) משתנות וקבועות'!D32=0,"",'הוצאות (והחזרים) משתנות וקבועות'!D32)</f>
        <v>0</v>
      </c>
      <c r="E24" s="25" t="str">
        <f>IF('הוצאות (והחזרים) משתנות וקבועות'!E32=0,"",'הוצאות (והחזרים) משתנות וקבועות'!E32)</f>
        <v/>
      </c>
      <c r="F24" s="54" t="str">
        <f>IF('הוצאות (והחזרים) משתנות וקבועות'!F32=0,"",'הוצאות (והחזרים) משתנות וקבועות'!F32)</f>
        <v/>
      </c>
      <c r="G24" s="54" t="str">
        <f>IF('הוצאות (והחזרים) משתנות וקבועות'!G32=0,"",'הוצאות (והחזרים) משתנות וקבועות'!G32)</f>
        <v/>
      </c>
      <c r="H24" s="25">
        <f>'הוצאות (והחזרים) משתנות וקבועות'!P32</f>
        <v>0</v>
      </c>
    </row>
    <row r="25" spans="2:8" ht="20" customHeight="1" x14ac:dyDescent="0.3">
      <c r="B25" s="147"/>
      <c r="C25" s="25">
        <v>22</v>
      </c>
      <c r="D25" s="25" t="b">
        <f>IF('הוצאות (והחזרים) משתנות וקבועות'!D33=0,"",'הוצאות (והחזרים) משתנות וקבועות'!D33)</f>
        <v>0</v>
      </c>
      <c r="E25" s="25" t="str">
        <f>IF('הוצאות (והחזרים) משתנות וקבועות'!E33=0,"",'הוצאות (והחזרים) משתנות וקבועות'!E33)</f>
        <v/>
      </c>
      <c r="F25" s="54" t="str">
        <f>IF('הוצאות (והחזרים) משתנות וקבועות'!F33=0,"",'הוצאות (והחזרים) משתנות וקבועות'!F33)</f>
        <v/>
      </c>
      <c r="G25" s="54" t="str">
        <f>IF('הוצאות (והחזרים) משתנות וקבועות'!G33=0,"",'הוצאות (והחזרים) משתנות וקבועות'!G33)</f>
        <v/>
      </c>
      <c r="H25" s="25">
        <f>'הוצאות (והחזרים) משתנות וקבועות'!P33</f>
        <v>0</v>
      </c>
    </row>
    <row r="26" spans="2:8" ht="20" customHeight="1" x14ac:dyDescent="0.3">
      <c r="B26" s="147"/>
      <c r="C26" s="25">
        <v>23</v>
      </c>
      <c r="D26" s="25" t="b">
        <f>IF('הוצאות (והחזרים) משתנות וקבועות'!D34=0,"",'הוצאות (והחזרים) משתנות וקבועות'!D34)</f>
        <v>0</v>
      </c>
      <c r="E26" s="25" t="str">
        <f>IF('הוצאות (והחזרים) משתנות וקבועות'!E34=0,"",'הוצאות (והחזרים) משתנות וקבועות'!E34)</f>
        <v/>
      </c>
      <c r="F26" s="54" t="str">
        <f>IF('הוצאות (והחזרים) משתנות וקבועות'!F34=0,"",'הוצאות (והחזרים) משתנות וקבועות'!F34)</f>
        <v/>
      </c>
      <c r="G26" s="54" t="str">
        <f>IF('הוצאות (והחזרים) משתנות וקבועות'!G34=0,"",'הוצאות (והחזרים) משתנות וקבועות'!G34)</f>
        <v/>
      </c>
      <c r="H26" s="25">
        <f>'הוצאות (והחזרים) משתנות וקבועות'!P34</f>
        <v>0</v>
      </c>
    </row>
    <row r="27" spans="2:8" ht="20" customHeight="1" x14ac:dyDescent="0.3">
      <c r="B27" s="147"/>
      <c r="C27" s="25">
        <v>24</v>
      </c>
      <c r="D27" s="25" t="b">
        <f>IF('הוצאות (והחזרים) משתנות וקבועות'!D35=0,"",'הוצאות (והחזרים) משתנות וקבועות'!D35)</f>
        <v>0</v>
      </c>
      <c r="E27" s="25" t="str">
        <f>IF('הוצאות (והחזרים) משתנות וקבועות'!E35=0,"",'הוצאות (והחזרים) משתנות וקבועות'!E35)</f>
        <v/>
      </c>
      <c r="F27" s="54" t="str">
        <f>IF('הוצאות (והחזרים) משתנות וקבועות'!F35=0,"",'הוצאות (והחזרים) משתנות וקבועות'!F35)</f>
        <v/>
      </c>
      <c r="G27" s="54" t="str">
        <f>IF('הוצאות (והחזרים) משתנות וקבועות'!G35=0,"",'הוצאות (והחזרים) משתנות וקבועות'!G35)</f>
        <v/>
      </c>
      <c r="H27" s="25">
        <f>'הוצאות (והחזרים) משתנות וקבועות'!P35</f>
        <v>0</v>
      </c>
    </row>
    <row r="28" spans="2:8" ht="20" customHeight="1" x14ac:dyDescent="0.3">
      <c r="B28" s="147"/>
      <c r="C28" s="25">
        <v>25</v>
      </c>
      <c r="D28" s="25" t="b">
        <f>IF('הוצאות (והחזרים) משתנות וקבועות'!D36=0,"",'הוצאות (והחזרים) משתנות וקבועות'!D36)</f>
        <v>0</v>
      </c>
      <c r="E28" s="25" t="str">
        <f>IF('הוצאות (והחזרים) משתנות וקבועות'!E36=0,"",'הוצאות (והחזרים) משתנות וקבועות'!E36)</f>
        <v/>
      </c>
      <c r="F28" s="54" t="str">
        <f>IF('הוצאות (והחזרים) משתנות וקבועות'!F36=0,"",'הוצאות (והחזרים) משתנות וקבועות'!F36)</f>
        <v/>
      </c>
      <c r="G28" s="54" t="str">
        <f>IF('הוצאות (והחזרים) משתנות וקבועות'!G36=0,"",'הוצאות (והחזרים) משתנות וקבועות'!G36)</f>
        <v/>
      </c>
      <c r="H28" s="25">
        <f>'הוצאות (והחזרים) משתנות וקבועות'!P36</f>
        <v>0</v>
      </c>
    </row>
    <row r="29" spans="2:8" ht="20" customHeight="1" x14ac:dyDescent="0.3">
      <c r="B29" s="147"/>
      <c r="C29" s="25">
        <v>26</v>
      </c>
      <c r="D29" s="25" t="b">
        <f>IF('הוצאות (והחזרים) משתנות וקבועות'!D37=0,"",'הוצאות (והחזרים) משתנות וקבועות'!D37)</f>
        <v>0</v>
      </c>
      <c r="E29" s="25" t="str">
        <f>IF('הוצאות (והחזרים) משתנות וקבועות'!E37=0,"",'הוצאות (והחזרים) משתנות וקבועות'!E37)</f>
        <v/>
      </c>
      <c r="F29" s="54" t="str">
        <f>IF('הוצאות (והחזרים) משתנות וקבועות'!F37=0,"",'הוצאות (והחזרים) משתנות וקבועות'!F37)</f>
        <v/>
      </c>
      <c r="G29" s="54" t="str">
        <f>IF('הוצאות (והחזרים) משתנות וקבועות'!G37=0,"",'הוצאות (והחזרים) משתנות וקבועות'!G37)</f>
        <v/>
      </c>
      <c r="H29" s="25">
        <f>'הוצאות (והחזרים) משתנות וקבועות'!P37</f>
        <v>0</v>
      </c>
    </row>
    <row r="30" spans="2:8" ht="20" customHeight="1" x14ac:dyDescent="0.3">
      <c r="B30" s="147"/>
      <c r="C30" s="25">
        <v>27</v>
      </c>
      <c r="D30" s="25" t="b">
        <f>IF('הוצאות (והחזרים) משתנות וקבועות'!D38=0,"",'הוצאות (והחזרים) משתנות וקבועות'!D38)</f>
        <v>0</v>
      </c>
      <c r="E30" s="25" t="str">
        <f>IF('הוצאות (והחזרים) משתנות וקבועות'!E38=0,"",'הוצאות (והחזרים) משתנות וקבועות'!E38)</f>
        <v/>
      </c>
      <c r="F30" s="54" t="str">
        <f>IF('הוצאות (והחזרים) משתנות וקבועות'!F38=0,"",'הוצאות (והחזרים) משתנות וקבועות'!F38)</f>
        <v/>
      </c>
      <c r="G30" s="54" t="str">
        <f>IF('הוצאות (והחזרים) משתנות וקבועות'!G38=0,"",'הוצאות (והחזרים) משתנות וקבועות'!G38)</f>
        <v/>
      </c>
      <c r="H30" s="25">
        <f>'הוצאות (והחזרים) משתנות וקבועות'!P38</f>
        <v>0</v>
      </c>
    </row>
    <row r="31" spans="2:8" ht="20" customHeight="1" x14ac:dyDescent="0.3">
      <c r="B31" s="147"/>
      <c r="C31" s="25">
        <v>28</v>
      </c>
      <c r="D31" s="25" t="b">
        <f>IF('הוצאות (והחזרים) משתנות וקבועות'!D39=0,"",'הוצאות (והחזרים) משתנות וקבועות'!D39)</f>
        <v>0</v>
      </c>
      <c r="E31" s="25" t="str">
        <f>IF('הוצאות (והחזרים) משתנות וקבועות'!E39=0,"",'הוצאות (והחזרים) משתנות וקבועות'!E39)</f>
        <v/>
      </c>
      <c r="F31" s="54" t="str">
        <f>IF('הוצאות (והחזרים) משתנות וקבועות'!F39=0,"",'הוצאות (והחזרים) משתנות וקבועות'!F39)</f>
        <v/>
      </c>
      <c r="G31" s="54" t="str">
        <f>IF('הוצאות (והחזרים) משתנות וקבועות'!G39=0,"",'הוצאות (והחזרים) משתנות וקבועות'!G39)</f>
        <v/>
      </c>
      <c r="H31" s="25">
        <f>'הוצאות (והחזרים) משתנות וקבועות'!P39</f>
        <v>0</v>
      </c>
    </row>
    <row r="32" spans="2:8" ht="20" customHeight="1" x14ac:dyDescent="0.3">
      <c r="B32" s="147"/>
      <c r="C32" s="25">
        <v>29</v>
      </c>
      <c r="D32" s="25" t="b">
        <f>IF('הוצאות (והחזרים) משתנות וקבועות'!D40=0,"",'הוצאות (והחזרים) משתנות וקבועות'!D40)</f>
        <v>0</v>
      </c>
      <c r="E32" s="25" t="str">
        <f>IF('הוצאות (והחזרים) משתנות וקבועות'!E40=0,"",'הוצאות (והחזרים) משתנות וקבועות'!E40)</f>
        <v/>
      </c>
      <c r="F32" s="54" t="str">
        <f>IF('הוצאות (והחזרים) משתנות וקבועות'!F40=0,"",'הוצאות (והחזרים) משתנות וקבועות'!F40)</f>
        <v/>
      </c>
      <c r="G32" s="54" t="str">
        <f>IF('הוצאות (והחזרים) משתנות וקבועות'!G40=0,"",'הוצאות (והחזרים) משתנות וקבועות'!G40)</f>
        <v/>
      </c>
      <c r="H32" s="25">
        <f>'הוצאות (והחזרים) משתנות וקבועות'!P40</f>
        <v>0</v>
      </c>
    </row>
    <row r="33" spans="2:8" ht="20" customHeight="1" x14ac:dyDescent="0.3">
      <c r="B33" s="147"/>
      <c r="C33" s="25">
        <v>30</v>
      </c>
      <c r="D33" s="25" t="b">
        <f>IF('הוצאות (והחזרים) משתנות וקבועות'!D41=0,"",'הוצאות (והחזרים) משתנות וקבועות'!D41)</f>
        <v>0</v>
      </c>
      <c r="E33" s="25" t="str">
        <f>IF('הוצאות (והחזרים) משתנות וקבועות'!E41=0,"",'הוצאות (והחזרים) משתנות וקבועות'!E41)</f>
        <v/>
      </c>
      <c r="F33" s="54" t="str">
        <f>IF('הוצאות (והחזרים) משתנות וקבועות'!F41=0,"",'הוצאות (והחזרים) משתנות וקבועות'!F41)</f>
        <v/>
      </c>
      <c r="G33" s="54" t="str">
        <f>IF('הוצאות (והחזרים) משתנות וקבועות'!G41=0,"",'הוצאות (והחזרים) משתנות וקבועות'!G41)</f>
        <v/>
      </c>
      <c r="H33" s="25">
        <f>'הוצאות (והחזרים) משתנות וקבועות'!P41</f>
        <v>0</v>
      </c>
    </row>
    <row r="34" spans="2:8" ht="20" customHeight="1" x14ac:dyDescent="0.3">
      <c r="B34" s="147"/>
      <c r="C34" s="25">
        <v>31</v>
      </c>
      <c r="D34" s="25" t="b">
        <f>IF('הוצאות (והחזרים) משתנות וקבועות'!D42=0,"",'הוצאות (והחזרים) משתנות וקבועות'!D42)</f>
        <v>0</v>
      </c>
      <c r="E34" s="25" t="str">
        <f>IF('הוצאות (והחזרים) משתנות וקבועות'!E42=0,"",'הוצאות (והחזרים) משתנות וקבועות'!E42)</f>
        <v/>
      </c>
      <c r="F34" s="54" t="str">
        <f>IF('הוצאות (והחזרים) משתנות וקבועות'!F42=0,"",'הוצאות (והחזרים) משתנות וקבועות'!F42)</f>
        <v/>
      </c>
      <c r="G34" s="54" t="str">
        <f>IF('הוצאות (והחזרים) משתנות וקבועות'!G42=0,"",'הוצאות (והחזרים) משתנות וקבועות'!G42)</f>
        <v/>
      </c>
      <c r="H34" s="25">
        <f>'הוצאות (והחזרים) משתנות וקבועות'!P42</f>
        <v>0</v>
      </c>
    </row>
    <row r="35" spans="2:8" ht="20" customHeight="1" x14ac:dyDescent="0.3">
      <c r="B35" s="147"/>
      <c r="C35" s="25">
        <v>32</v>
      </c>
      <c r="D35" s="25" t="b">
        <f>IF('הוצאות (והחזרים) משתנות וקבועות'!D43=0,"",'הוצאות (והחזרים) משתנות וקבועות'!D43)</f>
        <v>0</v>
      </c>
      <c r="E35" s="25" t="str">
        <f>IF('הוצאות (והחזרים) משתנות וקבועות'!E43=0,"",'הוצאות (והחזרים) משתנות וקבועות'!E43)</f>
        <v/>
      </c>
      <c r="F35" s="54" t="str">
        <f>IF('הוצאות (והחזרים) משתנות וקבועות'!F43=0,"",'הוצאות (והחזרים) משתנות וקבועות'!F43)</f>
        <v/>
      </c>
      <c r="G35" s="54" t="str">
        <f>IF('הוצאות (והחזרים) משתנות וקבועות'!G43=0,"",'הוצאות (והחזרים) משתנות וקבועות'!G43)</f>
        <v/>
      </c>
      <c r="H35" s="25">
        <f>'הוצאות (והחזרים) משתנות וקבועות'!P43</f>
        <v>0</v>
      </c>
    </row>
    <row r="36" spans="2:8" ht="20" customHeight="1" x14ac:dyDescent="0.3">
      <c r="B36" s="147"/>
      <c r="C36" s="25">
        <v>33</v>
      </c>
      <c r="D36" s="25" t="b">
        <f>IF('הוצאות (והחזרים) משתנות וקבועות'!D44=0,"",'הוצאות (והחזרים) משתנות וקבועות'!D44)</f>
        <v>0</v>
      </c>
      <c r="E36" s="25" t="str">
        <f>IF('הוצאות (והחזרים) משתנות וקבועות'!E44=0,"",'הוצאות (והחזרים) משתנות וקבועות'!E44)</f>
        <v/>
      </c>
      <c r="F36" s="54" t="str">
        <f>IF('הוצאות (והחזרים) משתנות וקבועות'!F44=0,"",'הוצאות (והחזרים) משתנות וקבועות'!F44)</f>
        <v/>
      </c>
      <c r="G36" s="54" t="str">
        <f>IF('הוצאות (והחזרים) משתנות וקבועות'!G44=0,"",'הוצאות (והחזרים) משתנות וקבועות'!G44)</f>
        <v/>
      </c>
      <c r="H36" s="25">
        <f>'הוצאות (והחזרים) משתנות וקבועות'!P44</f>
        <v>0</v>
      </c>
    </row>
    <row r="37" spans="2:8" ht="20" customHeight="1" x14ac:dyDescent="0.3">
      <c r="B37" s="147"/>
      <c r="C37" s="25">
        <v>34</v>
      </c>
      <c r="D37" s="25" t="b">
        <f>IF('הוצאות (והחזרים) משתנות וקבועות'!D45=0,"",'הוצאות (והחזרים) משתנות וקבועות'!D45)</f>
        <v>0</v>
      </c>
      <c r="E37" s="25" t="str">
        <f>IF('הוצאות (והחזרים) משתנות וקבועות'!E45=0,"",'הוצאות (והחזרים) משתנות וקבועות'!E45)</f>
        <v/>
      </c>
      <c r="F37" s="54" t="str">
        <f>IF('הוצאות (והחזרים) משתנות וקבועות'!F45=0,"",'הוצאות (והחזרים) משתנות וקבועות'!F45)</f>
        <v/>
      </c>
      <c r="G37" s="54" t="str">
        <f>IF('הוצאות (והחזרים) משתנות וקבועות'!G45=0,"",'הוצאות (והחזרים) משתנות וקבועות'!G45)</f>
        <v/>
      </c>
      <c r="H37" s="25">
        <f>'הוצאות (והחזרים) משתנות וקבועות'!P45</f>
        <v>0</v>
      </c>
    </row>
    <row r="38" spans="2:8" ht="20" customHeight="1" x14ac:dyDescent="0.3">
      <c r="B38" s="147"/>
      <c r="C38" s="25">
        <v>35</v>
      </c>
      <c r="D38" s="25" t="b">
        <f>IF('הוצאות (והחזרים) משתנות וקבועות'!D46=0,"",'הוצאות (והחזרים) משתנות וקבועות'!D46)</f>
        <v>0</v>
      </c>
      <c r="E38" s="25" t="str">
        <f>IF('הוצאות (והחזרים) משתנות וקבועות'!E46=0,"",'הוצאות (והחזרים) משתנות וקבועות'!E46)</f>
        <v/>
      </c>
      <c r="F38" s="54" t="str">
        <f>IF('הוצאות (והחזרים) משתנות וקבועות'!F46=0,"",'הוצאות (והחזרים) משתנות וקבועות'!F46)</f>
        <v/>
      </c>
      <c r="G38" s="54" t="str">
        <f>IF('הוצאות (והחזרים) משתנות וקבועות'!G46=0,"",'הוצאות (והחזרים) משתנות וקבועות'!G46)</f>
        <v/>
      </c>
      <c r="H38" s="25">
        <f>'הוצאות (והחזרים) משתנות וקבועות'!P46</f>
        <v>0</v>
      </c>
    </row>
    <row r="39" spans="2:8" ht="20" customHeight="1" x14ac:dyDescent="0.3">
      <c r="B39" s="147"/>
      <c r="C39" s="25">
        <v>36</v>
      </c>
      <c r="D39" s="25" t="b">
        <f>IF('הוצאות (והחזרים) משתנות וקבועות'!D47=0,"",'הוצאות (והחזרים) משתנות וקבועות'!D47)</f>
        <v>0</v>
      </c>
      <c r="E39" s="25" t="str">
        <f>IF('הוצאות (והחזרים) משתנות וקבועות'!E47=0,"",'הוצאות (והחזרים) משתנות וקבועות'!E47)</f>
        <v/>
      </c>
      <c r="F39" s="54" t="str">
        <f>IF('הוצאות (והחזרים) משתנות וקבועות'!F47=0,"",'הוצאות (והחזרים) משתנות וקבועות'!F47)</f>
        <v/>
      </c>
      <c r="G39" s="54" t="str">
        <f>IF('הוצאות (והחזרים) משתנות וקבועות'!G47=0,"",'הוצאות (והחזרים) משתנות וקבועות'!G47)</f>
        <v/>
      </c>
      <c r="H39" s="25">
        <f>'הוצאות (והחזרים) משתנות וקבועות'!P47</f>
        <v>0</v>
      </c>
    </row>
    <row r="40" spans="2:8" ht="20" customHeight="1" x14ac:dyDescent="0.3">
      <c r="B40" s="147"/>
      <c r="C40" s="25">
        <v>37</v>
      </c>
      <c r="D40" s="25" t="b">
        <f>IF('הוצאות (והחזרים) משתנות וקבועות'!D48=0,"",'הוצאות (והחזרים) משתנות וקבועות'!D48)</f>
        <v>0</v>
      </c>
      <c r="E40" s="25" t="str">
        <f>IF('הוצאות (והחזרים) משתנות וקבועות'!E48=0,"",'הוצאות (והחזרים) משתנות וקבועות'!E48)</f>
        <v/>
      </c>
      <c r="F40" s="54" t="str">
        <f>IF('הוצאות (והחזרים) משתנות וקבועות'!F48=0,"",'הוצאות (והחזרים) משתנות וקבועות'!F48)</f>
        <v/>
      </c>
      <c r="G40" s="54" t="str">
        <f>IF('הוצאות (והחזרים) משתנות וקבועות'!G48=0,"",'הוצאות (והחזרים) משתנות וקבועות'!G48)</f>
        <v/>
      </c>
      <c r="H40" s="25">
        <f>'הוצאות (והחזרים) משתנות וקבועות'!P48</f>
        <v>0</v>
      </c>
    </row>
    <row r="41" spans="2:8" ht="20" customHeight="1" x14ac:dyDescent="0.3">
      <c r="B41" s="147"/>
      <c r="C41" s="25">
        <v>38</v>
      </c>
      <c r="D41" s="25" t="b">
        <f>IF('הוצאות (והחזרים) משתנות וקבועות'!D49=0,"",'הוצאות (והחזרים) משתנות וקבועות'!D49)</f>
        <v>0</v>
      </c>
      <c r="E41" s="25" t="str">
        <f>IF('הוצאות (והחזרים) משתנות וקבועות'!E49=0,"",'הוצאות (והחזרים) משתנות וקבועות'!E49)</f>
        <v/>
      </c>
      <c r="F41" s="54" t="str">
        <f>IF('הוצאות (והחזרים) משתנות וקבועות'!F49=0,"",'הוצאות (והחזרים) משתנות וקבועות'!F49)</f>
        <v/>
      </c>
      <c r="G41" s="54" t="str">
        <f>IF('הוצאות (והחזרים) משתנות וקבועות'!G49=0,"",'הוצאות (והחזרים) משתנות וקבועות'!G49)</f>
        <v/>
      </c>
      <c r="H41" s="25">
        <f>'הוצאות (והחזרים) משתנות וקבועות'!P49</f>
        <v>0</v>
      </c>
    </row>
    <row r="42" spans="2:8" ht="20" customHeight="1" x14ac:dyDescent="0.3">
      <c r="B42" s="147"/>
      <c r="C42" s="25">
        <v>39</v>
      </c>
      <c r="D42" s="25" t="b">
        <f>IF('הוצאות (והחזרים) משתנות וקבועות'!D50=0,"",'הוצאות (והחזרים) משתנות וקבועות'!D50)</f>
        <v>0</v>
      </c>
      <c r="E42" s="25" t="str">
        <f>IF('הוצאות (והחזרים) משתנות וקבועות'!E50=0,"",'הוצאות (והחזרים) משתנות וקבועות'!E50)</f>
        <v/>
      </c>
      <c r="F42" s="54" t="str">
        <f>IF('הוצאות (והחזרים) משתנות וקבועות'!F50=0,"",'הוצאות (והחזרים) משתנות וקבועות'!F50)</f>
        <v/>
      </c>
      <c r="G42" s="54" t="str">
        <f>IF('הוצאות (והחזרים) משתנות וקבועות'!G50=0,"",'הוצאות (והחזרים) משתנות וקבועות'!G50)</f>
        <v/>
      </c>
      <c r="H42" s="25">
        <f>'הוצאות (והחזרים) משתנות וקבועות'!P50</f>
        <v>0</v>
      </c>
    </row>
    <row r="43" spans="2:8" ht="20" customHeight="1" x14ac:dyDescent="0.3">
      <c r="B43" s="147"/>
      <c r="C43" s="25">
        <v>40</v>
      </c>
      <c r="D43" s="25" t="b">
        <f>IF('הוצאות (והחזרים) משתנות וקבועות'!D51=0,"",'הוצאות (והחזרים) משתנות וקבועות'!D51)</f>
        <v>0</v>
      </c>
      <c r="E43" s="25" t="str">
        <f>IF('הוצאות (והחזרים) משתנות וקבועות'!E51=0,"",'הוצאות (והחזרים) משתנות וקבועות'!E51)</f>
        <v/>
      </c>
      <c r="F43" s="54" t="str">
        <f>IF('הוצאות (והחזרים) משתנות וקבועות'!F51=0,"",'הוצאות (והחזרים) משתנות וקבועות'!F51)</f>
        <v/>
      </c>
      <c r="G43" s="54" t="str">
        <f>IF('הוצאות (והחזרים) משתנות וקבועות'!G51=0,"",'הוצאות (והחזרים) משתנות וקבועות'!G51)</f>
        <v/>
      </c>
      <c r="H43" s="25">
        <f>'הוצאות (והחזרים) משתנות וקבועות'!P51</f>
        <v>0</v>
      </c>
    </row>
    <row r="44" spans="2:8" ht="20" customHeight="1" x14ac:dyDescent="0.3">
      <c r="B44" s="147"/>
      <c r="C44" s="25">
        <v>41</v>
      </c>
      <c r="D44" s="25" t="b">
        <f>IF('הוצאות (והחזרים) משתנות וקבועות'!D52=0,"",'הוצאות (והחזרים) משתנות וקבועות'!D52)</f>
        <v>0</v>
      </c>
      <c r="E44" s="25" t="str">
        <f>IF('הוצאות (והחזרים) משתנות וקבועות'!E52=0,"",'הוצאות (והחזרים) משתנות וקבועות'!E52)</f>
        <v/>
      </c>
      <c r="F44" s="54" t="str">
        <f>IF('הוצאות (והחזרים) משתנות וקבועות'!F52=0,"",'הוצאות (והחזרים) משתנות וקבועות'!F52)</f>
        <v/>
      </c>
      <c r="G44" s="54" t="str">
        <f>IF('הוצאות (והחזרים) משתנות וקבועות'!G52=0,"",'הוצאות (והחזרים) משתנות וקבועות'!G52)</f>
        <v/>
      </c>
      <c r="H44" s="25">
        <f>'הוצאות (והחזרים) משתנות וקבועות'!P52</f>
        <v>0</v>
      </c>
    </row>
    <row r="45" spans="2:8" ht="20" customHeight="1" x14ac:dyDescent="0.3">
      <c r="B45" s="147"/>
      <c r="C45" s="25">
        <v>42</v>
      </c>
      <c r="D45" s="25" t="b">
        <f>IF('הוצאות (והחזרים) משתנות וקבועות'!D53=0,"",'הוצאות (והחזרים) משתנות וקבועות'!D53)</f>
        <v>0</v>
      </c>
      <c r="E45" s="25" t="str">
        <f>IF('הוצאות (והחזרים) משתנות וקבועות'!E53=0,"",'הוצאות (והחזרים) משתנות וקבועות'!E53)</f>
        <v/>
      </c>
      <c r="F45" s="54" t="str">
        <f>IF('הוצאות (והחזרים) משתנות וקבועות'!F53=0,"",'הוצאות (והחזרים) משתנות וקבועות'!F53)</f>
        <v/>
      </c>
      <c r="G45" s="54" t="str">
        <f>IF('הוצאות (והחזרים) משתנות וקבועות'!G53=0,"",'הוצאות (והחזרים) משתנות וקבועות'!G53)</f>
        <v/>
      </c>
      <c r="H45" s="25">
        <f>'הוצאות (והחזרים) משתנות וקבועות'!P53</f>
        <v>0</v>
      </c>
    </row>
    <row r="46" spans="2:8" ht="20" customHeight="1" x14ac:dyDescent="0.3">
      <c r="B46" s="147"/>
      <c r="C46" s="25">
        <v>43</v>
      </c>
      <c r="D46" s="25" t="b">
        <f>IF('הוצאות (והחזרים) משתנות וקבועות'!D54=0,"",'הוצאות (והחזרים) משתנות וקבועות'!D54)</f>
        <v>0</v>
      </c>
      <c r="E46" s="25" t="str">
        <f>IF('הוצאות (והחזרים) משתנות וקבועות'!E54=0,"",'הוצאות (והחזרים) משתנות וקבועות'!E54)</f>
        <v/>
      </c>
      <c r="F46" s="54" t="str">
        <f>IF('הוצאות (והחזרים) משתנות וקבועות'!F54=0,"",'הוצאות (והחזרים) משתנות וקבועות'!F54)</f>
        <v/>
      </c>
      <c r="G46" s="54" t="str">
        <f>IF('הוצאות (והחזרים) משתנות וקבועות'!G54=0,"",'הוצאות (והחזרים) משתנות וקבועות'!G54)</f>
        <v/>
      </c>
      <c r="H46" s="25">
        <f>'הוצאות (והחזרים) משתנות וקבועות'!P54</f>
        <v>0</v>
      </c>
    </row>
    <row r="47" spans="2:8" ht="20" customHeight="1" x14ac:dyDescent="0.3">
      <c r="B47" s="147"/>
      <c r="C47" s="25">
        <v>44</v>
      </c>
      <c r="D47" s="25" t="b">
        <f>IF('הוצאות (והחזרים) משתנות וקבועות'!D55=0,"",'הוצאות (והחזרים) משתנות וקבועות'!D55)</f>
        <v>0</v>
      </c>
      <c r="E47" s="25" t="str">
        <f>IF('הוצאות (והחזרים) משתנות וקבועות'!E55=0,"",'הוצאות (והחזרים) משתנות וקבועות'!E55)</f>
        <v/>
      </c>
      <c r="F47" s="54" t="str">
        <f>IF('הוצאות (והחזרים) משתנות וקבועות'!F55=0,"",'הוצאות (והחזרים) משתנות וקבועות'!F55)</f>
        <v/>
      </c>
      <c r="G47" s="54" t="str">
        <f>IF('הוצאות (והחזרים) משתנות וקבועות'!G55=0,"",'הוצאות (והחזרים) משתנות וקבועות'!G55)</f>
        <v/>
      </c>
      <c r="H47" s="25">
        <f>'הוצאות (והחזרים) משתנות וקבועות'!P55</f>
        <v>0</v>
      </c>
    </row>
    <row r="48" spans="2:8" ht="20" customHeight="1" x14ac:dyDescent="0.3">
      <c r="B48" s="147"/>
      <c r="C48" s="25">
        <v>45</v>
      </c>
      <c r="D48" s="25" t="b">
        <f>IF('הוצאות (והחזרים) משתנות וקבועות'!D56=0,"",'הוצאות (והחזרים) משתנות וקבועות'!D56)</f>
        <v>0</v>
      </c>
      <c r="E48" s="25" t="str">
        <f>IF('הוצאות (והחזרים) משתנות וקבועות'!E56=0,"",'הוצאות (והחזרים) משתנות וקבועות'!E56)</f>
        <v/>
      </c>
      <c r="F48" s="54" t="str">
        <f>IF('הוצאות (והחזרים) משתנות וקבועות'!F56=0,"",'הוצאות (והחזרים) משתנות וקבועות'!F56)</f>
        <v/>
      </c>
      <c r="G48" s="54" t="str">
        <f>IF('הוצאות (והחזרים) משתנות וקבועות'!G56=0,"",'הוצאות (והחזרים) משתנות וקבועות'!G56)</f>
        <v/>
      </c>
      <c r="H48" s="25">
        <f>'הוצאות (והחזרים) משתנות וקבועות'!P56</f>
        <v>0</v>
      </c>
    </row>
    <row r="49" spans="2:8" ht="20" customHeight="1" x14ac:dyDescent="0.3">
      <c r="B49" s="147"/>
      <c r="C49" s="25">
        <v>46</v>
      </c>
      <c r="D49" s="25" t="b">
        <f>IF('הוצאות (והחזרים) משתנות וקבועות'!D57=0,"",'הוצאות (והחזרים) משתנות וקבועות'!D57)</f>
        <v>0</v>
      </c>
      <c r="E49" s="25" t="str">
        <f>IF('הוצאות (והחזרים) משתנות וקבועות'!E57=0,"",'הוצאות (והחזרים) משתנות וקבועות'!E57)</f>
        <v/>
      </c>
      <c r="F49" s="54" t="str">
        <f>IF('הוצאות (והחזרים) משתנות וקבועות'!F57=0,"",'הוצאות (והחזרים) משתנות וקבועות'!F57)</f>
        <v/>
      </c>
      <c r="G49" s="54" t="str">
        <f>IF('הוצאות (והחזרים) משתנות וקבועות'!G57=0,"",'הוצאות (והחזרים) משתנות וקבועות'!G57)</f>
        <v/>
      </c>
      <c r="H49" s="25">
        <f>'הוצאות (והחזרים) משתנות וקבועות'!P57</f>
        <v>0</v>
      </c>
    </row>
    <row r="50" spans="2:8" ht="20" customHeight="1" x14ac:dyDescent="0.3">
      <c r="B50" s="147"/>
      <c r="C50" s="25">
        <v>47</v>
      </c>
      <c r="D50" s="25" t="b">
        <f>IF('הוצאות (והחזרים) משתנות וקבועות'!D58=0,"",'הוצאות (והחזרים) משתנות וקבועות'!D58)</f>
        <v>0</v>
      </c>
      <c r="E50" s="25" t="str">
        <f>IF('הוצאות (והחזרים) משתנות וקבועות'!E58=0,"",'הוצאות (והחזרים) משתנות וקבועות'!E58)</f>
        <v/>
      </c>
      <c r="F50" s="54" t="str">
        <f>IF('הוצאות (והחזרים) משתנות וקבועות'!F58=0,"",'הוצאות (והחזרים) משתנות וקבועות'!F58)</f>
        <v/>
      </c>
      <c r="G50" s="54" t="str">
        <f>IF('הוצאות (והחזרים) משתנות וקבועות'!G58=0,"",'הוצאות (והחזרים) משתנות וקבועות'!G58)</f>
        <v/>
      </c>
      <c r="H50" s="25">
        <f>'הוצאות (והחזרים) משתנות וקבועות'!P58</f>
        <v>0</v>
      </c>
    </row>
    <row r="51" spans="2:8" ht="20" customHeight="1" x14ac:dyDescent="0.3">
      <c r="B51" s="147"/>
      <c r="C51" s="25">
        <v>48</v>
      </c>
      <c r="D51" s="25" t="b">
        <f>IF('הוצאות (והחזרים) משתנות וקבועות'!D59=0,"",'הוצאות (והחזרים) משתנות וקבועות'!D59)</f>
        <v>0</v>
      </c>
      <c r="E51" s="25" t="str">
        <f>IF('הוצאות (והחזרים) משתנות וקבועות'!E59=0,"",'הוצאות (והחזרים) משתנות וקבועות'!E59)</f>
        <v/>
      </c>
      <c r="F51" s="54" t="str">
        <f>IF('הוצאות (והחזרים) משתנות וקבועות'!F59=0,"",'הוצאות (והחזרים) משתנות וקבועות'!F59)</f>
        <v/>
      </c>
      <c r="G51" s="54" t="str">
        <f>IF('הוצאות (והחזרים) משתנות וקבועות'!G59=0,"",'הוצאות (והחזרים) משתנות וקבועות'!G59)</f>
        <v/>
      </c>
      <c r="H51" s="25">
        <f>'הוצאות (והחזרים) משתנות וקבועות'!P59</f>
        <v>0</v>
      </c>
    </row>
    <row r="52" spans="2:8" ht="20" customHeight="1" x14ac:dyDescent="0.3">
      <c r="B52" s="147"/>
      <c r="C52" s="25">
        <v>49</v>
      </c>
      <c r="D52" s="25" t="b">
        <f>IF('הוצאות (והחזרים) משתנות וקבועות'!D60=0,"",'הוצאות (והחזרים) משתנות וקבועות'!D60)</f>
        <v>0</v>
      </c>
      <c r="E52" s="25" t="str">
        <f>IF('הוצאות (והחזרים) משתנות וקבועות'!E60=0,"",'הוצאות (והחזרים) משתנות וקבועות'!E60)</f>
        <v/>
      </c>
      <c r="F52" s="54" t="str">
        <f>IF('הוצאות (והחזרים) משתנות וקבועות'!F60=0,"",'הוצאות (והחזרים) משתנות וקבועות'!F60)</f>
        <v/>
      </c>
      <c r="G52" s="54" t="str">
        <f>IF('הוצאות (והחזרים) משתנות וקבועות'!G60=0,"",'הוצאות (והחזרים) משתנות וקבועות'!G60)</f>
        <v/>
      </c>
      <c r="H52" s="25">
        <f>'הוצאות (והחזרים) משתנות וקבועות'!P60</f>
        <v>0</v>
      </c>
    </row>
    <row r="53" spans="2:8" ht="20" customHeight="1" x14ac:dyDescent="0.3">
      <c r="B53" s="147"/>
      <c r="C53" s="25">
        <v>50</v>
      </c>
      <c r="D53" s="25" t="b">
        <f>IF('הוצאות (והחזרים) משתנות וקבועות'!D61=0,"",'הוצאות (והחזרים) משתנות וקבועות'!D61)</f>
        <v>0</v>
      </c>
      <c r="E53" s="25" t="str">
        <f>IF('הוצאות (והחזרים) משתנות וקבועות'!E61=0,"",'הוצאות (והחזרים) משתנות וקבועות'!E61)</f>
        <v/>
      </c>
      <c r="F53" s="54" t="str">
        <f>IF('הוצאות (והחזרים) משתנות וקבועות'!F61=0,"",'הוצאות (והחזרים) משתנות וקבועות'!F61)</f>
        <v/>
      </c>
      <c r="G53" s="54" t="str">
        <f>IF('הוצאות (והחזרים) משתנות וקבועות'!G61=0,"",'הוצאות (והחזרים) משתנות וקבועות'!G61)</f>
        <v/>
      </c>
      <c r="H53" s="25">
        <f>'הוצאות (והחזרים) משתנות וקבועות'!P61</f>
        <v>0</v>
      </c>
    </row>
    <row r="54" spans="2:8" ht="20" customHeight="1" x14ac:dyDescent="0.3">
      <c r="B54" s="147"/>
      <c r="C54" s="25">
        <v>51</v>
      </c>
      <c r="D54" s="25" t="b">
        <f>IF('הוצאות (והחזרים) משתנות וקבועות'!D62=0,"",'הוצאות (והחזרים) משתנות וקבועות'!D62)</f>
        <v>0</v>
      </c>
      <c r="E54" s="25" t="str">
        <f>IF('הוצאות (והחזרים) משתנות וקבועות'!E62=0,"",'הוצאות (והחזרים) משתנות וקבועות'!E62)</f>
        <v/>
      </c>
      <c r="F54" s="54" t="str">
        <f>IF('הוצאות (והחזרים) משתנות וקבועות'!F62=0,"",'הוצאות (והחזרים) משתנות וקבועות'!F62)</f>
        <v/>
      </c>
      <c r="G54" s="54" t="str">
        <f>IF('הוצאות (והחזרים) משתנות וקבועות'!G62=0,"",'הוצאות (והחזרים) משתנות וקבועות'!G62)</f>
        <v/>
      </c>
      <c r="H54" s="25">
        <f>'הוצאות (והחזרים) משתנות וקבועות'!P62</f>
        <v>0</v>
      </c>
    </row>
    <row r="55" spans="2:8" ht="20" customHeight="1" x14ac:dyDescent="0.3">
      <c r="B55" s="147"/>
      <c r="C55" s="25">
        <v>52</v>
      </c>
      <c r="D55" s="25" t="b">
        <f>IF('הוצאות (והחזרים) משתנות וקבועות'!D63=0,"",'הוצאות (והחזרים) משתנות וקבועות'!D63)</f>
        <v>0</v>
      </c>
      <c r="E55" s="25" t="str">
        <f>IF('הוצאות (והחזרים) משתנות וקבועות'!E63=0,"",'הוצאות (והחזרים) משתנות וקבועות'!E63)</f>
        <v/>
      </c>
      <c r="F55" s="54" t="str">
        <f>IF('הוצאות (והחזרים) משתנות וקבועות'!F63=0,"",'הוצאות (והחזרים) משתנות וקבועות'!F63)</f>
        <v/>
      </c>
      <c r="G55" s="54" t="str">
        <f>IF('הוצאות (והחזרים) משתנות וקבועות'!G63=0,"",'הוצאות (והחזרים) משתנות וקבועות'!G63)</f>
        <v/>
      </c>
      <c r="H55" s="25">
        <f>'הוצאות (והחזרים) משתנות וקבועות'!P63</f>
        <v>0</v>
      </c>
    </row>
    <row r="56" spans="2:8" ht="20" customHeight="1" x14ac:dyDescent="0.3">
      <c r="B56" s="147"/>
      <c r="C56" s="25">
        <v>53</v>
      </c>
      <c r="D56" s="25" t="b">
        <f>IF('הוצאות (והחזרים) משתנות וקבועות'!D64=0,"",'הוצאות (והחזרים) משתנות וקבועות'!D64)</f>
        <v>0</v>
      </c>
      <c r="E56" s="25" t="str">
        <f>IF('הוצאות (והחזרים) משתנות וקבועות'!E64=0,"",'הוצאות (והחזרים) משתנות וקבועות'!E64)</f>
        <v/>
      </c>
      <c r="F56" s="54" t="str">
        <f>IF('הוצאות (והחזרים) משתנות וקבועות'!F64=0,"",'הוצאות (והחזרים) משתנות וקבועות'!F64)</f>
        <v/>
      </c>
      <c r="G56" s="54" t="str">
        <f>IF('הוצאות (והחזרים) משתנות וקבועות'!G64=0,"",'הוצאות (והחזרים) משתנות וקבועות'!G64)</f>
        <v/>
      </c>
      <c r="H56" s="25">
        <f>'הוצאות (והחזרים) משתנות וקבועות'!P64</f>
        <v>0</v>
      </c>
    </row>
    <row r="57" spans="2:8" ht="20" customHeight="1" x14ac:dyDescent="0.3">
      <c r="B57" s="147"/>
      <c r="C57" s="25">
        <v>54</v>
      </c>
      <c r="D57" s="25" t="b">
        <f>IF('הוצאות (והחזרים) משתנות וקבועות'!D65=0,"",'הוצאות (והחזרים) משתנות וקבועות'!D65)</f>
        <v>0</v>
      </c>
      <c r="E57" s="25" t="str">
        <f>IF('הוצאות (והחזרים) משתנות וקבועות'!E65=0,"",'הוצאות (והחזרים) משתנות וקבועות'!E65)</f>
        <v/>
      </c>
      <c r="F57" s="54" t="str">
        <f>IF('הוצאות (והחזרים) משתנות וקבועות'!F65=0,"",'הוצאות (והחזרים) משתנות וקבועות'!F65)</f>
        <v/>
      </c>
      <c r="G57" s="54" t="str">
        <f>IF('הוצאות (והחזרים) משתנות וקבועות'!G65=0,"",'הוצאות (והחזרים) משתנות וקבועות'!G65)</f>
        <v/>
      </c>
      <c r="H57" s="25">
        <f>'הוצאות (והחזרים) משתנות וקבועות'!P65</f>
        <v>0</v>
      </c>
    </row>
    <row r="58" spans="2:8" ht="20" customHeight="1" x14ac:dyDescent="0.3">
      <c r="B58" s="147"/>
      <c r="C58" s="25">
        <v>55</v>
      </c>
      <c r="D58" s="25" t="b">
        <f>IF('הוצאות (והחזרים) משתנות וקבועות'!D66=0,"",'הוצאות (והחזרים) משתנות וקבועות'!D66)</f>
        <v>0</v>
      </c>
      <c r="E58" s="25" t="str">
        <f>IF('הוצאות (והחזרים) משתנות וקבועות'!E66=0,"",'הוצאות (והחזרים) משתנות וקבועות'!E66)</f>
        <v/>
      </c>
      <c r="F58" s="54" t="str">
        <f>IF('הוצאות (והחזרים) משתנות וקבועות'!F66=0,"",'הוצאות (והחזרים) משתנות וקבועות'!F66)</f>
        <v/>
      </c>
      <c r="G58" s="54" t="str">
        <f>IF('הוצאות (והחזרים) משתנות וקבועות'!G66=0,"",'הוצאות (והחזרים) משתנות וקבועות'!G66)</f>
        <v/>
      </c>
      <c r="H58" s="25">
        <f>'הוצאות (והחזרים) משתנות וקבועות'!P66</f>
        <v>0</v>
      </c>
    </row>
    <row r="59" spans="2:8" ht="20" customHeight="1" x14ac:dyDescent="0.3">
      <c r="B59" s="147"/>
      <c r="C59" s="25">
        <v>56</v>
      </c>
      <c r="D59" s="25" t="b">
        <f>IF('הוצאות (והחזרים) משתנות וקבועות'!D67=0,"",'הוצאות (והחזרים) משתנות וקבועות'!D67)</f>
        <v>0</v>
      </c>
      <c r="E59" s="25" t="str">
        <f>IF('הוצאות (והחזרים) משתנות וקבועות'!E67=0,"",'הוצאות (והחזרים) משתנות וקבועות'!E67)</f>
        <v/>
      </c>
      <c r="F59" s="54" t="str">
        <f>IF('הוצאות (והחזרים) משתנות וקבועות'!F67=0,"",'הוצאות (והחזרים) משתנות וקבועות'!F67)</f>
        <v/>
      </c>
      <c r="G59" s="54" t="str">
        <f>IF('הוצאות (והחזרים) משתנות וקבועות'!G67=0,"",'הוצאות (והחזרים) משתנות וקבועות'!G67)</f>
        <v/>
      </c>
      <c r="H59" s="25">
        <f>'הוצאות (והחזרים) משתנות וקבועות'!P67</f>
        <v>0</v>
      </c>
    </row>
    <row r="60" spans="2:8" ht="20" customHeight="1" x14ac:dyDescent="0.3">
      <c r="B60" s="147"/>
      <c r="C60" s="25">
        <v>57</v>
      </c>
      <c r="D60" s="25" t="b">
        <f>IF('הוצאות (והחזרים) משתנות וקבועות'!D68=0,"",'הוצאות (והחזרים) משתנות וקבועות'!D68)</f>
        <v>0</v>
      </c>
      <c r="E60" s="25" t="str">
        <f>IF('הוצאות (והחזרים) משתנות וקבועות'!E68=0,"",'הוצאות (והחזרים) משתנות וקבועות'!E68)</f>
        <v/>
      </c>
      <c r="F60" s="54" t="str">
        <f>IF('הוצאות (והחזרים) משתנות וקבועות'!F68=0,"",'הוצאות (והחזרים) משתנות וקבועות'!F68)</f>
        <v/>
      </c>
      <c r="G60" s="54" t="str">
        <f>IF('הוצאות (והחזרים) משתנות וקבועות'!G68=0,"",'הוצאות (והחזרים) משתנות וקבועות'!G68)</f>
        <v/>
      </c>
      <c r="H60" s="25">
        <f>'הוצאות (והחזרים) משתנות וקבועות'!P68</f>
        <v>0</v>
      </c>
    </row>
    <row r="61" spans="2:8" ht="20" customHeight="1" x14ac:dyDescent="0.3">
      <c r="B61" s="147"/>
      <c r="C61" s="25">
        <v>58</v>
      </c>
      <c r="D61" s="25" t="b">
        <f>IF('הוצאות (והחזרים) משתנות וקבועות'!D69=0,"",'הוצאות (והחזרים) משתנות וקבועות'!D69)</f>
        <v>0</v>
      </c>
      <c r="E61" s="25" t="str">
        <f>IF('הוצאות (והחזרים) משתנות וקבועות'!E69=0,"",'הוצאות (והחזרים) משתנות וקבועות'!E69)</f>
        <v/>
      </c>
      <c r="F61" s="54" t="str">
        <f>IF('הוצאות (והחזרים) משתנות וקבועות'!F69=0,"",'הוצאות (והחזרים) משתנות וקבועות'!F69)</f>
        <v/>
      </c>
      <c r="G61" s="54" t="str">
        <f>IF('הוצאות (והחזרים) משתנות וקבועות'!G69=0,"",'הוצאות (והחזרים) משתנות וקבועות'!G69)</f>
        <v/>
      </c>
      <c r="H61" s="25">
        <f>'הוצאות (והחזרים) משתנות וקבועות'!P69</f>
        <v>0</v>
      </c>
    </row>
    <row r="62" spans="2:8" ht="20" customHeight="1" x14ac:dyDescent="0.3">
      <c r="B62" s="147"/>
      <c r="C62" s="25">
        <v>59</v>
      </c>
      <c r="D62" s="25" t="b">
        <f>IF('הוצאות (והחזרים) משתנות וקבועות'!D70=0,"",'הוצאות (והחזרים) משתנות וקבועות'!D70)</f>
        <v>0</v>
      </c>
      <c r="E62" s="25" t="str">
        <f>IF('הוצאות (והחזרים) משתנות וקבועות'!E70=0,"",'הוצאות (והחזרים) משתנות וקבועות'!E70)</f>
        <v/>
      </c>
      <c r="F62" s="54" t="str">
        <f>IF('הוצאות (והחזרים) משתנות וקבועות'!F70=0,"",'הוצאות (והחזרים) משתנות וקבועות'!F70)</f>
        <v/>
      </c>
      <c r="G62" s="54" t="str">
        <f>IF('הוצאות (והחזרים) משתנות וקבועות'!G70=0,"",'הוצאות (והחזרים) משתנות וקבועות'!G70)</f>
        <v/>
      </c>
      <c r="H62" s="25">
        <f>'הוצאות (והחזרים) משתנות וקבועות'!P70</f>
        <v>0</v>
      </c>
    </row>
    <row r="63" spans="2:8" ht="20" customHeight="1" x14ac:dyDescent="0.3">
      <c r="B63" s="147"/>
      <c r="C63" s="25">
        <v>60</v>
      </c>
      <c r="D63" s="25" t="b">
        <f>IF('הוצאות (והחזרים) משתנות וקבועות'!D71=0,"",'הוצאות (והחזרים) משתנות וקבועות'!D71)</f>
        <v>0</v>
      </c>
      <c r="E63" s="25" t="str">
        <f>IF('הוצאות (והחזרים) משתנות וקבועות'!E71=0,"",'הוצאות (והחזרים) משתנות וקבועות'!E71)</f>
        <v/>
      </c>
      <c r="F63" s="54" t="str">
        <f>IF('הוצאות (והחזרים) משתנות וקבועות'!F71=0,"",'הוצאות (והחזרים) משתנות וקבועות'!F71)</f>
        <v/>
      </c>
      <c r="G63" s="54" t="str">
        <f>IF('הוצאות (והחזרים) משתנות וקבועות'!G71=0,"",'הוצאות (והחזרים) משתנות וקבועות'!G71)</f>
        <v/>
      </c>
      <c r="H63" s="25">
        <f>'הוצאות (והחזרים) משתנות וקבועות'!P71</f>
        <v>0</v>
      </c>
    </row>
    <row r="64" spans="2:8" ht="20" customHeight="1" x14ac:dyDescent="0.3">
      <c r="B64" s="147"/>
      <c r="C64" s="25">
        <v>61</v>
      </c>
      <c r="D64" s="25" t="b">
        <f>IF('הוצאות (והחזרים) משתנות וקבועות'!D72=0,"",'הוצאות (והחזרים) משתנות וקבועות'!D72)</f>
        <v>0</v>
      </c>
      <c r="E64" s="25" t="str">
        <f>IF('הוצאות (והחזרים) משתנות וקבועות'!E72=0,"",'הוצאות (והחזרים) משתנות וקבועות'!E72)</f>
        <v/>
      </c>
      <c r="F64" s="54" t="str">
        <f>IF('הוצאות (והחזרים) משתנות וקבועות'!F72=0,"",'הוצאות (והחזרים) משתנות וקבועות'!F72)</f>
        <v/>
      </c>
      <c r="G64" s="54" t="str">
        <f>IF('הוצאות (והחזרים) משתנות וקבועות'!G72=0,"",'הוצאות (והחזרים) משתנות וקבועות'!G72)</f>
        <v/>
      </c>
      <c r="H64" s="25">
        <f>'הוצאות (והחזרים) משתנות וקבועות'!P72</f>
        <v>0</v>
      </c>
    </row>
    <row r="65" spans="2:8" ht="20" customHeight="1" x14ac:dyDescent="0.3">
      <c r="B65" s="59"/>
      <c r="C65" s="59"/>
      <c r="D65" s="59"/>
      <c r="E65" s="59"/>
      <c r="F65" s="57"/>
      <c r="G65" s="59"/>
      <c r="H65" s="59"/>
    </row>
    <row r="66" spans="2:8" ht="20" customHeight="1" x14ac:dyDescent="0.3">
      <c r="B66" s="147" t="s">
        <v>192</v>
      </c>
      <c r="C66" s="25">
        <v>62</v>
      </c>
      <c r="D66" s="25" t="b">
        <f>IF('הוצאות (והחזרים) משתנות וקבועות'!U12,"",'הוצאות (והחזרים) משתנות וקבועות'!U12)</f>
        <v>0</v>
      </c>
      <c r="E66" s="25" t="str">
        <f>IF('הוצאות (והחזרים) משתנות וקבועות'!V12=0,"",'הוצאות (והחזרים) משתנות וקבועות'!V12)</f>
        <v/>
      </c>
      <c r="F66" s="54" t="str">
        <f>IF('הוצאות (והחזרים) משתנות וקבועות'!W12=0,"",'הוצאות (והחזרים) משתנות וקבועות'!W12)</f>
        <v/>
      </c>
      <c r="G66" s="25" t="str">
        <f>IF('הוצאות (והחזרים) משתנות וקבועות'!X12=0,"",'הוצאות (והחזרים) משתנות וקבועות'!X12)</f>
        <v/>
      </c>
      <c r="H66" s="25">
        <f>'הוצאות (והחזרים) משתנות וקבועות'!AC12</f>
        <v>0</v>
      </c>
    </row>
    <row r="67" spans="2:8" ht="20" customHeight="1" x14ac:dyDescent="0.3">
      <c r="B67" s="147"/>
      <c r="C67" s="25">
        <v>63</v>
      </c>
      <c r="D67" s="25" t="b">
        <f>IF('הוצאות (והחזרים) משתנות וקבועות'!U13,"",'הוצאות (והחזרים) משתנות וקבועות'!U13)</f>
        <v>0</v>
      </c>
      <c r="E67" s="25" t="str">
        <f>IF('הוצאות (והחזרים) משתנות וקבועות'!V13=0,"",'הוצאות (והחזרים) משתנות וקבועות'!V13)</f>
        <v/>
      </c>
      <c r="F67" s="54" t="str">
        <f>IF('הוצאות (והחזרים) משתנות וקבועות'!W13=0,"",'הוצאות (והחזרים) משתנות וקבועות'!W13)</f>
        <v/>
      </c>
      <c r="G67" s="25" t="str">
        <f>IF('הוצאות (והחזרים) משתנות וקבועות'!X13=0,"",'הוצאות (והחזרים) משתנות וקבועות'!X13)</f>
        <v/>
      </c>
      <c r="H67" s="25">
        <f>'הוצאות (והחזרים) משתנות וקבועות'!AC13</f>
        <v>0</v>
      </c>
    </row>
    <row r="68" spans="2:8" ht="20" customHeight="1" x14ac:dyDescent="0.3">
      <c r="B68" s="147"/>
      <c r="C68" s="25">
        <v>64</v>
      </c>
      <c r="D68" s="25" t="b">
        <f>IF('הוצאות (והחזרים) משתנות וקבועות'!U14,"",'הוצאות (והחזרים) משתנות וקבועות'!U14)</f>
        <v>0</v>
      </c>
      <c r="E68" s="25" t="str">
        <f>IF('הוצאות (והחזרים) משתנות וקבועות'!V14=0,"",'הוצאות (והחזרים) משתנות וקבועות'!V14)</f>
        <v/>
      </c>
      <c r="F68" s="54" t="str">
        <f>IF('הוצאות (והחזרים) משתנות וקבועות'!W14=0,"",'הוצאות (והחזרים) משתנות וקבועות'!W14)</f>
        <v/>
      </c>
      <c r="G68" s="25" t="str">
        <f>IF('הוצאות (והחזרים) משתנות וקבועות'!X14=0,"",'הוצאות (והחזרים) משתנות וקבועות'!X14)</f>
        <v/>
      </c>
      <c r="H68" s="25">
        <f>'הוצאות (והחזרים) משתנות וקבועות'!AC14</f>
        <v>0</v>
      </c>
    </row>
    <row r="69" spans="2:8" ht="20" customHeight="1" x14ac:dyDescent="0.3">
      <c r="B69" s="147"/>
      <c r="C69" s="25">
        <v>65</v>
      </c>
      <c r="D69" s="25" t="b">
        <f>IF('הוצאות (והחזרים) משתנות וקבועות'!U15,"",'הוצאות (והחזרים) משתנות וקבועות'!U15)</f>
        <v>0</v>
      </c>
      <c r="E69" s="25" t="str">
        <f>IF('הוצאות (והחזרים) משתנות וקבועות'!V15=0,"",'הוצאות (והחזרים) משתנות וקבועות'!V15)</f>
        <v/>
      </c>
      <c r="F69" s="54" t="str">
        <f>IF('הוצאות (והחזרים) משתנות וקבועות'!W15=0,"",'הוצאות (והחזרים) משתנות וקבועות'!W15)</f>
        <v/>
      </c>
      <c r="G69" s="25" t="str">
        <f>IF('הוצאות (והחזרים) משתנות וקבועות'!X15=0,"",'הוצאות (והחזרים) משתנות וקבועות'!X15)</f>
        <v/>
      </c>
      <c r="H69" s="25">
        <f>'הוצאות (והחזרים) משתנות וקבועות'!AC15</f>
        <v>0</v>
      </c>
    </row>
    <row r="70" spans="2:8" ht="20" customHeight="1" x14ac:dyDescent="0.3">
      <c r="B70" s="147"/>
      <c r="C70" s="25">
        <v>66</v>
      </c>
      <c r="D70" s="25" t="b">
        <f>IF('הוצאות (והחזרים) משתנות וקבועות'!U16,"",'הוצאות (והחזרים) משתנות וקבועות'!U16)</f>
        <v>0</v>
      </c>
      <c r="E70" s="25" t="str">
        <f>IF('הוצאות (והחזרים) משתנות וקבועות'!V16=0,"",'הוצאות (והחזרים) משתנות וקבועות'!V16)</f>
        <v/>
      </c>
      <c r="F70" s="54" t="str">
        <f>IF('הוצאות (והחזרים) משתנות וקבועות'!W16=0,"",'הוצאות (והחזרים) משתנות וקבועות'!W16)</f>
        <v/>
      </c>
      <c r="G70" s="25" t="str">
        <f>IF('הוצאות (והחזרים) משתנות וקבועות'!X16=0,"",'הוצאות (והחזרים) משתנות וקבועות'!X16)</f>
        <v/>
      </c>
      <c r="H70" s="25">
        <f>'הוצאות (והחזרים) משתנות וקבועות'!AC16</f>
        <v>0</v>
      </c>
    </row>
    <row r="71" spans="2:8" ht="20" customHeight="1" x14ac:dyDescent="0.3">
      <c r="B71" s="147"/>
      <c r="C71" s="25">
        <v>67</v>
      </c>
      <c r="D71" s="25" t="b">
        <f>IF('הוצאות (והחזרים) משתנות וקבועות'!U17,"",'הוצאות (והחזרים) משתנות וקבועות'!U17)</f>
        <v>0</v>
      </c>
      <c r="E71" s="25" t="str">
        <f>IF('הוצאות (והחזרים) משתנות וקבועות'!V17=0,"",'הוצאות (והחזרים) משתנות וקבועות'!V17)</f>
        <v/>
      </c>
      <c r="F71" s="54" t="str">
        <f>IF('הוצאות (והחזרים) משתנות וקבועות'!W17=0,"",'הוצאות (והחזרים) משתנות וקבועות'!W17)</f>
        <v/>
      </c>
      <c r="G71" s="25" t="str">
        <f>IF('הוצאות (והחזרים) משתנות וקבועות'!X17=0,"",'הוצאות (והחזרים) משתנות וקבועות'!X17)</f>
        <v/>
      </c>
      <c r="H71" s="25">
        <f>'הוצאות (והחזרים) משתנות וקבועות'!AC17</f>
        <v>0</v>
      </c>
    </row>
    <row r="72" spans="2:8" ht="20" customHeight="1" x14ac:dyDescent="0.3">
      <c r="B72" s="147"/>
      <c r="C72" s="25">
        <v>68</v>
      </c>
      <c r="D72" s="25" t="b">
        <f>IF('הוצאות (והחזרים) משתנות וקבועות'!U18,"",'הוצאות (והחזרים) משתנות וקבועות'!U18)</f>
        <v>0</v>
      </c>
      <c r="E72" s="25" t="str">
        <f>IF('הוצאות (והחזרים) משתנות וקבועות'!V18=0,"",'הוצאות (והחזרים) משתנות וקבועות'!V18)</f>
        <v/>
      </c>
      <c r="F72" s="54" t="str">
        <f>IF('הוצאות (והחזרים) משתנות וקבועות'!W18=0,"",'הוצאות (והחזרים) משתנות וקבועות'!W18)</f>
        <v/>
      </c>
      <c r="G72" s="25" t="str">
        <f>IF('הוצאות (והחזרים) משתנות וקבועות'!X18=0,"",'הוצאות (והחזרים) משתנות וקבועות'!X18)</f>
        <v/>
      </c>
      <c r="H72" s="25">
        <f>'הוצאות (והחזרים) משתנות וקבועות'!AC18</f>
        <v>0</v>
      </c>
    </row>
    <row r="73" spans="2:8" ht="20" customHeight="1" x14ac:dyDescent="0.3">
      <c r="B73" s="147"/>
      <c r="C73" s="25">
        <v>69</v>
      </c>
      <c r="D73" s="25" t="b">
        <f>IF('הוצאות (והחזרים) משתנות וקבועות'!U19,"",'הוצאות (והחזרים) משתנות וקבועות'!U19)</f>
        <v>0</v>
      </c>
      <c r="E73" s="25" t="str">
        <f>IF('הוצאות (והחזרים) משתנות וקבועות'!V19=0,"",'הוצאות (והחזרים) משתנות וקבועות'!V19)</f>
        <v/>
      </c>
      <c r="F73" s="54" t="str">
        <f>IF('הוצאות (והחזרים) משתנות וקבועות'!W19=0,"",'הוצאות (והחזרים) משתנות וקבועות'!W19)</f>
        <v/>
      </c>
      <c r="G73" s="25" t="str">
        <f>IF('הוצאות (והחזרים) משתנות וקבועות'!X19=0,"",'הוצאות (והחזרים) משתנות וקבועות'!X19)</f>
        <v/>
      </c>
      <c r="H73" s="25">
        <f>'הוצאות (והחזרים) משתנות וקבועות'!AC19</f>
        <v>0</v>
      </c>
    </row>
    <row r="74" spans="2:8" ht="20" customHeight="1" x14ac:dyDescent="0.3">
      <c r="B74" s="147"/>
      <c r="C74" s="25">
        <v>70</v>
      </c>
      <c r="D74" s="25" t="b">
        <f>IF('הוצאות (והחזרים) משתנות וקבועות'!U20,"",'הוצאות (והחזרים) משתנות וקבועות'!U20)</f>
        <v>0</v>
      </c>
      <c r="E74" s="25" t="str">
        <f>IF('הוצאות (והחזרים) משתנות וקבועות'!V20=0,"",'הוצאות (והחזרים) משתנות וקבועות'!V20)</f>
        <v/>
      </c>
      <c r="F74" s="54" t="str">
        <f>IF('הוצאות (והחזרים) משתנות וקבועות'!W20=0,"",'הוצאות (והחזרים) משתנות וקבועות'!W20)</f>
        <v/>
      </c>
      <c r="G74" s="25" t="str">
        <f>IF('הוצאות (והחזרים) משתנות וקבועות'!X20=0,"",'הוצאות (והחזרים) משתנות וקבועות'!X20)</f>
        <v/>
      </c>
      <c r="H74" s="25">
        <f>'הוצאות (והחזרים) משתנות וקבועות'!AC20</f>
        <v>0</v>
      </c>
    </row>
    <row r="75" spans="2:8" ht="20" customHeight="1" x14ac:dyDescent="0.3">
      <c r="B75" s="147"/>
      <c r="C75" s="25">
        <v>71</v>
      </c>
      <c r="D75" s="25" t="b">
        <f>IF('הוצאות (והחזרים) משתנות וקבועות'!U21,"",'הוצאות (והחזרים) משתנות וקבועות'!U21)</f>
        <v>0</v>
      </c>
      <c r="E75" s="25" t="str">
        <f>IF('הוצאות (והחזרים) משתנות וקבועות'!V21=0,"",'הוצאות (והחזרים) משתנות וקבועות'!V21)</f>
        <v/>
      </c>
      <c r="F75" s="54" t="str">
        <f>IF('הוצאות (והחזרים) משתנות וקבועות'!W21=0,"",'הוצאות (והחזרים) משתנות וקבועות'!W21)</f>
        <v/>
      </c>
      <c r="G75" s="25" t="str">
        <f>IF('הוצאות (והחזרים) משתנות וקבועות'!X21=0,"",'הוצאות (והחזרים) משתנות וקבועות'!X21)</f>
        <v/>
      </c>
      <c r="H75" s="25">
        <f>'הוצאות (והחזרים) משתנות וקבועות'!AC21</f>
        <v>0</v>
      </c>
    </row>
    <row r="76" spans="2:8" ht="20" customHeight="1" x14ac:dyDescent="0.3">
      <c r="B76" s="147"/>
      <c r="C76" s="25">
        <v>72</v>
      </c>
      <c r="D76" s="25" t="b">
        <f>IF('הוצאות (והחזרים) משתנות וקבועות'!U22,"",'הוצאות (והחזרים) משתנות וקבועות'!U22)</f>
        <v>0</v>
      </c>
      <c r="E76" s="25" t="str">
        <f>IF('הוצאות (והחזרים) משתנות וקבועות'!V22=0,"",'הוצאות (והחזרים) משתנות וקבועות'!V22)</f>
        <v/>
      </c>
      <c r="F76" s="54" t="str">
        <f>IF('הוצאות (והחזרים) משתנות וקבועות'!W22=0,"",'הוצאות (והחזרים) משתנות וקבועות'!W22)</f>
        <v/>
      </c>
      <c r="G76" s="25" t="str">
        <f>IF('הוצאות (והחזרים) משתנות וקבועות'!X22=0,"",'הוצאות (והחזרים) משתנות וקבועות'!X22)</f>
        <v/>
      </c>
      <c r="H76" s="25">
        <f>'הוצאות (והחזרים) משתנות וקבועות'!AC22</f>
        <v>0</v>
      </c>
    </row>
    <row r="77" spans="2:8" ht="20" customHeight="1" x14ac:dyDescent="0.3">
      <c r="B77" s="147"/>
      <c r="C77" s="25">
        <v>73</v>
      </c>
      <c r="D77" s="25" t="b">
        <f>IF('הוצאות (והחזרים) משתנות וקבועות'!U23,"",'הוצאות (והחזרים) משתנות וקבועות'!U23)</f>
        <v>0</v>
      </c>
      <c r="E77" s="25" t="str">
        <f>IF('הוצאות (והחזרים) משתנות וקבועות'!V23=0,"",'הוצאות (והחזרים) משתנות וקבועות'!V23)</f>
        <v/>
      </c>
      <c r="F77" s="54" t="str">
        <f>IF('הוצאות (והחזרים) משתנות וקבועות'!W23=0,"",'הוצאות (והחזרים) משתנות וקבועות'!W23)</f>
        <v/>
      </c>
      <c r="G77" s="25" t="str">
        <f>IF('הוצאות (והחזרים) משתנות וקבועות'!X23=0,"",'הוצאות (והחזרים) משתנות וקבועות'!X23)</f>
        <v/>
      </c>
      <c r="H77" s="25">
        <f>'הוצאות (והחזרים) משתנות וקבועות'!AC23</f>
        <v>0</v>
      </c>
    </row>
    <row r="78" spans="2:8" ht="20" customHeight="1" x14ac:dyDescent="0.3">
      <c r="B78" s="147"/>
      <c r="C78" s="25">
        <v>74</v>
      </c>
      <c r="D78" s="25" t="b">
        <f>IF('הוצאות (והחזרים) משתנות וקבועות'!U24,"",'הוצאות (והחזרים) משתנות וקבועות'!U24)</f>
        <v>0</v>
      </c>
      <c r="E78" s="25" t="str">
        <f>IF('הוצאות (והחזרים) משתנות וקבועות'!V24=0,"",'הוצאות (והחזרים) משתנות וקבועות'!V24)</f>
        <v/>
      </c>
      <c r="F78" s="54" t="str">
        <f>IF('הוצאות (והחזרים) משתנות וקבועות'!W24=0,"",'הוצאות (והחזרים) משתנות וקבועות'!W24)</f>
        <v/>
      </c>
      <c r="G78" s="25" t="str">
        <f>IF('הוצאות (והחזרים) משתנות וקבועות'!X24=0,"",'הוצאות (והחזרים) משתנות וקבועות'!X24)</f>
        <v/>
      </c>
      <c r="H78" s="25">
        <f>'הוצאות (והחזרים) משתנות וקבועות'!AC24</f>
        <v>0</v>
      </c>
    </row>
    <row r="79" spans="2:8" ht="20" customHeight="1" x14ac:dyDescent="0.3">
      <c r="B79" s="147"/>
      <c r="C79" s="25">
        <v>75</v>
      </c>
      <c r="D79" s="25" t="b">
        <f>IF('הוצאות (והחזרים) משתנות וקבועות'!U25,"",'הוצאות (והחזרים) משתנות וקבועות'!U25)</f>
        <v>0</v>
      </c>
      <c r="E79" s="25" t="str">
        <f>IF('הוצאות (והחזרים) משתנות וקבועות'!V25=0,"",'הוצאות (והחזרים) משתנות וקבועות'!V25)</f>
        <v/>
      </c>
      <c r="F79" s="54" t="str">
        <f>IF('הוצאות (והחזרים) משתנות וקבועות'!W25=0,"",'הוצאות (והחזרים) משתנות וקבועות'!W25)</f>
        <v/>
      </c>
      <c r="G79" s="25" t="str">
        <f>IF('הוצאות (והחזרים) משתנות וקבועות'!X25=0,"",'הוצאות (והחזרים) משתנות וקבועות'!X25)</f>
        <v/>
      </c>
      <c r="H79" s="25">
        <f>'הוצאות (והחזרים) משתנות וקבועות'!AC25</f>
        <v>0</v>
      </c>
    </row>
    <row r="80" spans="2:8" ht="20" customHeight="1" x14ac:dyDescent="0.3">
      <c r="B80" s="147"/>
      <c r="C80" s="25">
        <v>76</v>
      </c>
      <c r="D80" s="25" t="b">
        <f>IF('הוצאות (והחזרים) משתנות וקבועות'!U26,"",'הוצאות (והחזרים) משתנות וקבועות'!U26)</f>
        <v>0</v>
      </c>
      <c r="E80" s="25" t="str">
        <f>IF('הוצאות (והחזרים) משתנות וקבועות'!V26=0,"",'הוצאות (והחזרים) משתנות וקבועות'!V26)</f>
        <v/>
      </c>
      <c r="F80" s="54" t="str">
        <f>IF('הוצאות (והחזרים) משתנות וקבועות'!W26=0,"",'הוצאות (והחזרים) משתנות וקבועות'!W26)</f>
        <v/>
      </c>
      <c r="G80" s="25" t="str">
        <f>IF('הוצאות (והחזרים) משתנות וקבועות'!X26=0,"",'הוצאות (והחזרים) משתנות וקבועות'!X26)</f>
        <v/>
      </c>
      <c r="H80" s="25">
        <f>'הוצאות (והחזרים) משתנות וקבועות'!AC26</f>
        <v>0</v>
      </c>
    </row>
    <row r="81" spans="2:8" ht="20" customHeight="1" x14ac:dyDescent="0.3">
      <c r="B81" s="147"/>
      <c r="C81" s="25">
        <v>77</v>
      </c>
      <c r="D81" s="25" t="b">
        <f>IF('הוצאות (והחזרים) משתנות וקבועות'!U27,"",'הוצאות (והחזרים) משתנות וקבועות'!U27)</f>
        <v>0</v>
      </c>
      <c r="E81" s="25" t="str">
        <f>IF('הוצאות (והחזרים) משתנות וקבועות'!V27=0,"",'הוצאות (והחזרים) משתנות וקבועות'!V27)</f>
        <v/>
      </c>
      <c r="F81" s="54" t="str">
        <f>IF('הוצאות (והחזרים) משתנות וקבועות'!W27=0,"",'הוצאות (והחזרים) משתנות וקבועות'!W27)</f>
        <v/>
      </c>
      <c r="G81" s="25" t="str">
        <f>IF('הוצאות (והחזרים) משתנות וקבועות'!X27=0,"",'הוצאות (והחזרים) משתנות וקבועות'!X27)</f>
        <v/>
      </c>
      <c r="H81" s="25">
        <f>'הוצאות (והחזרים) משתנות וקבועות'!AC27</f>
        <v>0</v>
      </c>
    </row>
    <row r="82" spans="2:8" ht="20" customHeight="1" x14ac:dyDescent="0.3">
      <c r="B82" s="147"/>
      <c r="C82" s="25">
        <v>78</v>
      </c>
      <c r="D82" s="25" t="b">
        <f>IF('הוצאות (והחזרים) משתנות וקבועות'!U28,"",'הוצאות (והחזרים) משתנות וקבועות'!U28)</f>
        <v>0</v>
      </c>
      <c r="E82" s="25" t="str">
        <f>IF('הוצאות (והחזרים) משתנות וקבועות'!V28=0,"",'הוצאות (והחזרים) משתנות וקבועות'!V28)</f>
        <v/>
      </c>
      <c r="F82" s="54" t="str">
        <f>IF('הוצאות (והחזרים) משתנות וקבועות'!W28=0,"",'הוצאות (והחזרים) משתנות וקבועות'!W28)</f>
        <v/>
      </c>
      <c r="G82" s="25" t="str">
        <f>IF('הוצאות (והחזרים) משתנות וקבועות'!X28=0,"",'הוצאות (והחזרים) משתנות וקבועות'!X28)</f>
        <v/>
      </c>
      <c r="H82" s="25">
        <f>'הוצאות (והחזרים) משתנות וקבועות'!AC28</f>
        <v>0</v>
      </c>
    </row>
    <row r="83" spans="2:8" ht="20" customHeight="1" x14ac:dyDescent="0.3">
      <c r="B83" s="59"/>
      <c r="C83" s="59"/>
      <c r="D83" s="59"/>
      <c r="E83" s="59"/>
      <c r="F83" s="59"/>
      <c r="G83" s="59"/>
      <c r="H83" s="59"/>
    </row>
    <row r="84" spans="2:8" ht="20" customHeight="1" x14ac:dyDescent="0.3">
      <c r="B84" s="147" t="s">
        <v>127</v>
      </c>
      <c r="C84" s="25">
        <v>79</v>
      </c>
      <c r="D84" s="25" t="b">
        <f>IF('הוצאות (והחזרים) משתנות וקבועות'!U42=0,"",'הוצאות (והחזרים) משתנות וקבועות'!U42)</f>
        <v>0</v>
      </c>
      <c r="E84" s="25" t="str">
        <f>IF('הוצאות (והחזרים) משתנות וקבועות'!V42=0,"",'הוצאות (והחזרים) משתנות וקבועות'!V42)</f>
        <v>גוגל דרייב</v>
      </c>
      <c r="F84" s="25" t="str">
        <f>IF('הוצאות (והחזרים) משתנות וקבועות'!W42=0,"",'הוצאות (והחזרים) משתנות וקבועות'!W42)</f>
        <v>מנויים</v>
      </c>
      <c r="G84" s="25" t="str">
        <f>IF('הוצאות (והחזרים) משתנות וקבועות'!X42=0,"",'הוצאות (והחזרים) משתנות וקבועות'!X42)</f>
        <v>מנוי לגוגל דרייב</v>
      </c>
      <c r="H84" s="25">
        <f>'הוצאות (והחזרים) משתנות וקבועות'!Y42</f>
        <v>8</v>
      </c>
    </row>
    <row r="85" spans="2:8" ht="20" customHeight="1" x14ac:dyDescent="0.3">
      <c r="B85" s="147"/>
      <c r="C85" s="25">
        <v>80</v>
      </c>
      <c r="D85" s="25" t="b">
        <f>IF('הוצאות (והחזרים) משתנות וקבועות'!U43=0,"",'הוצאות (והחזרים) משתנות וקבועות'!U43)</f>
        <v>0</v>
      </c>
      <c r="E85" s="25" t="str">
        <f>IF('הוצאות (והחזרים) משתנות וקבועות'!V43=0,"",'הוצאות (והחזרים) משתנות וקבועות'!V43)</f>
        <v>אפל מיוזיק</v>
      </c>
      <c r="F85" s="25" t="str">
        <f>IF('הוצאות (והחזרים) משתנות וקבועות'!W43=0,"",'הוצאות (והחזרים) משתנות וקבועות'!W43)</f>
        <v>מנויים</v>
      </c>
      <c r="G85" s="25" t="str">
        <f>IF('הוצאות (והחזרים) משתנות וקבועות'!X43=0,"",'הוצאות (והחזרים) משתנות וקבועות'!X43)</f>
        <v>מנוי לאפל מיוזיק</v>
      </c>
      <c r="H85" s="25">
        <f>'הוצאות (והחזרים) משתנות וקבועות'!Y43</f>
        <v>9.9</v>
      </c>
    </row>
    <row r="86" spans="2:8" ht="20" customHeight="1" x14ac:dyDescent="0.3">
      <c r="B86" s="147"/>
      <c r="C86" s="25">
        <v>81</v>
      </c>
      <c r="D86" s="25" t="b">
        <f>IF('הוצאות (והחזרים) משתנות וקבועות'!U44=0,"",'הוצאות (והחזרים) משתנות וקבועות'!U44)</f>
        <v>0</v>
      </c>
      <c r="E86" s="25" t="str">
        <f>IF('הוצאות (והחזרים) משתנות וקבועות'!V44=0,"",'הוצאות (והחזרים) משתנות וקבועות'!V44)</f>
        <v>icloud</v>
      </c>
      <c r="F86" s="25" t="str">
        <f>IF('הוצאות (והחזרים) משתנות וקבועות'!W44=0,"",'הוצאות (והחזרים) משתנות וקבועות'!W44)</f>
        <v>מנויים</v>
      </c>
      <c r="G86" s="25" t="str">
        <f>IF('הוצאות (והחזרים) משתנות וקבועות'!X44=0,"",'הוצאות (והחזרים) משתנות וקבועות'!X44)</f>
        <v>מנוי לאייקלאוד</v>
      </c>
      <c r="H86" s="25">
        <f>'הוצאות (והחזרים) משתנות וקבועות'!Y44</f>
        <v>11.9</v>
      </c>
    </row>
    <row r="87" spans="2:8" ht="20" customHeight="1" x14ac:dyDescent="0.3">
      <c r="B87" s="147"/>
      <c r="C87" s="25">
        <v>82</v>
      </c>
      <c r="D87" s="25" t="b">
        <f>IF('הוצאות (והחזרים) משתנות וקבועות'!U45=0,"",'הוצאות (והחזרים) משתנות וקבועות'!U45)</f>
        <v>0</v>
      </c>
      <c r="E87" s="25" t="str">
        <f>IF('הוצאות (והחזרים) משתנות וקבועות'!V45=0,"",'הוצאות (והחזרים) משתנות וקבועות'!V45)</f>
        <v>דמי כרטיס אשראי</v>
      </c>
      <c r="F87" s="25" t="str">
        <f>IF('הוצאות (והחזרים) משתנות וקבועות'!W45=0,"",'הוצאות (והחזרים) משתנות וקבועות'!W45)</f>
        <v>בנקאות_וחיסכון</v>
      </c>
      <c r="G87" s="25" t="str">
        <f>IF('הוצאות (והחזרים) משתנות וקבועות'!X45=0,"",'הוצאות (והחזרים) משתנות וקבועות'!X45)</f>
        <v>עמלות וריביות בנק</v>
      </c>
      <c r="H87" s="25">
        <f>'הוצאות (והחזרים) משתנות וקבועות'!Y45</f>
        <v>19.899999999999999</v>
      </c>
    </row>
    <row r="88" spans="2:8" ht="20" customHeight="1" x14ac:dyDescent="0.3">
      <c r="B88" s="147"/>
      <c r="C88" s="25">
        <v>83</v>
      </c>
      <c r="D88" s="25" t="b">
        <f>IF('הוצאות (והחזרים) משתנות וקבועות'!U46=0,"",'הוצאות (והחזרים) משתנות וקבועות'!U46)</f>
        <v>0</v>
      </c>
      <c r="E88" s="25" t="str">
        <f>IF('הוצאות (והחזרים) משתנות וקבועות'!V46=0,"",'הוצאות (והחזרים) משתנות וקבועות'!V46)</f>
        <v/>
      </c>
      <c r="F88" s="25" t="str">
        <f>IF('הוצאות (והחזרים) משתנות וקבועות'!W46=0,"",'הוצאות (והחזרים) משתנות וקבועות'!W46)</f>
        <v/>
      </c>
      <c r="G88" s="25" t="str">
        <f>IF('הוצאות (והחזרים) משתנות וקבועות'!X46=0,"",'הוצאות (והחזרים) משתנות וקבועות'!X46)</f>
        <v/>
      </c>
      <c r="H88" s="25">
        <f>'הוצאות (והחזרים) משתנות וקבועות'!Y46</f>
        <v>0</v>
      </c>
    </row>
    <row r="89" spans="2:8" ht="20" customHeight="1" x14ac:dyDescent="0.3">
      <c r="B89" s="147"/>
      <c r="C89" s="25">
        <v>84</v>
      </c>
      <c r="D89" s="25" t="b">
        <f>IF('הוצאות (והחזרים) משתנות וקבועות'!U47=0,"",'הוצאות (והחזרים) משתנות וקבועות'!U47)</f>
        <v>0</v>
      </c>
      <c r="E89" s="25" t="str">
        <f>IF('הוצאות (והחזרים) משתנות וקבועות'!V47=0,"",'הוצאות (והחזרים) משתנות וקבועות'!V47)</f>
        <v>החזר 1 על דמי כרטיס אשראי</v>
      </c>
      <c r="F89" s="25" t="str">
        <f>IF('הוצאות (והחזרים) משתנות וקבועות'!W47=0,"",'הוצאות (והחזרים) משתנות וקבועות'!W47)</f>
        <v>בנקאות_וחיסכון</v>
      </c>
      <c r="G89" s="25" t="str">
        <f>IF('הוצאות (והחזרים) משתנות וקבועות'!X47=0,"",'הוצאות (והחזרים) משתנות וקבועות'!X47)</f>
        <v>עמלות וריביות בנק</v>
      </c>
      <c r="H89" s="25">
        <f>'הוצאות (והחזרים) משתנות וקבועות'!Y47</f>
        <v>0</v>
      </c>
    </row>
    <row r="90" spans="2:8" ht="20" customHeight="1" x14ac:dyDescent="0.3">
      <c r="B90" s="147"/>
      <c r="C90" s="25">
        <v>85</v>
      </c>
      <c r="D90" s="25" t="b">
        <f>IF('הוצאות (והחזרים) משתנות וקבועות'!U48=0,"",'הוצאות (והחזרים) משתנות וקבועות'!U48)</f>
        <v>0</v>
      </c>
      <c r="E90" s="25" t="str">
        <f>IF('הוצאות (והחזרים) משתנות וקבועות'!V48=0,"",'הוצאות (והחזרים) משתנות וקבועות'!V48)</f>
        <v>החזר 2 על דמי כרטיס אשראי</v>
      </c>
      <c r="F90" s="25" t="str">
        <f>IF('הוצאות (והחזרים) משתנות וקבועות'!W48=0,"",'הוצאות (והחזרים) משתנות וקבועות'!W48)</f>
        <v>בנקאות_וחיסכון</v>
      </c>
      <c r="G90" s="25" t="str">
        <f>IF('הוצאות (והחזרים) משתנות וקבועות'!X48=0,"",'הוצאות (והחזרים) משתנות וקבועות'!X48)</f>
        <v>עמלות וריביות בנק</v>
      </c>
      <c r="H90" s="25">
        <f>'הוצאות (והחזרים) משתנות וקבועות'!Y48</f>
        <v>0</v>
      </c>
    </row>
    <row r="91" spans="2:8" ht="20" customHeight="1" x14ac:dyDescent="0.3">
      <c r="B91" s="147"/>
      <c r="C91" s="25">
        <v>86</v>
      </c>
      <c r="D91" s="25" t="b">
        <f>IF('הוצאות (והחזרים) משתנות וקבועות'!U49=0,"",'הוצאות (והחזרים) משתנות וקבועות'!U49)</f>
        <v>0</v>
      </c>
      <c r="E91" s="25" t="str">
        <f>IF('הוצאות (והחזרים) משתנות וקבועות'!V49=0,"",'הוצאות (והחזרים) משתנות וקבועות'!V49)</f>
        <v/>
      </c>
      <c r="F91" s="25" t="str">
        <f>IF('הוצאות (והחזרים) משתנות וקבועות'!W49=0,"",'הוצאות (והחזרים) משתנות וקבועות'!W49)</f>
        <v/>
      </c>
      <c r="G91" s="25" t="str">
        <f>IF('הוצאות (והחזרים) משתנות וקבועות'!X49=0,"",'הוצאות (והחזרים) משתנות וקבועות'!X49)</f>
        <v/>
      </c>
      <c r="H91" s="25">
        <f>'הוצאות (והחזרים) משתנות וקבועות'!Y49</f>
        <v>0</v>
      </c>
    </row>
    <row r="92" spans="2:8" ht="20" customHeight="1" x14ac:dyDescent="0.3">
      <c r="B92" s="147"/>
      <c r="C92" s="25">
        <v>87</v>
      </c>
      <c r="D92" s="25" t="b">
        <f>IF('הוצאות (והחזרים) משתנות וקבועות'!U50=0,"",'הוצאות (והחזרים) משתנות וקבועות'!U50)</f>
        <v>0</v>
      </c>
      <c r="E92" s="25" t="str">
        <f>IF('הוצאות (והחזרים) משתנות וקבועות'!V50=0,"",'הוצאות (והחזרים) משתנות וקבועות'!V50)</f>
        <v/>
      </c>
      <c r="F92" s="25" t="str">
        <f>IF('הוצאות (והחזרים) משתנות וקבועות'!W50=0,"",'הוצאות (והחזרים) משתנות וקבועות'!W50)</f>
        <v/>
      </c>
      <c r="G92" s="25" t="str">
        <f>IF('הוצאות (והחזרים) משתנות וקבועות'!X50=0,"",'הוצאות (והחזרים) משתנות וקבועות'!X50)</f>
        <v/>
      </c>
      <c r="H92" s="25">
        <f>'הוצאות (והחזרים) משתנות וקבועות'!Y50</f>
        <v>0</v>
      </c>
    </row>
    <row r="93" spans="2:8" ht="20" customHeight="1" x14ac:dyDescent="0.3">
      <c r="B93" s="147"/>
      <c r="C93" s="25">
        <v>88</v>
      </c>
      <c r="D93" s="25" t="b">
        <f>IF('הוצאות (והחזרים) משתנות וקבועות'!U51=0,"",'הוצאות (והחזרים) משתנות וקבועות'!U51)</f>
        <v>0</v>
      </c>
      <c r="E93" s="25" t="str">
        <f>IF('הוצאות (והחזרים) משתנות וקבועות'!V51=0,"",'הוצאות (והחזרים) משתנות וקבועות'!V51)</f>
        <v/>
      </c>
      <c r="F93" s="25" t="str">
        <f>IF('הוצאות (והחזרים) משתנות וקבועות'!W51=0,"",'הוצאות (והחזרים) משתנות וקבועות'!W51)</f>
        <v/>
      </c>
      <c r="G93" s="25" t="str">
        <f>IF('הוצאות (והחזרים) משתנות וקבועות'!X51=0,"",'הוצאות (והחזרים) משתנות וקבועות'!X51)</f>
        <v/>
      </c>
      <c r="H93" s="25">
        <f>'הוצאות (והחזרים) משתנות וקבועות'!Y51</f>
        <v>0</v>
      </c>
    </row>
    <row r="94" spans="2:8" ht="20" customHeight="1" x14ac:dyDescent="0.3">
      <c r="B94" s="147"/>
      <c r="C94" s="25">
        <v>89</v>
      </c>
      <c r="D94" s="25" t="b">
        <f>IF('הוצאות (והחזרים) משתנות וקבועות'!U52=0,"",'הוצאות (והחזרים) משתנות וקבועות'!U52)</f>
        <v>0</v>
      </c>
      <c r="E94" s="25" t="str">
        <f>IF('הוצאות (והחזרים) משתנות וקבועות'!V52=0,"",'הוצאות (והחזרים) משתנות וקבועות'!V52)</f>
        <v/>
      </c>
      <c r="F94" s="25" t="str">
        <f>IF('הוצאות (והחזרים) משתנות וקבועות'!W52=0,"",'הוצאות (והחזרים) משתנות וקבועות'!W52)</f>
        <v/>
      </c>
      <c r="G94" s="25" t="str">
        <f>IF('הוצאות (והחזרים) משתנות וקבועות'!X52=0,"",'הוצאות (והחזרים) משתנות וקבועות'!X52)</f>
        <v/>
      </c>
      <c r="H94" s="25">
        <f>'הוצאות (והחזרים) משתנות וקבועות'!Y52</f>
        <v>0</v>
      </c>
    </row>
    <row r="95" spans="2:8" ht="20" customHeight="1" x14ac:dyDescent="0.3">
      <c r="B95" s="147"/>
      <c r="C95" s="25">
        <v>90</v>
      </c>
      <c r="D95" s="25" t="b">
        <f>IF('הוצאות (והחזרים) משתנות וקבועות'!U53=0,"",'הוצאות (והחזרים) משתנות וקבועות'!U53)</f>
        <v>0</v>
      </c>
      <c r="E95" s="25" t="str">
        <f>IF('הוצאות (והחזרים) משתנות וקבועות'!V53=0,"",'הוצאות (והחזרים) משתנות וקבועות'!V53)</f>
        <v/>
      </c>
      <c r="F95" s="25" t="str">
        <f>IF('הוצאות (והחזרים) משתנות וקבועות'!W53=0,"",'הוצאות (והחזרים) משתנות וקבועות'!W53)</f>
        <v/>
      </c>
      <c r="G95" s="25" t="str">
        <f>IF('הוצאות (והחזרים) משתנות וקבועות'!X53=0,"",'הוצאות (והחזרים) משתנות וקבועות'!X53)</f>
        <v/>
      </c>
      <c r="H95" s="25">
        <f>'הוצאות (והחזרים) משתנות וקבועות'!Y53</f>
        <v>0</v>
      </c>
    </row>
    <row r="96" spans="2:8" ht="20" customHeight="1" x14ac:dyDescent="0.3">
      <c r="B96" s="147"/>
      <c r="C96" s="25">
        <v>91</v>
      </c>
      <c r="D96" s="25" t="b">
        <f>IF('הוצאות (והחזרים) משתנות וקבועות'!U54=0,"",'הוצאות (והחזרים) משתנות וקבועות'!U54)</f>
        <v>0</v>
      </c>
      <c r="E96" s="25" t="str">
        <f>IF('הוצאות (והחזרים) משתנות וקבועות'!V54=0,"",'הוצאות (והחזרים) משתנות וקבועות'!V54)</f>
        <v/>
      </c>
      <c r="F96" s="25" t="str">
        <f>IF('הוצאות (והחזרים) משתנות וקבועות'!W54=0,"",'הוצאות (והחזרים) משתנות וקבועות'!W54)</f>
        <v/>
      </c>
      <c r="G96" s="25" t="str">
        <f>IF('הוצאות (והחזרים) משתנות וקבועות'!X54=0,"",'הוצאות (והחזרים) משתנות וקבועות'!X54)</f>
        <v/>
      </c>
      <c r="H96" s="25">
        <f>'הוצאות (והחזרים) משתנות וקבועות'!Y54</f>
        <v>0</v>
      </c>
    </row>
    <row r="97" spans="2:8" ht="20" customHeight="1" x14ac:dyDescent="0.3">
      <c r="B97" s="147"/>
      <c r="C97" s="25">
        <v>92</v>
      </c>
      <c r="D97" s="25" t="b">
        <f>IF('הוצאות (והחזרים) משתנות וקבועות'!U55=0,"",'הוצאות (והחזרים) משתנות וקבועות'!U55)</f>
        <v>0</v>
      </c>
      <c r="E97" s="25" t="str">
        <f>IF('הוצאות (והחזרים) משתנות וקבועות'!V55=0,"",'הוצאות (והחזרים) משתנות וקבועות'!V55)</f>
        <v/>
      </c>
      <c r="F97" s="25" t="str">
        <f>IF('הוצאות (והחזרים) משתנות וקבועות'!W55=0,"",'הוצאות (והחזרים) משתנות וקבועות'!W55)</f>
        <v/>
      </c>
      <c r="G97" s="25" t="str">
        <f>IF('הוצאות (והחזרים) משתנות וקבועות'!X55=0,"",'הוצאות (והחזרים) משתנות וקבועות'!X55)</f>
        <v/>
      </c>
      <c r="H97" s="25">
        <f>'הוצאות (והחזרים) משתנות וקבועות'!Y55</f>
        <v>0</v>
      </c>
    </row>
    <row r="98" spans="2:8" ht="20" customHeight="1" x14ac:dyDescent="0.3">
      <c r="B98" s="147"/>
      <c r="C98" s="25">
        <v>93</v>
      </c>
      <c r="D98" s="25" t="b">
        <f>IF('הוצאות (והחזרים) משתנות וקבועות'!U56=0,"",'הוצאות (והחזרים) משתנות וקבועות'!U56)</f>
        <v>0</v>
      </c>
      <c r="E98" s="25" t="str">
        <f>IF('הוצאות (והחזרים) משתנות וקבועות'!V56=0,"",'הוצאות (והחזרים) משתנות וקבועות'!V56)</f>
        <v/>
      </c>
      <c r="F98" s="25" t="str">
        <f>IF('הוצאות (והחזרים) משתנות וקבועות'!W56=0,"",'הוצאות (והחזרים) משתנות וקבועות'!W56)</f>
        <v/>
      </c>
      <c r="G98" s="25" t="str">
        <f>IF('הוצאות (והחזרים) משתנות וקבועות'!X56=0,"",'הוצאות (והחזרים) משתנות וקבועות'!X56)</f>
        <v/>
      </c>
      <c r="H98" s="25">
        <f>'הוצאות (והחזרים) משתנות וקבועות'!Y56</f>
        <v>0</v>
      </c>
    </row>
    <row r="99" spans="2:8" ht="20" customHeight="1" x14ac:dyDescent="0.3">
      <c r="B99" s="59"/>
      <c r="C99" s="59"/>
      <c r="D99" s="59"/>
      <c r="E99" s="59"/>
      <c r="F99" s="57"/>
      <c r="G99" s="59"/>
      <c r="H99" s="59"/>
    </row>
  </sheetData>
  <mergeCells count="4">
    <mergeCell ref="C1:G1"/>
    <mergeCell ref="B4:B64"/>
    <mergeCell ref="B66:B82"/>
    <mergeCell ref="B84:B9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BBED-EE42-4094-8CA5-53905C8FBD3A}">
  <sheetPr>
    <tabColor rgb="FFD000BC"/>
  </sheetPr>
  <dimension ref="A1:N61"/>
  <sheetViews>
    <sheetView rightToLeft="1" topLeftCell="A14" workbookViewId="0">
      <selection activeCell="E20" sqref="E20"/>
    </sheetView>
  </sheetViews>
  <sheetFormatPr defaultColWidth="0" defaultRowHeight="14" zeroHeight="1" x14ac:dyDescent="0.3"/>
  <cols>
    <col min="1" max="1" width="3.08203125" style="71" customWidth="1"/>
    <col min="2" max="2" width="8.5" style="71" customWidth="1"/>
    <col min="3" max="3" width="8.6640625" style="55" customWidth="1"/>
    <col min="4" max="4" width="8.6640625" style="74" customWidth="1"/>
    <col min="5" max="5" width="11.33203125" style="74" bestFit="1" customWidth="1"/>
    <col min="6" max="6" width="21.58203125" style="55" customWidth="1"/>
    <col min="7" max="7" width="20.6640625" style="55" customWidth="1"/>
    <col min="8" max="8" width="8.83203125" style="55" customWidth="1"/>
    <col min="9" max="14" width="8.6640625" style="55" customWidth="1"/>
    <col min="15" max="16384" width="8.6640625" style="55" hidden="1"/>
  </cols>
  <sheetData>
    <row r="1" spans="2:8" x14ac:dyDescent="0.3">
      <c r="C1" s="146" t="s">
        <v>188</v>
      </c>
      <c r="D1" s="146"/>
      <c r="E1" s="146"/>
      <c r="F1" s="146"/>
      <c r="G1" s="146"/>
    </row>
    <row r="2" spans="2:8" x14ac:dyDescent="0.3"/>
    <row r="3" spans="2:8" ht="33" customHeight="1" x14ac:dyDescent="0.3">
      <c r="C3" s="58" t="s">
        <v>189</v>
      </c>
      <c r="D3" s="58" t="s">
        <v>4</v>
      </c>
      <c r="E3" s="72" t="s">
        <v>5</v>
      </c>
      <c r="F3" s="52" t="s">
        <v>125</v>
      </c>
      <c r="G3" s="52" t="s">
        <v>126</v>
      </c>
      <c r="H3" s="67" t="s">
        <v>190</v>
      </c>
    </row>
    <row r="4" spans="2:8" x14ac:dyDescent="0.3">
      <c r="B4" s="148" t="s">
        <v>128</v>
      </c>
      <c r="C4" s="25">
        <v>1</v>
      </c>
      <c r="D4" s="25" t="b">
        <f>IF('הכנסות קבועות ומשתנות'!C8=0,"",'הכנסות קבועות ומשתנות'!C8)</f>
        <v>0</v>
      </c>
      <c r="E4" s="25" t="str">
        <f>IF('הכנסות קבועות ומשתנות'!D8=0,"",'הכנסות קבועות ומשתנות'!D8)</f>
        <v>עבודה (צבא)</v>
      </c>
      <c r="F4" s="54" t="str">
        <f>IF('הכנסות קבועות ומשתנות'!E8=0,"",'הכנסות קבועות ומשתנות'!E8)</f>
        <v>משכורת_חודשית</v>
      </c>
      <c r="G4" s="54" t="str">
        <f>IF('הכנסות קבועות ומשתנות'!F8=0,"",'הכנסות קבועות ומשתנות'!F8)</f>
        <v>משכורת מהצבא</v>
      </c>
      <c r="H4" s="25">
        <f>'הכנסות קבועות ומשתנות'!G8</f>
        <v>1866</v>
      </c>
    </row>
    <row r="5" spans="2:8" x14ac:dyDescent="0.3">
      <c r="B5" s="148"/>
      <c r="C5" s="25">
        <v>2</v>
      </c>
      <c r="D5" s="25" t="b">
        <f>IF('הכנסות קבועות ומשתנות'!C9=0,"",'הכנסות קבועות ומשתנות'!C9)</f>
        <v>0</v>
      </c>
      <c r="E5" s="25" t="str">
        <f>IF('הכנסות קבועות ומשתנות'!D9=0,"",'הכנסות קבועות ומשתנות'!D9)</f>
        <v>אבא (כל חודש)</v>
      </c>
      <c r="F5" s="54" t="str">
        <f>IF('הכנסות קבועות ומשתנות'!E9=0,"",'הכנסות קבועות ומשתנות'!E9)</f>
        <v>דמי_כיס</v>
      </c>
      <c r="G5" s="54" t="str">
        <f>IF('הכנסות קבועות ומשתנות'!F9=0,"",'הכנסות קבועות ומשתנות'!F9)</f>
        <v>דמי כיס מאבא</v>
      </c>
      <c r="H5" s="25">
        <f>'הכנסות קבועות ומשתנות'!G9</f>
        <v>400</v>
      </c>
    </row>
    <row r="6" spans="2:8" x14ac:dyDescent="0.3">
      <c r="B6" s="148"/>
      <c r="C6" s="25">
        <v>3</v>
      </c>
      <c r="D6" s="25" t="b">
        <f>IF('הכנסות קבועות ומשתנות'!C10=0,"",'הכנסות קבועות ומשתנות'!C10)</f>
        <v>0</v>
      </c>
      <c r="E6" s="25" t="str">
        <f>IF('הכנסות קבועות ומשתנות'!D10=0,"",'הכנסות קבועות ומשתנות'!D10)</f>
        <v/>
      </c>
      <c r="F6" s="54" t="str">
        <f>IF('הכנסות קבועות ומשתנות'!E10=0,"",'הכנסות קבועות ומשתנות'!E10)</f>
        <v/>
      </c>
      <c r="G6" s="54" t="str">
        <f>IF('הכנסות קבועות ומשתנות'!F10=0,"",'הכנסות קבועות ומשתנות'!F10)</f>
        <v/>
      </c>
      <c r="H6" s="25">
        <f>'הכנסות קבועות ומשתנות'!G10</f>
        <v>0</v>
      </c>
    </row>
    <row r="7" spans="2:8" x14ac:dyDescent="0.3">
      <c r="B7" s="148"/>
      <c r="C7" s="25">
        <v>4</v>
      </c>
      <c r="D7" s="25" t="b">
        <f>IF('הכנסות קבועות ומשתנות'!C11=0,"",'הכנסות קבועות ומשתנות'!C11)</f>
        <v>0</v>
      </c>
      <c r="E7" s="25" t="str">
        <f>IF('הכנסות קבועות ומשתנות'!D11=0,"",'הכנסות קבועות ומשתנות'!D11)</f>
        <v/>
      </c>
      <c r="F7" s="54" t="str">
        <f>IF('הכנסות קבועות ומשתנות'!E11=0,"",'הכנסות קבועות ומשתנות'!E11)</f>
        <v/>
      </c>
      <c r="G7" s="54" t="str">
        <f>IF('הכנסות קבועות ומשתנות'!F11=0,"",'הכנסות קבועות ומשתנות'!F11)</f>
        <v/>
      </c>
      <c r="H7" s="25">
        <f>'הכנסות קבועות ומשתנות'!G11</f>
        <v>0</v>
      </c>
    </row>
    <row r="8" spans="2:8" x14ac:dyDescent="0.3">
      <c r="B8" s="148"/>
      <c r="C8" s="25">
        <v>5</v>
      </c>
      <c r="D8" s="25" t="b">
        <f>IF('הכנסות קבועות ומשתנות'!C12=0,"",'הכנסות קבועות ומשתנות'!C12)</f>
        <v>0</v>
      </c>
      <c r="E8" s="25" t="str">
        <f>IF('הכנסות קבועות ומשתנות'!D12=0,"",'הכנסות קבועות ומשתנות'!D12)</f>
        <v/>
      </c>
      <c r="F8" s="54" t="str">
        <f>IF('הכנסות קבועות ומשתנות'!E12=0,"",'הכנסות קבועות ומשתנות'!E12)</f>
        <v/>
      </c>
      <c r="G8" s="54" t="str">
        <f>IF('הכנסות קבועות ומשתנות'!F12=0,"",'הכנסות קבועות ומשתנות'!F12)</f>
        <v/>
      </c>
      <c r="H8" s="25">
        <f>'הכנסות קבועות ומשתנות'!G12</f>
        <v>0</v>
      </c>
    </row>
    <row r="9" spans="2:8" x14ac:dyDescent="0.3">
      <c r="B9" s="148"/>
      <c r="C9" s="25">
        <v>6</v>
      </c>
      <c r="D9" s="25" t="b">
        <f>IF('הכנסות קבועות ומשתנות'!C13=0,"",'הכנסות קבועות ומשתנות'!C13)</f>
        <v>0</v>
      </c>
      <c r="E9" s="25" t="str">
        <f>IF('הכנסות קבועות ומשתנות'!D13=0,"",'הכנסות קבועות ומשתנות'!D13)</f>
        <v/>
      </c>
      <c r="F9" s="54" t="str">
        <f>IF('הכנסות קבועות ומשתנות'!E13=0,"",'הכנסות קבועות ומשתנות'!E13)</f>
        <v/>
      </c>
      <c r="G9" s="54" t="str">
        <f>IF('הכנסות קבועות ומשתנות'!F13=0,"",'הכנסות קבועות ומשתנות'!F13)</f>
        <v/>
      </c>
      <c r="H9" s="25">
        <f>'הכנסות קבועות ומשתנות'!G13</f>
        <v>0</v>
      </c>
    </row>
    <row r="10" spans="2:8" x14ac:dyDescent="0.3">
      <c r="B10" s="148"/>
      <c r="C10" s="25">
        <v>7</v>
      </c>
      <c r="D10" s="25" t="b">
        <f>IF('הכנסות קבועות ומשתנות'!C14=0,"",'הכנסות קבועות ומשתנות'!C14)</f>
        <v>0</v>
      </c>
      <c r="E10" s="25" t="str">
        <f>IF('הכנסות קבועות ומשתנות'!D14=0,"",'הכנסות קבועות ומשתנות'!D14)</f>
        <v/>
      </c>
      <c r="F10" s="54" t="str">
        <f>IF('הכנסות קבועות ומשתנות'!E14=0,"",'הכנסות קבועות ומשתנות'!E14)</f>
        <v/>
      </c>
      <c r="G10" s="54" t="str">
        <f>IF('הכנסות קבועות ומשתנות'!F14=0,"",'הכנסות קבועות ומשתנות'!F14)</f>
        <v/>
      </c>
      <c r="H10" s="25">
        <f>'הכנסות קבועות ומשתנות'!G14</f>
        <v>0</v>
      </c>
    </row>
    <row r="11" spans="2:8" x14ac:dyDescent="0.3">
      <c r="B11" s="148"/>
      <c r="C11" s="25">
        <v>8</v>
      </c>
      <c r="D11" s="25" t="b">
        <f>IF('הכנסות קבועות ומשתנות'!C15=0,"",'הכנסות קבועות ומשתנות'!C15)</f>
        <v>0</v>
      </c>
      <c r="E11" s="25" t="str">
        <f>IF('הכנסות קבועות ומשתנות'!D15=0,"",'הכנסות קבועות ומשתנות'!D15)</f>
        <v/>
      </c>
      <c r="F11" s="54" t="str">
        <f>IF('הכנסות קבועות ומשתנות'!E15=0,"",'הכנסות קבועות ומשתנות'!E15)</f>
        <v/>
      </c>
      <c r="G11" s="54" t="str">
        <f>IF('הכנסות קבועות ומשתנות'!F15=0,"",'הכנסות קבועות ומשתנות'!F15)</f>
        <v/>
      </c>
      <c r="H11" s="25">
        <f>'הכנסות קבועות ומשתנות'!G15</f>
        <v>0</v>
      </c>
    </row>
    <row r="12" spans="2:8" x14ac:dyDescent="0.3">
      <c r="B12" s="148"/>
      <c r="C12" s="25">
        <v>9</v>
      </c>
      <c r="D12" s="25" t="b">
        <f>IF('הכנסות קבועות ומשתנות'!C16=0,"",'הכנסות קבועות ומשתנות'!C16)</f>
        <v>0</v>
      </c>
      <c r="E12" s="25" t="str">
        <f>IF('הכנסות קבועות ומשתנות'!D16=0,"",'הכנסות קבועות ומשתנות'!D16)</f>
        <v/>
      </c>
      <c r="F12" s="54" t="str">
        <f>IF('הכנסות קבועות ומשתנות'!E16=0,"",'הכנסות קבועות ומשתנות'!E16)</f>
        <v/>
      </c>
      <c r="G12" s="54" t="str">
        <f>IF('הכנסות קבועות ומשתנות'!F16=0,"",'הכנסות קבועות ומשתנות'!F16)</f>
        <v/>
      </c>
      <c r="H12" s="25">
        <f>'הכנסות קבועות ומשתנות'!G16</f>
        <v>0</v>
      </c>
    </row>
    <row r="13" spans="2:8" x14ac:dyDescent="0.3">
      <c r="B13" s="148"/>
      <c r="C13" s="25">
        <v>10</v>
      </c>
      <c r="D13" s="25" t="b">
        <f>IF('הכנסות קבועות ומשתנות'!C17=0,"",'הכנסות קבועות ומשתנות'!C17)</f>
        <v>0</v>
      </c>
      <c r="E13" s="25" t="str">
        <f>IF('הכנסות קבועות ומשתנות'!D17=0,"",'הכנסות קבועות ומשתנות'!D17)</f>
        <v/>
      </c>
      <c r="F13" s="54" t="str">
        <f>IF('הכנסות קבועות ומשתנות'!E17=0,"",'הכנסות קבועות ומשתנות'!E17)</f>
        <v/>
      </c>
      <c r="G13" s="54" t="str">
        <f>IF('הכנסות קבועות ומשתנות'!F17=0,"",'הכנסות קבועות ומשתנות'!F17)</f>
        <v/>
      </c>
      <c r="H13" s="25">
        <f>'הכנסות קבועות ומשתנות'!G17</f>
        <v>0</v>
      </c>
    </row>
    <row r="14" spans="2:8" x14ac:dyDescent="0.3">
      <c r="B14" s="148"/>
      <c r="C14" s="25">
        <v>11</v>
      </c>
      <c r="D14" s="25" t="b">
        <f>IF('הכנסות קבועות ומשתנות'!C18=0,"",'הכנסות קבועות ומשתנות'!C18)</f>
        <v>0</v>
      </c>
      <c r="E14" s="25" t="str">
        <f>IF('הכנסות קבועות ומשתנות'!D18=0,"",'הכנסות קבועות ומשתנות'!D18)</f>
        <v/>
      </c>
      <c r="F14" s="54" t="str">
        <f>IF('הכנסות קבועות ומשתנות'!E18=0,"",'הכנסות קבועות ומשתנות'!E18)</f>
        <v/>
      </c>
      <c r="G14" s="54" t="str">
        <f>IF('הכנסות קבועות ומשתנות'!F18=0,"",'הכנסות קבועות ומשתנות'!F18)</f>
        <v/>
      </c>
      <c r="H14" s="25">
        <f>'הכנסות קבועות ומשתנות'!G18</f>
        <v>0</v>
      </c>
    </row>
    <row r="15" spans="2:8" x14ac:dyDescent="0.3">
      <c r="B15" s="148"/>
      <c r="C15" s="25">
        <v>12</v>
      </c>
      <c r="D15" s="25" t="b">
        <f>IF('הכנסות קבועות ומשתנות'!C19=0,"",'הכנסות קבועות ומשתנות'!C19)</f>
        <v>0</v>
      </c>
      <c r="E15" s="25" t="str">
        <f>IF('הכנסות קבועות ומשתנות'!D19=0,"",'הכנסות קבועות ומשתנות'!D19)</f>
        <v/>
      </c>
      <c r="F15" s="54" t="str">
        <f>IF('הכנסות קבועות ומשתנות'!E19=0,"",'הכנסות קבועות ומשתנות'!E19)</f>
        <v/>
      </c>
      <c r="G15" s="54" t="str">
        <f>IF('הכנסות קבועות ומשתנות'!F19=0,"",'הכנסות קבועות ומשתנות'!F19)</f>
        <v/>
      </c>
      <c r="H15" s="25">
        <f>'הכנסות קבועות ומשתנות'!G19</f>
        <v>0</v>
      </c>
    </row>
    <row r="16" spans="2:8" x14ac:dyDescent="0.3">
      <c r="B16" s="148"/>
      <c r="C16" s="25">
        <v>13</v>
      </c>
      <c r="D16" s="25" t="b">
        <f>IF('הכנסות קבועות ומשתנות'!C20=0,"",'הכנסות קבועות ומשתנות'!C20)</f>
        <v>0</v>
      </c>
      <c r="E16" s="25" t="str">
        <f>IF('הכנסות קבועות ומשתנות'!D20=0,"",'הכנסות קבועות ומשתנות'!D20)</f>
        <v/>
      </c>
      <c r="F16" s="54" t="str">
        <f>IF('הכנסות קבועות ומשתנות'!E20=0,"",'הכנסות קבועות ומשתנות'!E20)</f>
        <v/>
      </c>
      <c r="G16" s="54" t="str">
        <f>IF('הכנסות קבועות ומשתנות'!F20=0,"",'הכנסות קבועות ומשתנות'!F20)</f>
        <v/>
      </c>
      <c r="H16" s="25">
        <f>'הכנסות קבועות ומשתנות'!G20</f>
        <v>0</v>
      </c>
    </row>
    <row r="17" spans="2:8" x14ac:dyDescent="0.3">
      <c r="B17" s="148"/>
      <c r="C17" s="25">
        <v>14</v>
      </c>
      <c r="D17" s="25" t="b">
        <f>IF('הכנסות קבועות ומשתנות'!C21=0,"",'הכנסות קבועות ומשתנות'!C21)</f>
        <v>0</v>
      </c>
      <c r="E17" s="25" t="str">
        <f>IF('הכנסות קבועות ומשתנות'!D21=0,"",'הכנסות קבועות ומשתנות'!D21)</f>
        <v/>
      </c>
      <c r="F17" s="54" t="str">
        <f>IF('הכנסות קבועות ומשתנות'!E21=0,"",'הכנסות קבועות ומשתנות'!E21)</f>
        <v/>
      </c>
      <c r="G17" s="54" t="str">
        <f>IF('הכנסות קבועות ומשתנות'!F21=0,"",'הכנסות קבועות ומשתנות'!F21)</f>
        <v/>
      </c>
      <c r="H17" s="25">
        <f>'הכנסות קבועות ומשתנות'!G21</f>
        <v>0</v>
      </c>
    </row>
    <row r="18" spans="2:8" x14ac:dyDescent="0.3">
      <c r="B18" s="148"/>
      <c r="C18" s="25">
        <v>15</v>
      </c>
      <c r="D18" s="25" t="b">
        <f>IF('הכנסות קבועות ומשתנות'!C22=0,"",'הכנסות קבועות ומשתנות'!C22)</f>
        <v>0</v>
      </c>
      <c r="E18" s="25" t="str">
        <f>IF('הכנסות קבועות ומשתנות'!D22=0,"",'הכנסות קבועות ומשתנות'!D22)</f>
        <v/>
      </c>
      <c r="F18" s="54" t="str">
        <f>IF('הכנסות קבועות ומשתנות'!E22=0,"",'הכנסות קבועות ומשתנות'!E22)</f>
        <v/>
      </c>
      <c r="G18" s="54" t="str">
        <f>IF('הכנסות קבועות ומשתנות'!F22=0,"",'הכנסות קבועות ומשתנות'!F22)</f>
        <v/>
      </c>
      <c r="H18" s="25">
        <f>'הכנסות קבועות ומשתנות'!G22</f>
        <v>0</v>
      </c>
    </row>
    <row r="19" spans="2:8" x14ac:dyDescent="0.3">
      <c r="B19" s="59"/>
      <c r="C19" s="59"/>
      <c r="D19" s="59"/>
      <c r="E19" s="59"/>
      <c r="F19" s="57"/>
      <c r="G19" s="59"/>
      <c r="H19" s="59"/>
    </row>
    <row r="20" spans="2:8" x14ac:dyDescent="0.3">
      <c r="B20" s="148" t="s">
        <v>36</v>
      </c>
      <c r="C20" s="25">
        <v>16</v>
      </c>
      <c r="D20" s="25" t="b">
        <f>IF('הכנסות קבועות ומשתנות'!L8=0,"",'הכנסות קבועות ומשתנות'!L8)</f>
        <v>0</v>
      </c>
      <c r="E20" s="25" t="str">
        <f>IF('הכנסות קבועות ומשתנות'!M8=0,"",'הכנסות קבועות ומשתנות'!M8)</f>
        <v/>
      </c>
      <c r="F20" s="54" t="str">
        <f>IF('הכנסות קבועות ומשתנות'!N8=0,"",'הכנסות קבועות ומשתנות'!N8)</f>
        <v/>
      </c>
      <c r="G20" s="54" t="str">
        <f>IF('הכנסות קבועות ומשתנות'!O8=0,"",'הכנסות קבועות ומשתנות'!O8)</f>
        <v/>
      </c>
      <c r="H20" s="25">
        <f>'הכנסות קבועות ומשתנות'!S8</f>
        <v>0</v>
      </c>
    </row>
    <row r="21" spans="2:8" x14ac:dyDescent="0.3">
      <c r="B21" s="148"/>
      <c r="C21" s="25">
        <v>17</v>
      </c>
      <c r="D21" s="25" t="b">
        <f>IF('הכנסות קבועות ומשתנות'!L9=0,"",'הכנסות קבועות ומשתנות'!L9)</f>
        <v>0</v>
      </c>
      <c r="E21" s="25" t="str">
        <f>IF('הכנסות קבועות ומשתנות'!M9=0,"",'הכנסות קבועות ומשתנות'!M9)</f>
        <v/>
      </c>
      <c r="F21" s="54" t="str">
        <f>IF('הכנסות קבועות ומשתנות'!N9=0,"",'הכנסות קבועות ומשתנות'!N9)</f>
        <v/>
      </c>
      <c r="G21" s="54" t="str">
        <f>IF('הכנסות קבועות ומשתנות'!O9=0,"",'הכנסות קבועות ומשתנות'!O9)</f>
        <v/>
      </c>
      <c r="H21" s="25">
        <f>'הכנסות קבועות ומשתנות'!S9</f>
        <v>0</v>
      </c>
    </row>
    <row r="22" spans="2:8" x14ac:dyDescent="0.3">
      <c r="B22" s="148"/>
      <c r="C22" s="25">
        <v>18</v>
      </c>
      <c r="D22" s="25" t="b">
        <f>IF('הכנסות קבועות ומשתנות'!L10=0,"",'הכנסות קבועות ומשתנות'!L10)</f>
        <v>0</v>
      </c>
      <c r="E22" s="25" t="str">
        <f>IF('הכנסות קבועות ומשתנות'!M10=0,"",'הכנסות קבועות ומשתנות'!M10)</f>
        <v/>
      </c>
      <c r="F22" s="54" t="str">
        <f>IF('הכנסות קבועות ומשתנות'!N10=0,"",'הכנסות קבועות ומשתנות'!N10)</f>
        <v/>
      </c>
      <c r="G22" s="54" t="str">
        <f>IF('הכנסות קבועות ומשתנות'!O10=0,"",'הכנסות קבועות ומשתנות'!O10)</f>
        <v/>
      </c>
      <c r="H22" s="25">
        <f>'הכנסות קבועות ומשתנות'!S10</f>
        <v>0</v>
      </c>
    </row>
    <row r="23" spans="2:8" x14ac:dyDescent="0.3">
      <c r="B23" s="148"/>
      <c r="C23" s="25">
        <v>19</v>
      </c>
      <c r="D23" s="25" t="b">
        <f>IF('הכנסות קבועות ומשתנות'!L11=0,"",'הכנסות קבועות ומשתנות'!L11)</f>
        <v>0</v>
      </c>
      <c r="E23" s="25" t="str">
        <f>IF('הכנסות קבועות ומשתנות'!M11=0,"",'הכנסות קבועות ומשתנות'!M11)</f>
        <v/>
      </c>
      <c r="F23" s="54" t="str">
        <f>IF('הכנסות קבועות ומשתנות'!N11=0,"",'הכנסות קבועות ומשתנות'!N11)</f>
        <v/>
      </c>
      <c r="G23" s="54" t="str">
        <f>IF('הכנסות קבועות ומשתנות'!O11=0,"",'הכנסות קבועות ומשתנות'!O11)</f>
        <v/>
      </c>
      <c r="H23" s="25">
        <f>'הכנסות קבועות ומשתנות'!S11</f>
        <v>0</v>
      </c>
    </row>
    <row r="24" spans="2:8" x14ac:dyDescent="0.3">
      <c r="B24" s="148"/>
      <c r="C24" s="25">
        <v>20</v>
      </c>
      <c r="D24" s="25" t="b">
        <f>IF('הכנסות קבועות ומשתנות'!L12=0,"",'הכנסות קבועות ומשתנות'!L12)</f>
        <v>0</v>
      </c>
      <c r="E24" s="25" t="str">
        <f>IF('הכנסות קבועות ומשתנות'!M12=0,"",'הכנסות קבועות ומשתנות'!M12)</f>
        <v/>
      </c>
      <c r="F24" s="54" t="str">
        <f>IF('הכנסות קבועות ומשתנות'!N12=0,"",'הכנסות קבועות ומשתנות'!N12)</f>
        <v/>
      </c>
      <c r="G24" s="54" t="str">
        <f>IF('הכנסות קבועות ומשתנות'!O12=0,"",'הכנסות קבועות ומשתנות'!O12)</f>
        <v/>
      </c>
      <c r="H24" s="25">
        <f>'הכנסות קבועות ומשתנות'!S12</f>
        <v>0</v>
      </c>
    </row>
    <row r="25" spans="2:8" x14ac:dyDescent="0.3">
      <c r="B25" s="148"/>
      <c r="C25" s="25">
        <v>21</v>
      </c>
      <c r="D25" s="25" t="b">
        <f>IF('הכנסות קבועות ומשתנות'!L13=0,"",'הכנסות קבועות ומשתנות'!L13)</f>
        <v>0</v>
      </c>
      <c r="E25" s="25" t="str">
        <f>IF('הכנסות קבועות ומשתנות'!M13=0,"",'הכנסות קבועות ומשתנות'!M13)</f>
        <v/>
      </c>
      <c r="F25" s="54" t="str">
        <f>IF('הכנסות קבועות ומשתנות'!N13=0,"",'הכנסות קבועות ומשתנות'!N13)</f>
        <v/>
      </c>
      <c r="G25" s="54" t="str">
        <f>IF('הכנסות קבועות ומשתנות'!O13=0,"",'הכנסות קבועות ומשתנות'!O13)</f>
        <v/>
      </c>
      <c r="H25" s="25">
        <f>'הכנסות קבועות ומשתנות'!S13</f>
        <v>0</v>
      </c>
    </row>
    <row r="26" spans="2:8" x14ac:dyDescent="0.3">
      <c r="B26" s="148"/>
      <c r="C26" s="25">
        <v>22</v>
      </c>
      <c r="D26" s="25" t="b">
        <f>IF('הכנסות קבועות ומשתנות'!L14=0,"",'הכנסות קבועות ומשתנות'!L14)</f>
        <v>0</v>
      </c>
      <c r="E26" s="25" t="str">
        <f>IF('הכנסות קבועות ומשתנות'!M14=0,"",'הכנסות קבועות ומשתנות'!M14)</f>
        <v/>
      </c>
      <c r="F26" s="54" t="str">
        <f>IF('הכנסות קבועות ומשתנות'!N14=0,"",'הכנסות קבועות ומשתנות'!N14)</f>
        <v/>
      </c>
      <c r="G26" s="54" t="str">
        <f>IF('הכנסות קבועות ומשתנות'!O14=0,"",'הכנסות קבועות ומשתנות'!O14)</f>
        <v/>
      </c>
      <c r="H26" s="25">
        <f>'הכנסות קבועות ומשתנות'!S14</f>
        <v>0</v>
      </c>
    </row>
    <row r="27" spans="2:8" x14ac:dyDescent="0.3">
      <c r="B27" s="148"/>
      <c r="C27" s="25">
        <v>23</v>
      </c>
      <c r="D27" s="25" t="b">
        <f>IF('הכנסות קבועות ומשתנות'!L15=0,"",'הכנסות קבועות ומשתנות'!L15)</f>
        <v>0</v>
      </c>
      <c r="E27" s="25" t="str">
        <f>IF('הכנסות קבועות ומשתנות'!M15=0,"",'הכנסות קבועות ומשתנות'!M15)</f>
        <v/>
      </c>
      <c r="F27" s="54" t="str">
        <f>IF('הכנסות קבועות ומשתנות'!N15=0,"",'הכנסות קבועות ומשתנות'!N15)</f>
        <v/>
      </c>
      <c r="G27" s="54" t="str">
        <f>IF('הכנסות קבועות ומשתנות'!O15=0,"",'הכנסות קבועות ומשתנות'!O15)</f>
        <v/>
      </c>
      <c r="H27" s="25">
        <f>'הכנסות קבועות ומשתנות'!S15</f>
        <v>0</v>
      </c>
    </row>
    <row r="28" spans="2:8" x14ac:dyDescent="0.3">
      <c r="B28" s="148"/>
      <c r="C28" s="25">
        <v>24</v>
      </c>
      <c r="D28" s="25" t="b">
        <f>IF('הכנסות קבועות ומשתנות'!L16=0,"",'הכנסות קבועות ומשתנות'!L16)</f>
        <v>0</v>
      </c>
      <c r="E28" s="25" t="str">
        <f>IF('הכנסות קבועות ומשתנות'!M16=0,"",'הכנסות קבועות ומשתנות'!M16)</f>
        <v/>
      </c>
      <c r="F28" s="54" t="str">
        <f>IF('הכנסות קבועות ומשתנות'!N16=0,"",'הכנסות קבועות ומשתנות'!N16)</f>
        <v/>
      </c>
      <c r="G28" s="54" t="str">
        <f>IF('הכנסות קבועות ומשתנות'!O16=0,"",'הכנסות קבועות ומשתנות'!O16)</f>
        <v/>
      </c>
      <c r="H28" s="25">
        <f>'הכנסות קבועות ומשתנות'!S16</f>
        <v>0</v>
      </c>
    </row>
    <row r="29" spans="2:8" x14ac:dyDescent="0.3">
      <c r="B29" s="148"/>
      <c r="C29" s="25">
        <v>25</v>
      </c>
      <c r="D29" s="25" t="b">
        <f>IF('הכנסות קבועות ומשתנות'!L17=0,"",'הכנסות קבועות ומשתנות'!L17)</f>
        <v>0</v>
      </c>
      <c r="E29" s="25" t="str">
        <f>IF('הכנסות קבועות ומשתנות'!M17=0,"",'הכנסות קבועות ומשתנות'!M17)</f>
        <v/>
      </c>
      <c r="F29" s="54" t="str">
        <f>IF('הכנסות קבועות ומשתנות'!N17=0,"",'הכנסות קבועות ומשתנות'!N17)</f>
        <v/>
      </c>
      <c r="G29" s="54" t="str">
        <f>IF('הכנסות קבועות ומשתנות'!O17=0,"",'הכנסות קבועות ומשתנות'!O17)</f>
        <v/>
      </c>
      <c r="H29" s="25">
        <f>'הכנסות קבועות ומשתנות'!S17</f>
        <v>0</v>
      </c>
    </row>
    <row r="30" spans="2:8" x14ac:dyDescent="0.3">
      <c r="B30" s="148"/>
      <c r="C30" s="25">
        <v>26</v>
      </c>
      <c r="D30" s="25" t="b">
        <f>IF('הכנסות קבועות ומשתנות'!L18=0,"",'הכנסות קבועות ומשתנות'!L18)</f>
        <v>0</v>
      </c>
      <c r="E30" s="25" t="str">
        <f>IF('הכנסות קבועות ומשתנות'!M18=0,"",'הכנסות קבועות ומשתנות'!M18)</f>
        <v/>
      </c>
      <c r="F30" s="54" t="str">
        <f>IF('הכנסות קבועות ומשתנות'!N18=0,"",'הכנסות קבועות ומשתנות'!N18)</f>
        <v/>
      </c>
      <c r="G30" s="54" t="str">
        <f>IF('הכנסות קבועות ומשתנות'!O18=0,"",'הכנסות קבועות ומשתנות'!O18)</f>
        <v/>
      </c>
      <c r="H30" s="25">
        <f>'הכנסות קבועות ומשתנות'!S18</f>
        <v>0</v>
      </c>
    </row>
    <row r="31" spans="2:8" x14ac:dyDescent="0.3">
      <c r="B31" s="148"/>
      <c r="C31" s="25">
        <v>27</v>
      </c>
      <c r="D31" s="25" t="b">
        <f>IF('הכנסות קבועות ומשתנות'!L19=0,"",'הכנסות קבועות ומשתנות'!L19)</f>
        <v>0</v>
      </c>
      <c r="E31" s="25" t="str">
        <f>IF('הכנסות קבועות ומשתנות'!M19=0,"",'הכנסות קבועות ומשתנות'!M19)</f>
        <v/>
      </c>
      <c r="F31" s="54" t="str">
        <f>IF('הכנסות קבועות ומשתנות'!N19=0,"",'הכנסות קבועות ומשתנות'!N19)</f>
        <v/>
      </c>
      <c r="G31" s="54" t="str">
        <f>IF('הכנסות קבועות ומשתנות'!O19=0,"",'הכנסות קבועות ומשתנות'!O19)</f>
        <v/>
      </c>
      <c r="H31" s="25">
        <f>'הכנסות קבועות ומשתנות'!S19</f>
        <v>0</v>
      </c>
    </row>
    <row r="32" spans="2:8" x14ac:dyDescent="0.3">
      <c r="B32" s="148"/>
      <c r="C32" s="25">
        <v>28</v>
      </c>
      <c r="D32" s="25" t="b">
        <f>IF('הכנסות קבועות ומשתנות'!L20=0,"",'הכנסות קבועות ומשתנות'!L20)</f>
        <v>0</v>
      </c>
      <c r="E32" s="25" t="str">
        <f>IF('הכנסות קבועות ומשתנות'!M20=0,"",'הכנסות קבועות ומשתנות'!M20)</f>
        <v/>
      </c>
      <c r="F32" s="54" t="str">
        <f>IF('הכנסות קבועות ומשתנות'!N20=0,"",'הכנסות קבועות ומשתנות'!N20)</f>
        <v/>
      </c>
      <c r="G32" s="54" t="str">
        <f>IF('הכנסות קבועות ומשתנות'!O20=0,"",'הכנסות קבועות ומשתנות'!O20)</f>
        <v/>
      </c>
      <c r="H32" s="25">
        <f>'הכנסות קבועות ומשתנות'!S20</f>
        <v>0</v>
      </c>
    </row>
    <row r="33" spans="2:8" x14ac:dyDescent="0.3">
      <c r="B33" s="148"/>
      <c r="C33" s="25">
        <v>29</v>
      </c>
      <c r="D33" s="25" t="b">
        <f>IF('הכנסות קבועות ומשתנות'!L21=0,"",'הכנסות קבועות ומשתנות'!L21)</f>
        <v>0</v>
      </c>
      <c r="E33" s="25" t="str">
        <f>IF('הכנסות קבועות ומשתנות'!M21=0,"",'הכנסות קבועות ומשתנות'!M21)</f>
        <v/>
      </c>
      <c r="F33" s="54" t="str">
        <f>IF('הכנסות קבועות ומשתנות'!N21=0,"",'הכנסות קבועות ומשתנות'!N21)</f>
        <v/>
      </c>
      <c r="G33" s="54" t="str">
        <f>IF('הכנסות קבועות ומשתנות'!O21=0,"",'הכנסות קבועות ומשתנות'!O21)</f>
        <v/>
      </c>
      <c r="H33" s="25">
        <f>'הכנסות קבועות ומשתנות'!S21</f>
        <v>0</v>
      </c>
    </row>
    <row r="34" spans="2:8" x14ac:dyDescent="0.3">
      <c r="B34" s="148"/>
      <c r="C34" s="25">
        <v>30</v>
      </c>
      <c r="D34" s="25" t="b">
        <f>IF('הכנסות קבועות ומשתנות'!L22=0,"",'הכנסות קבועות ומשתנות'!L22)</f>
        <v>0</v>
      </c>
      <c r="E34" s="25" t="str">
        <f>IF('הכנסות קבועות ומשתנות'!M22=0,"",'הכנסות קבועות ומשתנות'!M22)</f>
        <v/>
      </c>
      <c r="F34" s="54" t="str">
        <f>IF('הכנסות קבועות ומשתנות'!N22=0,"",'הכנסות קבועות ומשתנות'!N22)</f>
        <v/>
      </c>
      <c r="G34" s="54" t="str">
        <f>IF('הכנסות קבועות ומשתנות'!O22=0,"",'הכנסות קבועות ומשתנות'!O22)</f>
        <v/>
      </c>
      <c r="H34" s="25">
        <f>'הכנסות קבועות ומשתנות'!S22</f>
        <v>0</v>
      </c>
    </row>
    <row r="35" spans="2:8" x14ac:dyDescent="0.3">
      <c r="B35" s="148"/>
      <c r="C35" s="25">
        <v>31</v>
      </c>
      <c r="D35" s="25" t="b">
        <f>IF('הכנסות קבועות ומשתנות'!L23=0,"",'הכנסות קבועות ומשתנות'!L23)</f>
        <v>0</v>
      </c>
      <c r="E35" s="25" t="str">
        <f>IF('הכנסות קבועות ומשתנות'!M23=0,"",'הכנסות קבועות ומשתנות'!M23)</f>
        <v/>
      </c>
      <c r="F35" s="54" t="str">
        <f>IF('הכנסות קבועות ומשתנות'!N23=0,"",'הכנסות קבועות ומשתנות'!N23)</f>
        <v/>
      </c>
      <c r="G35" s="54" t="str">
        <f>IF('הכנסות קבועות ומשתנות'!O23=0,"",'הכנסות קבועות ומשתנות'!O23)</f>
        <v/>
      </c>
      <c r="H35" s="25">
        <f>'הכנסות קבועות ומשתנות'!S23</f>
        <v>0</v>
      </c>
    </row>
    <row r="36" spans="2:8" x14ac:dyDescent="0.3">
      <c r="B36" s="148"/>
      <c r="C36" s="25">
        <v>32</v>
      </c>
      <c r="D36" s="25" t="b">
        <f>IF('הכנסות קבועות ומשתנות'!L24=0,"",'הכנסות קבועות ומשתנות'!L24)</f>
        <v>0</v>
      </c>
      <c r="E36" s="25" t="str">
        <f>IF('הכנסות קבועות ומשתנות'!M24=0,"",'הכנסות קבועות ומשתנות'!M24)</f>
        <v/>
      </c>
      <c r="F36" s="54" t="str">
        <f>IF('הכנסות קבועות ומשתנות'!N24=0,"",'הכנסות קבועות ומשתנות'!N24)</f>
        <v/>
      </c>
      <c r="G36" s="54" t="str">
        <f>IF('הכנסות קבועות ומשתנות'!O24=0,"",'הכנסות קבועות ומשתנות'!O24)</f>
        <v/>
      </c>
      <c r="H36" s="25">
        <f>'הכנסות קבועות ומשתנות'!S24</f>
        <v>0</v>
      </c>
    </row>
    <row r="37" spans="2:8" x14ac:dyDescent="0.3">
      <c r="B37" s="148"/>
      <c r="C37" s="25">
        <v>33</v>
      </c>
      <c r="D37" s="25" t="b">
        <f>IF('הכנסות קבועות ומשתנות'!L25=0,"",'הכנסות קבועות ומשתנות'!L25)</f>
        <v>0</v>
      </c>
      <c r="E37" s="25" t="str">
        <f>IF('הכנסות קבועות ומשתנות'!M25=0,"",'הכנסות קבועות ומשתנות'!M25)</f>
        <v/>
      </c>
      <c r="F37" s="54" t="str">
        <f>IF('הכנסות קבועות ומשתנות'!N25=0,"",'הכנסות קבועות ומשתנות'!N25)</f>
        <v/>
      </c>
      <c r="G37" s="54" t="str">
        <f>IF('הכנסות קבועות ומשתנות'!O25=0,"",'הכנסות קבועות ומשתנות'!O25)</f>
        <v/>
      </c>
      <c r="H37" s="25">
        <f>'הכנסות קבועות ומשתנות'!S25</f>
        <v>0</v>
      </c>
    </row>
    <row r="38" spans="2:8" x14ac:dyDescent="0.3">
      <c r="B38" s="148"/>
      <c r="C38" s="25">
        <v>34</v>
      </c>
      <c r="D38" s="25" t="b">
        <f>IF('הכנסות קבועות ומשתנות'!L26=0,"",'הכנסות קבועות ומשתנות'!L26)</f>
        <v>0</v>
      </c>
      <c r="E38" s="25" t="str">
        <f>IF('הכנסות קבועות ומשתנות'!M26=0,"",'הכנסות קבועות ומשתנות'!M26)</f>
        <v/>
      </c>
      <c r="F38" s="54" t="str">
        <f>IF('הכנסות קבועות ומשתנות'!N26=0,"",'הכנסות קבועות ומשתנות'!N26)</f>
        <v/>
      </c>
      <c r="G38" s="54" t="str">
        <f>IF('הכנסות קבועות ומשתנות'!O26=0,"",'הכנסות קבועות ומשתנות'!O26)</f>
        <v/>
      </c>
      <c r="H38" s="25">
        <f>'הכנסות קבועות ומשתנות'!S26</f>
        <v>0</v>
      </c>
    </row>
    <row r="39" spans="2:8" x14ac:dyDescent="0.3">
      <c r="B39" s="148"/>
      <c r="C39" s="25">
        <v>35</v>
      </c>
      <c r="D39" s="25" t="b">
        <f>IF('הכנסות קבועות ומשתנות'!L27=0,"",'הכנסות קבועות ומשתנות'!L27)</f>
        <v>0</v>
      </c>
      <c r="E39" s="25" t="str">
        <f>IF('הכנסות קבועות ומשתנות'!M27=0,"",'הכנסות קבועות ומשתנות'!M27)</f>
        <v/>
      </c>
      <c r="F39" s="54" t="str">
        <f>IF('הכנסות קבועות ומשתנות'!N27=0,"",'הכנסות קבועות ומשתנות'!N27)</f>
        <v/>
      </c>
      <c r="G39" s="54" t="str">
        <f>IF('הכנסות קבועות ומשתנות'!O27=0,"",'הכנסות קבועות ומשתנות'!O27)</f>
        <v/>
      </c>
      <c r="H39" s="25">
        <f>'הכנסות קבועות ומשתנות'!S27</f>
        <v>0</v>
      </c>
    </row>
    <row r="40" spans="2:8" x14ac:dyDescent="0.3">
      <c r="B40" s="148"/>
      <c r="C40" s="25">
        <v>36</v>
      </c>
      <c r="D40" s="25" t="b">
        <f>IF('הכנסות קבועות ומשתנות'!L28=0,"",'הכנסות קבועות ומשתנות'!L28)</f>
        <v>0</v>
      </c>
      <c r="E40" s="25" t="str">
        <f>IF('הכנסות קבועות ומשתנות'!M28=0,"",'הכנסות קבועות ומשתנות'!M28)</f>
        <v/>
      </c>
      <c r="F40" s="54" t="str">
        <f>IF('הכנסות קבועות ומשתנות'!N28=0,"",'הכנסות קבועות ומשתנות'!N28)</f>
        <v/>
      </c>
      <c r="G40" s="54" t="str">
        <f>IF('הכנסות קבועות ומשתנות'!O28=0,"",'הכנסות קבועות ומשתנות'!O28)</f>
        <v/>
      </c>
      <c r="H40" s="25">
        <f>'הכנסות קבועות ומשתנות'!S28</f>
        <v>0</v>
      </c>
    </row>
    <row r="41" spans="2:8" x14ac:dyDescent="0.3">
      <c r="B41" s="148"/>
      <c r="C41" s="25">
        <v>37</v>
      </c>
      <c r="D41" s="25" t="b">
        <f>IF('הכנסות קבועות ומשתנות'!L29=0,"",'הכנסות קבועות ומשתנות'!L29)</f>
        <v>0</v>
      </c>
      <c r="E41" s="25" t="str">
        <f>IF('הכנסות קבועות ומשתנות'!M29=0,"",'הכנסות קבועות ומשתנות'!M29)</f>
        <v/>
      </c>
      <c r="F41" s="54" t="str">
        <f>IF('הכנסות קבועות ומשתנות'!N29=0,"",'הכנסות קבועות ומשתנות'!N29)</f>
        <v/>
      </c>
      <c r="G41" s="54" t="str">
        <f>IF('הכנסות קבועות ומשתנות'!O29=0,"",'הכנסות קבועות ומשתנות'!O29)</f>
        <v/>
      </c>
      <c r="H41" s="25">
        <f>'הכנסות קבועות ומשתנות'!S29</f>
        <v>0</v>
      </c>
    </row>
    <row r="42" spans="2:8" x14ac:dyDescent="0.3">
      <c r="B42" s="148"/>
      <c r="C42" s="25">
        <v>38</v>
      </c>
      <c r="D42" s="25" t="b">
        <f>IF('הכנסות קבועות ומשתנות'!L30=0,"",'הכנסות קבועות ומשתנות'!L30)</f>
        <v>0</v>
      </c>
      <c r="E42" s="25" t="str">
        <f>IF('הכנסות קבועות ומשתנות'!M30=0,"",'הכנסות קבועות ומשתנות'!M30)</f>
        <v/>
      </c>
      <c r="F42" s="54" t="str">
        <f>IF('הכנסות קבועות ומשתנות'!N30=0,"",'הכנסות קבועות ומשתנות'!N30)</f>
        <v/>
      </c>
      <c r="G42" s="54" t="str">
        <f>IF('הכנסות קבועות ומשתנות'!O30=0,"",'הכנסות קבועות ומשתנות'!O30)</f>
        <v/>
      </c>
      <c r="H42" s="25">
        <f>'הכנסות קבועות ומשתנות'!S30</f>
        <v>0</v>
      </c>
    </row>
    <row r="43" spans="2:8" x14ac:dyDescent="0.3">
      <c r="B43" s="148"/>
      <c r="C43" s="25">
        <v>39</v>
      </c>
      <c r="D43" s="25" t="b">
        <f>IF('הכנסות קבועות ומשתנות'!L31=0,"",'הכנסות קבועות ומשתנות'!L31)</f>
        <v>0</v>
      </c>
      <c r="E43" s="25" t="str">
        <f>IF('הכנסות קבועות ומשתנות'!M31=0,"",'הכנסות קבועות ומשתנות'!M31)</f>
        <v/>
      </c>
      <c r="F43" s="54" t="str">
        <f>IF('הכנסות קבועות ומשתנות'!N31=0,"",'הכנסות קבועות ומשתנות'!N31)</f>
        <v/>
      </c>
      <c r="G43" s="54" t="str">
        <f>IF('הכנסות קבועות ומשתנות'!O31=0,"",'הכנסות קבועות ומשתנות'!O31)</f>
        <v/>
      </c>
      <c r="H43" s="25">
        <f>'הכנסות קבועות ומשתנות'!S31</f>
        <v>0</v>
      </c>
    </row>
    <row r="44" spans="2:8" x14ac:dyDescent="0.3">
      <c r="B44" s="148"/>
      <c r="C44" s="25">
        <v>40</v>
      </c>
      <c r="D44" s="25" t="b">
        <f>IF('הכנסות קבועות ומשתנות'!L32=0,"",'הכנסות קבועות ומשתנות'!L32)</f>
        <v>0</v>
      </c>
      <c r="E44" s="25" t="str">
        <f>IF('הכנסות קבועות ומשתנות'!M32=0,"",'הכנסות קבועות ומשתנות'!M32)</f>
        <v/>
      </c>
      <c r="F44" s="54" t="str">
        <f>IF('הכנסות קבועות ומשתנות'!N32=0,"",'הכנסות קבועות ומשתנות'!N32)</f>
        <v/>
      </c>
      <c r="G44" s="54" t="str">
        <f>IF('הכנסות קבועות ומשתנות'!O32=0,"",'הכנסות קבועות ומשתנות'!O32)</f>
        <v/>
      </c>
      <c r="H44" s="25">
        <f>'הכנסות קבועות ומשתנות'!S32</f>
        <v>0</v>
      </c>
    </row>
    <row r="45" spans="2:8" x14ac:dyDescent="0.3">
      <c r="B45" s="148"/>
      <c r="C45" s="25">
        <v>41</v>
      </c>
      <c r="D45" s="25" t="b">
        <f>IF('הכנסות קבועות ומשתנות'!L33=0,"",'הכנסות קבועות ומשתנות'!L33)</f>
        <v>0</v>
      </c>
      <c r="E45" s="25" t="str">
        <f>IF('הכנסות קבועות ומשתנות'!M33=0,"",'הכנסות קבועות ומשתנות'!M33)</f>
        <v/>
      </c>
      <c r="F45" s="54" t="str">
        <f>IF('הכנסות קבועות ומשתנות'!N33=0,"",'הכנסות קבועות ומשתנות'!N33)</f>
        <v/>
      </c>
      <c r="G45" s="54" t="str">
        <f>IF('הכנסות קבועות ומשתנות'!O33=0,"",'הכנסות קבועות ומשתנות'!O33)</f>
        <v/>
      </c>
      <c r="H45" s="25">
        <f>'הכנסות קבועות ומשתנות'!S33</f>
        <v>0</v>
      </c>
    </row>
    <row r="46" spans="2:8" x14ac:dyDescent="0.3">
      <c r="B46" s="148"/>
      <c r="C46" s="25">
        <v>42</v>
      </c>
      <c r="D46" s="25" t="b">
        <f>IF('הכנסות קבועות ומשתנות'!L34=0,"",'הכנסות קבועות ומשתנות'!L34)</f>
        <v>0</v>
      </c>
      <c r="E46" s="25" t="str">
        <f>IF('הכנסות קבועות ומשתנות'!M34=0,"",'הכנסות קבועות ומשתנות'!M34)</f>
        <v/>
      </c>
      <c r="F46" s="54" t="str">
        <f>IF('הכנסות קבועות ומשתנות'!N34=0,"",'הכנסות קבועות ומשתנות'!N34)</f>
        <v/>
      </c>
      <c r="G46" s="54" t="str">
        <f>IF('הכנסות קבועות ומשתנות'!O34=0,"",'הכנסות קבועות ומשתנות'!O34)</f>
        <v/>
      </c>
      <c r="H46" s="25">
        <f>'הכנסות קבועות ומשתנות'!S34</f>
        <v>0</v>
      </c>
    </row>
    <row r="47" spans="2:8" x14ac:dyDescent="0.3">
      <c r="B47" s="148"/>
      <c r="C47" s="25">
        <v>43</v>
      </c>
      <c r="D47" s="25" t="b">
        <f>IF('הכנסות קבועות ומשתנות'!L35=0,"",'הכנסות קבועות ומשתנות'!L35)</f>
        <v>0</v>
      </c>
      <c r="E47" s="25" t="str">
        <f>IF('הכנסות קבועות ומשתנות'!M35=0,"",'הכנסות קבועות ומשתנות'!M35)</f>
        <v/>
      </c>
      <c r="F47" s="54" t="str">
        <f>IF('הכנסות קבועות ומשתנות'!N35=0,"",'הכנסות קבועות ומשתנות'!N35)</f>
        <v/>
      </c>
      <c r="G47" s="54" t="str">
        <f>IF('הכנסות קבועות ומשתנות'!O35=0,"",'הכנסות קבועות ומשתנות'!O35)</f>
        <v/>
      </c>
      <c r="H47" s="25">
        <f>'הכנסות קבועות ומשתנות'!S35</f>
        <v>0</v>
      </c>
    </row>
    <row r="48" spans="2:8" x14ac:dyDescent="0.3">
      <c r="B48" s="148"/>
      <c r="C48" s="25">
        <v>44</v>
      </c>
      <c r="D48" s="25" t="b">
        <f>IF('הכנסות קבועות ומשתנות'!L36=0,"",'הכנסות קבועות ומשתנות'!L36)</f>
        <v>0</v>
      </c>
      <c r="E48" s="25" t="str">
        <f>IF('הכנסות קבועות ומשתנות'!M36=0,"",'הכנסות קבועות ומשתנות'!M36)</f>
        <v/>
      </c>
      <c r="F48" s="54" t="str">
        <f>IF('הכנסות קבועות ומשתנות'!N36=0,"",'הכנסות קבועות ומשתנות'!N36)</f>
        <v/>
      </c>
      <c r="G48" s="54" t="str">
        <f>IF('הכנסות קבועות ומשתנות'!O36=0,"",'הכנסות קבועות ומשתנות'!O36)</f>
        <v/>
      </c>
      <c r="H48" s="25">
        <f>'הכנסות קבועות ומשתנות'!S36</f>
        <v>0</v>
      </c>
    </row>
    <row r="49" spans="2:8" x14ac:dyDescent="0.3">
      <c r="B49" s="148"/>
      <c r="C49" s="25">
        <v>45</v>
      </c>
      <c r="D49" s="25" t="b">
        <f>IF('הכנסות קבועות ומשתנות'!L37=0,"",'הכנסות קבועות ומשתנות'!L37)</f>
        <v>0</v>
      </c>
      <c r="E49" s="25" t="str">
        <f>IF('הכנסות קבועות ומשתנות'!M37=0,"",'הכנסות קבועות ומשתנות'!M37)</f>
        <v/>
      </c>
      <c r="F49" s="54" t="str">
        <f>IF('הכנסות קבועות ומשתנות'!N37=0,"",'הכנסות קבועות ומשתנות'!N37)</f>
        <v/>
      </c>
      <c r="G49" s="54" t="str">
        <f>IF('הכנסות קבועות ומשתנות'!O37=0,"",'הכנסות קבועות ומשתנות'!O37)</f>
        <v/>
      </c>
      <c r="H49" s="25">
        <f>'הכנסות קבועות ומשתנות'!S37</f>
        <v>0</v>
      </c>
    </row>
    <row r="50" spans="2:8" x14ac:dyDescent="0.3">
      <c r="B50" s="59"/>
      <c r="C50" s="59"/>
      <c r="D50" s="59"/>
      <c r="E50" s="59"/>
      <c r="F50" s="59"/>
      <c r="G50" s="59"/>
      <c r="H50" s="59"/>
    </row>
    <row r="51" spans="2:8" x14ac:dyDescent="0.3"/>
    <row r="52" spans="2:8" x14ac:dyDescent="0.3"/>
    <row r="53" spans="2:8" x14ac:dyDescent="0.3"/>
    <row r="54" spans="2:8" x14ac:dyDescent="0.3"/>
    <row r="55" spans="2:8" x14ac:dyDescent="0.3"/>
    <row r="56" spans="2:8" x14ac:dyDescent="0.3"/>
    <row r="57" spans="2:8" x14ac:dyDescent="0.3"/>
    <row r="58" spans="2:8" x14ac:dyDescent="0.3"/>
    <row r="59" spans="2:8" x14ac:dyDescent="0.3"/>
    <row r="60" spans="2:8" x14ac:dyDescent="0.3"/>
    <row r="61" spans="2:8" x14ac:dyDescent="0.3"/>
  </sheetData>
  <mergeCells count="3">
    <mergeCell ref="C1:G1"/>
    <mergeCell ref="B4:B18"/>
    <mergeCell ref="B20:B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גיליון5">
    <tabColor rgb="FF00B050"/>
  </sheetPr>
  <dimension ref="A1:Z1012"/>
  <sheetViews>
    <sheetView rightToLeft="1" topLeftCell="C1" zoomScale="57" zoomScaleNormal="55" workbookViewId="0">
      <selection activeCell="AA56" sqref="AA56"/>
    </sheetView>
  </sheetViews>
  <sheetFormatPr defaultColWidth="0" defaultRowHeight="15" customHeight="1" zeroHeight="1" x14ac:dyDescent="0.3"/>
  <cols>
    <col min="1" max="1" width="14.1640625" customWidth="1"/>
    <col min="2" max="2" width="10.33203125" customWidth="1"/>
    <col min="3" max="3" width="26.83203125" bestFit="1" customWidth="1"/>
    <col min="4" max="4" width="14.6640625" customWidth="1"/>
    <col min="5" max="5" width="19.4140625" customWidth="1"/>
    <col min="6" max="6" width="18.83203125" bestFit="1" customWidth="1"/>
    <col min="7" max="7" width="26.08203125" customWidth="1"/>
    <col min="8" max="8" width="23" customWidth="1"/>
    <col min="9" max="9" width="19.6640625" customWidth="1"/>
    <col min="10" max="10" width="13.4140625" bestFit="1" customWidth="1"/>
    <col min="11" max="11" width="10.1640625" customWidth="1"/>
    <col min="12" max="12" width="7.25" customWidth="1"/>
    <col min="13" max="13" width="14" bestFit="1" customWidth="1"/>
    <col min="14" max="14" width="7.4140625" bestFit="1" customWidth="1"/>
    <col min="15" max="15" width="6.83203125" customWidth="1"/>
    <col min="16" max="16" width="16.08203125" customWidth="1"/>
    <col min="17" max="22" width="8.6640625" customWidth="1"/>
    <col min="23" max="26" width="8.6640625" hidden="1" customWidth="1"/>
    <col min="27" max="31" width="12.6640625" hidden="1" customWidth="1"/>
    <col min="32" max="16384" width="12.6640625" hidden="1"/>
  </cols>
  <sheetData>
    <row r="1" spans="1:26" ht="50" customHeight="1" x14ac:dyDescent="0.3">
      <c r="C1" s="152" t="s">
        <v>176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5" x14ac:dyDescent="0.3">
      <c r="A2" s="16" t="s">
        <v>35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5" x14ac:dyDescent="0.3">
      <c r="A3" s="16" t="s">
        <v>127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5" x14ac:dyDescent="0.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8.5" customHeight="1" x14ac:dyDescent="0.55000000000000004">
      <c r="A5" s="4"/>
      <c r="B5" s="4"/>
      <c r="C5" s="150" t="str">
        <f>A2</f>
        <v>הוצאות משתנות</v>
      </c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5" x14ac:dyDescent="0.3">
      <c r="A6" s="4"/>
      <c r="B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2.5" customHeight="1" x14ac:dyDescent="0.3">
      <c r="A7" s="4"/>
      <c r="B7" s="36" t="s">
        <v>125</v>
      </c>
      <c r="C7" s="39" t="s">
        <v>82</v>
      </c>
      <c r="D7" s="39" t="s">
        <v>138</v>
      </c>
      <c r="E7" s="39" t="s">
        <v>139</v>
      </c>
      <c r="F7" s="39" t="s">
        <v>141</v>
      </c>
      <c r="G7" s="39" t="s">
        <v>140</v>
      </c>
      <c r="H7" s="39" t="s">
        <v>142</v>
      </c>
      <c r="I7" s="39" t="s">
        <v>143</v>
      </c>
      <c r="J7" s="39" t="s">
        <v>144</v>
      </c>
      <c r="K7" s="39" t="s">
        <v>46</v>
      </c>
      <c r="L7" s="39" t="s">
        <v>131</v>
      </c>
      <c r="M7" s="39" t="s">
        <v>132</v>
      </c>
      <c r="N7" s="39" t="s">
        <v>133</v>
      </c>
      <c r="O7" s="39" t="s">
        <v>134</v>
      </c>
      <c r="P7" s="39" t="s">
        <v>135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0" customHeight="1" x14ac:dyDescent="0.3">
      <c r="A8" s="4"/>
      <c r="B8" s="149" t="s">
        <v>126</v>
      </c>
      <c r="C8" s="7" t="s">
        <v>84</v>
      </c>
      <c r="D8" s="7" t="s">
        <v>85</v>
      </c>
      <c r="E8" s="43" t="s">
        <v>86</v>
      </c>
      <c r="F8" s="7" t="s">
        <v>87</v>
      </c>
      <c r="G8" s="7" t="s">
        <v>88</v>
      </c>
      <c r="H8" s="7" t="s">
        <v>89</v>
      </c>
      <c r="I8" s="44" t="s">
        <v>137</v>
      </c>
      <c r="J8" s="43" t="s">
        <v>91</v>
      </c>
      <c r="K8" s="43" t="s">
        <v>92</v>
      </c>
      <c r="L8" s="43"/>
      <c r="M8" s="7"/>
      <c r="N8" s="7"/>
      <c r="O8" s="7"/>
      <c r="P8" s="7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0" customHeight="1" x14ac:dyDescent="0.3">
      <c r="A9" s="4"/>
      <c r="B9" s="149"/>
      <c r="C9" s="7" t="s">
        <v>95</v>
      </c>
      <c r="D9" s="7" t="s">
        <v>96</v>
      </c>
      <c r="E9" s="7" t="s">
        <v>97</v>
      </c>
      <c r="F9" s="7" t="s">
        <v>98</v>
      </c>
      <c r="G9" s="7" t="s">
        <v>99</v>
      </c>
      <c r="H9" s="7" t="s">
        <v>45</v>
      </c>
      <c r="I9" s="7" t="s">
        <v>105</v>
      </c>
      <c r="J9" s="7" t="s">
        <v>101</v>
      </c>
      <c r="K9" s="7" t="s">
        <v>70</v>
      </c>
      <c r="L9" s="7"/>
      <c r="M9" s="7"/>
      <c r="N9" s="7"/>
      <c r="O9" s="7"/>
      <c r="P9" s="7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0" customHeight="1" x14ac:dyDescent="0.3">
      <c r="A10" s="4"/>
      <c r="B10" s="149"/>
      <c r="C10" s="44" t="s">
        <v>130</v>
      </c>
      <c r="D10" s="7" t="s">
        <v>103</v>
      </c>
      <c r="E10" s="7" t="s">
        <v>46</v>
      </c>
      <c r="F10" s="7" t="s">
        <v>46</v>
      </c>
      <c r="G10" s="7" t="s">
        <v>104</v>
      </c>
      <c r="H10" s="7" t="s">
        <v>46</v>
      </c>
      <c r="I10" s="7" t="s">
        <v>100</v>
      </c>
      <c r="J10" s="7" t="s">
        <v>46</v>
      </c>
      <c r="K10" s="43" t="s">
        <v>106</v>
      </c>
      <c r="L10" s="43"/>
      <c r="M10" s="7"/>
      <c r="N10" s="7"/>
      <c r="O10" s="7"/>
      <c r="P10" s="7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0" customHeight="1" x14ac:dyDescent="0.3">
      <c r="A11" s="4"/>
      <c r="B11" s="149"/>
      <c r="C11" s="7" t="s">
        <v>108</v>
      </c>
      <c r="D11" s="7" t="s">
        <v>109</v>
      </c>
      <c r="E11" s="7"/>
      <c r="F11" s="7"/>
      <c r="G11" s="7" t="s">
        <v>46</v>
      </c>
      <c r="H11" s="7"/>
      <c r="I11" s="7"/>
      <c r="J11" s="7"/>
      <c r="K11" s="7" t="s">
        <v>110</v>
      </c>
      <c r="L11" s="7"/>
      <c r="M11" s="7"/>
      <c r="N11" s="7"/>
      <c r="O11" s="7"/>
      <c r="P11" s="7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0" customHeight="1" x14ac:dyDescent="0.3">
      <c r="A12" s="4"/>
      <c r="B12" s="149"/>
      <c r="C12" s="7" t="s">
        <v>111</v>
      </c>
      <c r="D12" s="7" t="s">
        <v>112</v>
      </c>
      <c r="E12" s="43"/>
      <c r="F12" s="7"/>
      <c r="G12" s="7"/>
      <c r="H12" s="7"/>
      <c r="I12" s="7"/>
      <c r="J12" s="43"/>
      <c r="K12" s="25" t="s">
        <v>153</v>
      </c>
      <c r="L12" s="43"/>
      <c r="M12" s="7"/>
      <c r="N12" s="7"/>
      <c r="O12" s="7"/>
      <c r="P12" s="7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0" customHeight="1" x14ac:dyDescent="0.3">
      <c r="A13" s="4"/>
      <c r="B13" s="149"/>
      <c r="C13" s="7" t="s">
        <v>113</v>
      </c>
      <c r="D13" s="7" t="s">
        <v>114</v>
      </c>
      <c r="E13" s="7"/>
      <c r="F13" s="7"/>
      <c r="G13" s="7"/>
      <c r="H13" s="7"/>
      <c r="I13" s="7"/>
      <c r="J13" s="7"/>
      <c r="K13" s="7" t="s">
        <v>46</v>
      </c>
      <c r="L13" s="7"/>
      <c r="M13" s="7"/>
      <c r="N13" s="7"/>
      <c r="O13" s="7"/>
      <c r="P13" s="7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0" customHeight="1" x14ac:dyDescent="0.3">
      <c r="A14" s="4"/>
      <c r="B14" s="149"/>
      <c r="C14" s="7" t="s">
        <v>46</v>
      </c>
      <c r="D14" s="7"/>
      <c r="E14" s="43"/>
      <c r="F14" s="7"/>
      <c r="G14" s="7"/>
      <c r="H14" s="7"/>
      <c r="I14" s="7"/>
      <c r="J14" s="43"/>
      <c r="K14" s="43"/>
      <c r="L14" s="43"/>
      <c r="M14" s="7"/>
      <c r="N14" s="7"/>
      <c r="O14" s="7"/>
      <c r="P14" s="7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0" customHeight="1" x14ac:dyDescent="0.3">
      <c r="A15" s="4"/>
      <c r="B15" s="149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1" customHeight="1" x14ac:dyDescent="0.3">
      <c r="A18" s="37" t="s">
        <v>129</v>
      </c>
      <c r="B18" s="36" t="s">
        <v>125</v>
      </c>
      <c r="C18" s="39" t="s">
        <v>82</v>
      </c>
      <c r="D18" s="39" t="s">
        <v>138</v>
      </c>
      <c r="E18" s="39" t="s">
        <v>139</v>
      </c>
      <c r="F18" s="39" t="s">
        <v>141</v>
      </c>
      <c r="G18" s="39" t="s">
        <v>140</v>
      </c>
      <c r="H18" s="39" t="s">
        <v>142</v>
      </c>
      <c r="I18" s="39" t="s">
        <v>143</v>
      </c>
      <c r="J18" s="39" t="s">
        <v>144</v>
      </c>
      <c r="K18" s="39" t="s">
        <v>46</v>
      </c>
      <c r="L18" s="38" t="s">
        <v>44</v>
      </c>
      <c r="M18" s="38" t="s">
        <v>145</v>
      </c>
      <c r="N18" s="38" t="s">
        <v>40</v>
      </c>
      <c r="O18" s="38" t="s">
        <v>83</v>
      </c>
      <c r="P18" s="38" t="s">
        <v>146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 x14ac:dyDescent="0.3">
      <c r="A19" s="4"/>
      <c r="B19" s="149" t="s">
        <v>126</v>
      </c>
      <c r="C19" s="40"/>
      <c r="D19" s="40"/>
      <c r="E19" s="41"/>
      <c r="F19" s="40"/>
      <c r="G19" s="40"/>
      <c r="H19" s="40"/>
      <c r="I19" s="40" t="s">
        <v>90</v>
      </c>
      <c r="J19" s="41"/>
      <c r="K19" s="41"/>
      <c r="L19" s="41" t="s">
        <v>57</v>
      </c>
      <c r="M19" s="40" t="s">
        <v>46</v>
      </c>
      <c r="N19" s="40" t="s">
        <v>93</v>
      </c>
      <c r="O19" s="40" t="s">
        <v>94</v>
      </c>
      <c r="P19" s="40" t="s">
        <v>46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 x14ac:dyDescent="0.3">
      <c r="A20" s="4"/>
      <c r="B20" s="149"/>
      <c r="C20" s="40"/>
      <c r="D20" s="40"/>
      <c r="E20" s="40"/>
      <c r="F20" s="40"/>
      <c r="G20" s="40"/>
      <c r="H20" s="40"/>
      <c r="I20" s="40"/>
      <c r="J20" s="40"/>
      <c r="K20" s="40"/>
      <c r="L20" s="40" t="s">
        <v>102</v>
      </c>
      <c r="M20" s="40"/>
      <c r="N20" s="40" t="s">
        <v>46</v>
      </c>
      <c r="O20" s="40" t="s">
        <v>46</v>
      </c>
      <c r="P20" s="40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 x14ac:dyDescent="0.3">
      <c r="A21" s="4"/>
      <c r="B21" s="149"/>
      <c r="C21" s="42"/>
      <c r="D21" s="40"/>
      <c r="E21" s="40"/>
      <c r="F21" s="40"/>
      <c r="G21" s="40"/>
      <c r="H21" s="40"/>
      <c r="I21" s="40"/>
      <c r="J21" s="40"/>
      <c r="K21" s="41"/>
      <c r="L21" s="41" t="s">
        <v>107</v>
      </c>
      <c r="M21" s="40"/>
      <c r="N21" s="40"/>
      <c r="O21" s="40"/>
      <c r="P21" s="40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5" customHeight="1" x14ac:dyDescent="0.3">
      <c r="A22" s="4"/>
      <c r="B22" s="149"/>
      <c r="C22" s="40"/>
      <c r="D22" s="40"/>
      <c r="E22" s="40"/>
      <c r="F22" s="40"/>
      <c r="G22" s="40"/>
      <c r="H22" s="40"/>
      <c r="I22" s="40"/>
      <c r="J22" s="40"/>
      <c r="K22" s="40"/>
      <c r="L22" s="40" t="s">
        <v>46</v>
      </c>
      <c r="M22" s="40"/>
      <c r="N22" s="40"/>
      <c r="O22" s="40"/>
      <c r="P22" s="40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3">
      <c r="A23" s="4"/>
      <c r="B23" s="149"/>
      <c r="C23" s="40"/>
      <c r="D23" s="40"/>
      <c r="E23" s="41"/>
      <c r="F23" s="40"/>
      <c r="G23" s="40"/>
      <c r="H23" s="40"/>
      <c r="I23" s="40"/>
      <c r="J23" s="41"/>
      <c r="K23" s="40"/>
      <c r="L23" s="41"/>
      <c r="M23" s="40"/>
      <c r="N23" s="40"/>
      <c r="O23" s="40"/>
      <c r="P23" s="40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.5" customHeight="1" x14ac:dyDescent="0.3">
      <c r="A24" s="4"/>
      <c r="B24" s="14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 x14ac:dyDescent="0.3">
      <c r="A25" s="4"/>
      <c r="B25" s="149"/>
      <c r="C25" s="40"/>
      <c r="D25" s="40"/>
      <c r="E25" s="41"/>
      <c r="F25" s="40"/>
      <c r="G25" s="40"/>
      <c r="H25" s="40"/>
      <c r="I25" s="40"/>
      <c r="J25" s="41"/>
      <c r="K25" s="41"/>
      <c r="L25" s="41"/>
      <c r="M25" s="40"/>
      <c r="N25" s="40"/>
      <c r="O25" s="40"/>
      <c r="P25" s="40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3">
      <c r="A26" s="4"/>
      <c r="B26" s="149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32.5" customHeight="1" x14ac:dyDescent="0.3">
      <c r="C32" s="153" t="str">
        <f>'קטגוריות הוצאות משתנות וקבועות'!A3</f>
        <v>הוצאות קבועות</v>
      </c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 x14ac:dyDescent="0.3"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 x14ac:dyDescent="0.3">
      <c r="B34" s="49" t="s">
        <v>125</v>
      </c>
      <c r="C34" s="39" t="s">
        <v>131</v>
      </c>
      <c r="D34" s="39" t="s">
        <v>132</v>
      </c>
      <c r="E34" s="39" t="s">
        <v>133</v>
      </c>
      <c r="F34" s="39" t="s">
        <v>134</v>
      </c>
      <c r="G34" s="39" t="s">
        <v>135</v>
      </c>
      <c r="H34" s="39" t="s">
        <v>136</v>
      </c>
      <c r="I34" s="39" t="s">
        <v>147</v>
      </c>
      <c r="J34" s="39" t="s">
        <v>43</v>
      </c>
      <c r="K34" s="39" t="s">
        <v>148</v>
      </c>
      <c r="L34" s="39" t="s">
        <v>42</v>
      </c>
      <c r="M34" s="39" t="s">
        <v>150</v>
      </c>
      <c r="N34" s="39" t="s">
        <v>149</v>
      </c>
      <c r="O34" s="39" t="s">
        <v>145</v>
      </c>
      <c r="P34" s="39" t="s">
        <v>46</v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 x14ac:dyDescent="0.3">
      <c r="B35" s="149" t="s">
        <v>126</v>
      </c>
      <c r="C35" s="7"/>
      <c r="D35" s="7"/>
      <c r="E35" s="7"/>
      <c r="F35" s="7"/>
      <c r="G35" s="7"/>
      <c r="H35" s="7"/>
      <c r="I35" s="7" t="s">
        <v>53</v>
      </c>
      <c r="J35" s="7" t="s">
        <v>55</v>
      </c>
      <c r="K35" s="7" t="s">
        <v>56</v>
      </c>
      <c r="L35" s="7"/>
      <c r="M35" s="7"/>
      <c r="N35" s="7"/>
      <c r="O35" s="7"/>
      <c r="P35" s="7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3">
      <c r="B36" s="149"/>
      <c r="C36" s="7"/>
      <c r="D36" s="7"/>
      <c r="E36" s="7"/>
      <c r="F36" s="7"/>
      <c r="G36" s="7"/>
      <c r="H36" s="7"/>
      <c r="I36" s="7" t="s">
        <v>46</v>
      </c>
      <c r="J36" s="7" t="s">
        <v>68</v>
      </c>
      <c r="K36" s="7" t="s">
        <v>46</v>
      </c>
      <c r="L36" s="7"/>
      <c r="M36" s="7"/>
      <c r="N36" s="7"/>
      <c r="O36" s="7"/>
      <c r="P36" s="7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 x14ac:dyDescent="0.3">
      <c r="B37" s="149"/>
      <c r="C37" s="7"/>
      <c r="D37" s="7"/>
      <c r="E37" s="7"/>
      <c r="F37" s="7"/>
      <c r="G37" s="7"/>
      <c r="H37" s="7"/>
      <c r="I37" s="7"/>
      <c r="J37" s="7" t="s">
        <v>76</v>
      </c>
      <c r="K37" s="7"/>
      <c r="L37" s="7"/>
      <c r="M37" s="7"/>
      <c r="N37" s="7"/>
      <c r="O37" s="7"/>
      <c r="P37" s="7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 x14ac:dyDescent="0.3">
      <c r="B38" s="149"/>
      <c r="C38" s="7"/>
      <c r="D38" s="7"/>
      <c r="E38" s="7"/>
      <c r="F38" s="7"/>
      <c r="G38" s="7"/>
      <c r="H38" s="7"/>
      <c r="I38" s="7"/>
      <c r="J38" s="7" t="s">
        <v>46</v>
      </c>
      <c r="K38" s="7"/>
      <c r="L38" s="7"/>
      <c r="M38" s="7"/>
      <c r="N38" s="7"/>
      <c r="O38" s="7"/>
      <c r="P38" s="7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3">
      <c r="B39" s="149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 x14ac:dyDescent="0.3">
      <c r="B40" s="149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3">
      <c r="B41" s="149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3">
      <c r="B42" s="149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3"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 x14ac:dyDescent="0.3"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 x14ac:dyDescent="0.3">
      <c r="A45" s="37" t="s">
        <v>129</v>
      </c>
      <c r="B45" s="49" t="s">
        <v>125</v>
      </c>
      <c r="C45" s="39" t="s">
        <v>37</v>
      </c>
      <c r="D45" s="39" t="s">
        <v>38</v>
      </c>
      <c r="E45" s="39" t="s">
        <v>143</v>
      </c>
      <c r="F45" s="39" t="s">
        <v>39</v>
      </c>
      <c r="G45" s="39" t="s">
        <v>40</v>
      </c>
      <c r="H45" s="39" t="s">
        <v>41</v>
      </c>
      <c r="I45" s="39" t="s">
        <v>147</v>
      </c>
      <c r="J45" s="39" t="s">
        <v>43</v>
      </c>
      <c r="K45" s="39" t="s">
        <v>148</v>
      </c>
      <c r="L45" s="39" t="s">
        <v>42</v>
      </c>
      <c r="M45" s="39" t="s">
        <v>150</v>
      </c>
      <c r="N45" s="39" t="s">
        <v>149</v>
      </c>
      <c r="O45" s="39" t="s">
        <v>145</v>
      </c>
      <c r="P45" s="39" t="s">
        <v>46</v>
      </c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 x14ac:dyDescent="0.3">
      <c r="A46" s="4"/>
      <c r="B46" s="149" t="s">
        <v>126</v>
      </c>
      <c r="C46" s="7" t="s">
        <v>47</v>
      </c>
      <c r="D46" s="7" t="s">
        <v>48</v>
      </c>
      <c r="E46" s="7" t="s">
        <v>49</v>
      </c>
      <c r="F46" s="7" t="s">
        <v>50</v>
      </c>
      <c r="G46" s="7" t="s">
        <v>51</v>
      </c>
      <c r="H46" s="7" t="s">
        <v>52</v>
      </c>
      <c r="I46" s="7" t="s">
        <v>66</v>
      </c>
      <c r="J46" s="7" t="s">
        <v>152</v>
      </c>
      <c r="K46" s="7"/>
      <c r="L46" s="7" t="s">
        <v>54</v>
      </c>
      <c r="M46" s="7" t="s">
        <v>57</v>
      </c>
      <c r="N46" s="7" t="s">
        <v>58</v>
      </c>
      <c r="O46" s="7" t="s">
        <v>46</v>
      </c>
      <c r="P46" s="7" t="s">
        <v>59</v>
      </c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3">
      <c r="A47" s="4"/>
      <c r="B47" s="149"/>
      <c r="C47" s="7" t="s">
        <v>60</v>
      </c>
      <c r="D47" s="7" t="s">
        <v>61</v>
      </c>
      <c r="E47" s="7" t="s">
        <v>62</v>
      </c>
      <c r="F47" s="7" t="s">
        <v>63</v>
      </c>
      <c r="G47" s="7" t="s">
        <v>64</v>
      </c>
      <c r="H47" s="7" t="s">
        <v>65</v>
      </c>
      <c r="I47" s="7"/>
      <c r="J47" s="7"/>
      <c r="K47" s="7"/>
      <c r="L47" s="7" t="s">
        <v>46</v>
      </c>
      <c r="M47" s="7" t="s">
        <v>69</v>
      </c>
      <c r="N47" s="7" t="s">
        <v>46</v>
      </c>
      <c r="O47" s="7"/>
      <c r="P47" s="7" t="s">
        <v>70</v>
      </c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 x14ac:dyDescent="0.3">
      <c r="A48" s="4"/>
      <c r="B48" s="149"/>
      <c r="C48" s="7" t="s">
        <v>71</v>
      </c>
      <c r="D48" s="7" t="s">
        <v>72</v>
      </c>
      <c r="E48" s="7" t="s">
        <v>46</v>
      </c>
      <c r="F48" s="7" t="s">
        <v>73</v>
      </c>
      <c r="G48" s="7" t="s">
        <v>74</v>
      </c>
      <c r="H48" s="7" t="s">
        <v>75</v>
      </c>
      <c r="I48" s="7"/>
      <c r="J48" s="7"/>
      <c r="K48" s="7"/>
      <c r="L48" s="7"/>
      <c r="M48" s="7" t="s">
        <v>46</v>
      </c>
      <c r="N48" s="7"/>
      <c r="O48" s="7"/>
      <c r="P48" s="7" t="s">
        <v>46</v>
      </c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 x14ac:dyDescent="0.3">
      <c r="A49" s="4"/>
      <c r="B49" s="149"/>
      <c r="C49" s="7" t="s">
        <v>77</v>
      </c>
      <c r="D49" s="7" t="s">
        <v>78</v>
      </c>
      <c r="E49" s="7"/>
      <c r="F49" s="7" t="s">
        <v>46</v>
      </c>
      <c r="G49" s="7" t="s">
        <v>79</v>
      </c>
      <c r="H49" s="7" t="s">
        <v>80</v>
      </c>
      <c r="I49" s="7"/>
      <c r="J49" s="7"/>
      <c r="K49" s="7"/>
      <c r="L49" s="7"/>
      <c r="M49" s="7"/>
      <c r="N49" s="7"/>
      <c r="O49" s="7"/>
      <c r="P49" s="7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3">
      <c r="A50" s="4"/>
      <c r="B50" s="149"/>
      <c r="C50" s="7" t="s">
        <v>46</v>
      </c>
      <c r="D50" s="7" t="s">
        <v>46</v>
      </c>
      <c r="E50" s="7"/>
      <c r="F50" s="7"/>
      <c r="G50" s="7" t="s">
        <v>81</v>
      </c>
      <c r="H50" s="7" t="s">
        <v>46</v>
      </c>
      <c r="I50" s="7"/>
      <c r="J50" s="7"/>
      <c r="K50" s="7"/>
      <c r="L50" s="7"/>
      <c r="M50" s="7"/>
      <c r="N50" s="7"/>
      <c r="O50" s="7"/>
      <c r="P50" s="7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 x14ac:dyDescent="0.3">
      <c r="A51" s="4"/>
      <c r="B51" s="149"/>
      <c r="C51" s="7" t="s">
        <v>67</v>
      </c>
      <c r="D51" s="7"/>
      <c r="E51" s="7"/>
      <c r="F51" s="7"/>
      <c r="G51" s="7" t="s">
        <v>46</v>
      </c>
      <c r="H51" s="7"/>
      <c r="I51" s="7"/>
      <c r="J51" s="7"/>
      <c r="K51" s="7"/>
      <c r="L51" s="7"/>
      <c r="M51" s="7"/>
      <c r="N51" s="7"/>
      <c r="O51" s="7"/>
      <c r="P51" s="7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 x14ac:dyDescent="0.3">
      <c r="A52" s="4"/>
      <c r="B52" s="149"/>
      <c r="C52" s="7" t="s">
        <v>151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 x14ac:dyDescent="0.3">
      <c r="A53" s="4"/>
      <c r="B53" s="14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hidden="1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hidden="1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hidden="1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hidden="1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hidden="1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hidden="1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hidden="1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hidden="1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hidden="1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hidden="1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hidden="1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hidden="1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hidden="1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hidden="1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hidden="1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hidden="1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hidden="1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hidden="1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hidden="1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hidden="1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hidden="1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hidden="1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hidden="1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hidden="1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hidden="1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hidden="1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hidden="1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hidden="1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hidden="1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hidden="1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hidden="1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hidden="1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hidden="1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hidden="1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hidden="1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hidden="1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hidden="1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hidden="1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hidden="1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hidden="1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hidden="1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hidden="1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hidden="1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hidden="1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hidden="1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hidden="1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hidden="1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hidden="1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hidden="1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hidden="1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hidden="1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hidden="1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hidden="1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hidden="1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hidden="1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hidden="1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hidden="1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hidden="1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hidden="1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hidden="1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hidden="1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hidden="1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hidden="1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hidden="1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hidden="1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hidden="1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hidden="1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hidden="1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hidden="1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hidden="1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hidden="1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hidden="1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hidden="1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hidden="1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hidden="1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hidden="1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hidden="1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hidden="1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hidden="1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hidden="1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hidden="1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hidden="1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hidden="1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hidden="1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hidden="1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hidden="1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hidden="1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hidden="1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hidden="1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hidden="1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hidden="1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hidden="1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hidden="1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hidden="1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hidden="1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hidden="1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hidden="1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hidden="1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hidden="1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hidden="1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hidden="1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hidden="1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hidden="1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hidden="1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hidden="1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hidden="1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hidden="1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hidden="1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hidden="1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hidden="1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hidden="1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hidden="1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hidden="1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hidden="1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hidden="1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hidden="1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hidden="1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hidden="1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hidden="1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hidden="1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hidden="1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hidden="1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hidden="1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hidden="1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hidden="1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hidden="1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hidden="1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hidden="1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hidden="1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hidden="1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hidden="1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hidden="1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hidden="1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hidden="1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hidden="1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hidden="1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hidden="1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hidden="1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hidden="1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hidden="1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hidden="1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hidden="1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hidden="1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hidden="1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hidden="1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hidden="1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hidden="1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hidden="1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hidden="1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hidden="1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hidden="1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hidden="1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hidden="1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hidden="1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hidden="1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hidden="1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hidden="1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hidden="1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hidden="1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hidden="1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hidden="1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hidden="1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hidden="1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hidden="1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hidden="1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hidden="1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hidden="1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hidden="1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hidden="1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hidden="1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hidden="1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hidden="1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hidden="1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hidden="1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hidden="1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hidden="1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hidden="1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hidden="1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hidden="1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hidden="1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hidden="1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hidden="1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hidden="1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hidden="1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hidden="1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hidden="1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hidden="1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hidden="1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hidden="1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hidden="1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hidden="1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hidden="1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hidden="1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hidden="1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hidden="1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hidden="1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hidden="1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hidden="1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hidden="1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hidden="1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hidden="1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hidden="1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hidden="1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hidden="1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hidden="1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hidden="1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hidden="1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hidden="1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hidden="1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hidden="1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hidden="1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hidden="1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hidden="1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hidden="1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hidden="1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hidden="1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hidden="1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hidden="1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hidden="1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hidden="1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hidden="1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hidden="1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hidden="1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hidden="1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hidden="1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hidden="1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hidden="1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hidden="1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hidden="1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hidden="1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hidden="1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hidden="1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hidden="1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hidden="1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hidden="1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hidden="1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hidden="1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hidden="1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hidden="1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hidden="1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hidden="1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hidden="1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hidden="1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hidden="1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hidden="1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hidden="1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hidden="1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hidden="1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hidden="1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hidden="1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hidden="1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hidden="1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hidden="1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hidden="1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hidden="1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hidden="1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hidden="1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hidden="1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hidden="1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hidden="1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hidden="1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hidden="1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hidden="1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hidden="1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hidden="1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hidden="1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hidden="1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hidden="1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hidden="1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hidden="1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hidden="1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hidden="1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hidden="1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hidden="1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hidden="1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hidden="1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hidden="1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hidden="1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hidden="1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hidden="1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hidden="1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hidden="1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hidden="1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hidden="1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hidden="1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hidden="1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hidden="1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hidden="1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hidden="1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hidden="1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hidden="1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hidden="1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hidden="1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hidden="1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hidden="1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hidden="1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hidden="1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hidden="1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hidden="1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hidden="1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hidden="1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hidden="1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hidden="1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hidden="1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hidden="1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hidden="1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hidden="1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hidden="1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hidden="1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hidden="1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hidden="1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hidden="1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hidden="1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hidden="1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hidden="1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hidden="1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hidden="1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hidden="1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hidden="1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hidden="1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hidden="1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hidden="1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hidden="1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hidden="1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hidden="1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hidden="1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hidden="1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hidden="1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hidden="1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hidden="1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hidden="1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hidden="1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hidden="1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hidden="1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hidden="1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hidden="1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hidden="1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hidden="1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hidden="1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hidden="1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hidden="1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hidden="1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hidden="1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hidden="1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hidden="1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hidden="1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hidden="1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hidden="1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hidden="1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hidden="1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hidden="1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hidden="1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hidden="1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hidden="1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hidden="1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hidden="1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hidden="1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hidden="1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hidden="1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hidden="1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hidden="1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hidden="1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hidden="1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hidden="1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hidden="1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hidden="1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hidden="1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hidden="1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hidden="1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hidden="1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hidden="1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hidden="1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hidden="1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hidden="1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hidden="1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hidden="1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hidden="1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hidden="1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hidden="1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hidden="1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hidden="1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hidden="1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hidden="1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hidden="1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hidden="1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hidden="1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hidden="1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hidden="1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hidden="1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hidden="1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hidden="1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hidden="1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hidden="1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hidden="1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hidden="1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hidden="1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hidden="1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hidden="1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hidden="1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hidden="1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hidden="1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hidden="1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hidden="1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hidden="1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hidden="1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hidden="1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hidden="1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hidden="1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hidden="1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hidden="1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hidden="1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hidden="1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hidden="1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hidden="1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hidden="1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hidden="1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hidden="1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hidden="1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hidden="1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hidden="1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hidden="1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hidden="1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hidden="1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hidden="1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hidden="1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hidden="1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hidden="1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hidden="1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hidden="1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hidden="1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hidden="1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hidden="1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hidden="1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hidden="1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hidden="1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hidden="1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hidden="1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hidden="1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hidden="1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hidden="1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hidden="1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hidden="1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hidden="1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hidden="1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hidden="1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hidden="1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hidden="1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hidden="1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hidden="1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hidden="1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hidden="1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hidden="1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hidden="1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hidden="1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hidden="1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hidden="1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hidden="1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hidden="1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hidden="1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hidden="1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hidden="1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hidden="1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hidden="1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hidden="1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hidden="1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hidden="1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hidden="1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hidden="1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hidden="1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hidden="1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hidden="1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hidden="1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hidden="1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hidden="1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hidden="1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hidden="1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hidden="1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hidden="1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hidden="1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hidden="1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hidden="1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hidden="1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hidden="1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hidden="1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hidden="1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hidden="1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hidden="1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hidden="1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hidden="1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hidden="1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hidden="1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hidden="1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hidden="1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hidden="1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hidden="1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hidden="1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hidden="1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hidden="1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hidden="1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hidden="1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hidden="1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hidden="1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hidden="1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hidden="1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hidden="1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hidden="1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hidden="1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hidden="1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hidden="1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hidden="1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hidden="1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hidden="1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hidden="1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hidden="1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hidden="1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hidden="1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hidden="1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hidden="1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hidden="1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hidden="1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hidden="1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hidden="1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hidden="1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hidden="1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hidden="1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hidden="1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hidden="1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hidden="1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hidden="1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hidden="1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hidden="1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hidden="1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hidden="1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hidden="1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hidden="1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hidden="1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hidden="1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hidden="1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hidden="1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hidden="1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hidden="1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hidden="1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hidden="1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hidden="1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hidden="1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hidden="1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hidden="1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hidden="1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hidden="1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hidden="1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hidden="1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hidden="1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hidden="1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hidden="1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hidden="1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hidden="1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hidden="1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hidden="1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hidden="1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hidden="1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hidden="1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hidden="1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hidden="1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hidden="1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hidden="1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hidden="1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hidden="1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hidden="1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hidden="1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hidden="1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hidden="1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hidden="1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hidden="1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hidden="1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hidden="1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hidden="1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hidden="1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hidden="1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hidden="1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hidden="1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hidden="1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hidden="1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hidden="1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hidden="1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hidden="1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hidden="1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hidden="1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hidden="1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hidden="1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hidden="1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hidden="1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hidden="1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hidden="1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hidden="1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hidden="1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hidden="1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hidden="1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hidden="1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hidden="1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hidden="1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hidden="1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hidden="1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hidden="1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hidden="1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hidden="1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hidden="1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hidden="1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hidden="1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hidden="1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hidden="1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hidden="1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hidden="1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hidden="1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hidden="1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hidden="1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hidden="1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hidden="1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hidden="1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hidden="1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hidden="1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hidden="1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hidden="1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hidden="1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hidden="1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hidden="1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hidden="1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hidden="1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hidden="1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hidden="1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hidden="1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hidden="1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hidden="1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hidden="1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hidden="1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hidden="1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hidden="1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hidden="1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hidden="1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hidden="1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hidden="1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hidden="1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hidden="1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hidden="1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hidden="1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hidden="1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hidden="1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hidden="1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hidden="1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hidden="1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hidden="1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hidden="1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hidden="1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hidden="1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hidden="1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hidden="1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hidden="1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hidden="1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hidden="1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hidden="1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hidden="1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hidden="1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hidden="1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hidden="1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hidden="1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hidden="1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hidden="1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hidden="1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hidden="1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hidden="1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hidden="1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hidden="1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hidden="1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hidden="1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hidden="1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hidden="1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hidden="1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hidden="1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hidden="1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hidden="1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hidden="1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hidden="1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hidden="1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hidden="1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hidden="1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hidden="1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hidden="1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hidden="1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hidden="1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hidden="1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hidden="1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hidden="1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hidden="1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hidden="1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hidden="1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hidden="1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hidden="1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hidden="1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hidden="1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hidden="1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hidden="1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hidden="1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hidden="1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hidden="1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hidden="1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hidden="1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hidden="1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hidden="1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hidden="1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hidden="1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hidden="1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hidden="1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hidden="1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hidden="1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hidden="1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hidden="1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hidden="1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hidden="1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hidden="1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hidden="1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hidden="1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hidden="1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hidden="1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hidden="1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hidden="1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hidden="1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hidden="1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hidden="1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hidden="1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hidden="1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hidden="1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hidden="1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hidden="1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hidden="1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hidden="1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hidden="1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hidden="1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hidden="1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hidden="1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hidden="1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hidden="1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hidden="1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hidden="1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hidden="1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hidden="1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hidden="1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hidden="1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hidden="1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hidden="1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hidden="1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hidden="1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hidden="1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hidden="1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hidden="1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hidden="1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hidden="1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hidden="1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hidden="1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hidden="1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hidden="1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hidden="1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hidden="1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hidden="1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hidden="1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hidden="1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hidden="1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hidden="1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hidden="1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hidden="1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hidden="1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hidden="1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hidden="1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hidden="1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hidden="1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hidden="1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hidden="1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hidden="1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hidden="1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hidden="1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hidden="1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hidden="1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hidden="1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hidden="1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hidden="1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hidden="1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hidden="1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hidden="1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hidden="1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hidden="1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hidden="1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hidden="1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hidden="1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hidden="1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hidden="1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hidden="1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hidden="1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hidden="1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hidden="1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hidden="1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hidden="1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hidden="1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hidden="1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hidden="1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hidden="1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hidden="1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hidden="1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hidden="1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hidden="1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hidden="1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hidden="1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hidden="1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hidden="1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hidden="1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hidden="1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hidden="1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hidden="1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hidden="1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hidden="1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hidden="1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hidden="1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hidden="1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hidden="1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hidden="1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hidden="1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hidden="1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hidden="1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hidden="1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hidden="1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hidden="1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hidden="1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hidden="1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hidden="1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hidden="1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hidden="1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hidden="1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hidden="1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hidden="1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hidden="1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hidden="1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hidden="1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hidden="1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hidden="1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hidden="1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hidden="1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hidden="1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hidden="1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hidden="1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hidden="1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hidden="1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hidden="1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hidden="1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hidden="1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hidden="1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hidden="1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hidden="1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hidden="1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hidden="1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hidden="1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hidden="1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hidden="1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hidden="1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hidden="1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hidden="1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hidden="1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hidden="1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hidden="1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hidden="1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hidden="1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hidden="1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hidden="1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hidden="1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hidden="1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hidden="1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hidden="1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hidden="1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hidden="1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hidden="1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hidden="1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hidden="1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hidden="1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hidden="1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hidden="1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hidden="1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hidden="1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hidden="1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hidden="1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hidden="1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hidden="1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hidden="1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hidden="1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hidden="1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hidden="1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hidden="1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hidden="1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hidden="1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hidden="1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hidden="1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hidden="1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hidden="1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hidden="1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hidden="1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hidden="1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hidden="1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hidden="1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hidden="1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hidden="1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hidden="1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hidden="1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hidden="1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hidden="1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hidden="1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hidden="1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hidden="1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hidden="1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hidden="1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hidden="1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hidden="1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hidden="1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hidden="1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hidden="1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hidden="1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hidden="1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hidden="1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hidden="1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hidden="1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hidden="1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hidden="1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hidden="1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hidden="1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hidden="1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hidden="1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hidden="1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hidden="1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5" hidden="1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5" hidden="1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5" hidden="1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.5" hidden="1" customHeight="1" x14ac:dyDescent="0.3">
      <c r="A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3.5" hidden="1" customHeight="1" x14ac:dyDescent="0.3">
      <c r="A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3.5" hidden="1" customHeight="1" x14ac:dyDescent="0.3">
      <c r="A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3.5" hidden="1" customHeight="1" x14ac:dyDescent="0.3">
      <c r="A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3.5" hidden="1" customHeight="1" x14ac:dyDescent="0.3">
      <c r="A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3.5" hidden="1" customHeight="1" x14ac:dyDescent="0.3">
      <c r="A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3.5" hidden="1" customHeight="1" x14ac:dyDescent="0.3">
      <c r="A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3.5" hidden="1" customHeight="1" x14ac:dyDescent="0.3">
      <c r="A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3.5" hidden="1" customHeight="1" x14ac:dyDescent="0.3">
      <c r="A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3.5" hidden="1" customHeight="1" x14ac:dyDescent="0.3">
      <c r="A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3.5" hidden="1" customHeight="1" x14ac:dyDescent="0.3">
      <c r="A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3.5" hidden="1" customHeight="1" x14ac:dyDescent="0.3">
      <c r="A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</sheetData>
  <mergeCells count="7">
    <mergeCell ref="B35:B42"/>
    <mergeCell ref="B46:B53"/>
    <mergeCell ref="C5:P5"/>
    <mergeCell ref="C1:P1"/>
    <mergeCell ref="C32:P32"/>
    <mergeCell ref="B8:B15"/>
    <mergeCell ref="B19:B26"/>
  </mergeCells>
  <pageMargins left="0.7" right="0.7" top="0.75" bottom="0.75" header="0" footer="0"/>
  <pageSetup paperSize="9" orientation="portrait"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גיליון6">
    <tabColor rgb="FF00B050"/>
  </sheetPr>
  <dimension ref="A1:Z1012"/>
  <sheetViews>
    <sheetView rightToLeft="1" zoomScale="70" zoomScaleNormal="70" workbookViewId="0">
      <selection activeCell="AA56" sqref="AA56"/>
    </sheetView>
  </sheetViews>
  <sheetFormatPr defaultColWidth="0" defaultRowHeight="15" customHeight="1" zeroHeight="1" x14ac:dyDescent="0.3"/>
  <cols>
    <col min="1" max="1" width="8.6640625" customWidth="1"/>
    <col min="2" max="2" width="13.1640625" customWidth="1"/>
    <col min="3" max="3" width="24.75" bestFit="1" customWidth="1"/>
    <col min="4" max="4" width="14.1640625" bestFit="1" customWidth="1"/>
    <col min="5" max="5" width="19.83203125" customWidth="1"/>
    <col min="6" max="6" width="9.6640625" bestFit="1" customWidth="1"/>
    <col min="7" max="7" width="12" bestFit="1" customWidth="1"/>
    <col min="8" max="8" width="7.33203125" customWidth="1"/>
    <col min="9" max="9" width="13.1640625" customWidth="1"/>
    <col min="10" max="10" width="11.6640625" bestFit="1" customWidth="1"/>
    <col min="11" max="11" width="16.75" bestFit="1" customWidth="1"/>
    <col min="12" max="12" width="8.75" bestFit="1" customWidth="1"/>
    <col min="13" max="13" width="6.4140625" bestFit="1" customWidth="1"/>
    <col min="14" max="14" width="12.25" customWidth="1"/>
    <col min="15" max="15" width="13.4140625" bestFit="1" customWidth="1"/>
    <col min="16" max="16" width="7.33203125" customWidth="1"/>
    <col min="17" max="24" width="8.6640625" customWidth="1"/>
    <col min="25" max="26" width="8.6640625" hidden="1" customWidth="1"/>
    <col min="27" max="30" width="12.6640625" hidden="1" customWidth="1"/>
    <col min="31" max="16384" width="12.6640625" hidden="1"/>
  </cols>
  <sheetData>
    <row r="1" spans="1:16" ht="30" x14ac:dyDescent="0.3">
      <c r="C1" s="152" t="s">
        <v>177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</row>
    <row r="2" spans="1:16" ht="29" x14ac:dyDescent="0.3">
      <c r="A2" s="17" t="s">
        <v>128</v>
      </c>
    </row>
    <row r="3" spans="1:16" ht="29" x14ac:dyDescent="0.3">
      <c r="A3" s="17" t="s">
        <v>36</v>
      </c>
    </row>
    <row r="4" spans="1:16" ht="15.5" customHeight="1" x14ac:dyDescent="0.3"/>
    <row r="5" spans="1:16" ht="31" customHeight="1" x14ac:dyDescent="0.3">
      <c r="C5" s="154" t="str">
        <f>A2</f>
        <v>הכנסות קבועות</v>
      </c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</row>
    <row r="6" spans="1:16" ht="29" customHeight="1" x14ac:dyDescent="0.3"/>
    <row r="7" spans="1:16" ht="29" customHeight="1" x14ac:dyDescent="0.3">
      <c r="B7" s="49" t="s">
        <v>125</v>
      </c>
      <c r="C7" s="39" t="s">
        <v>162</v>
      </c>
      <c r="D7" s="39" t="s">
        <v>163</v>
      </c>
      <c r="E7" s="39" t="s">
        <v>131</v>
      </c>
      <c r="F7" s="39" t="s">
        <v>132</v>
      </c>
      <c r="G7" s="39" t="s">
        <v>133</v>
      </c>
      <c r="H7" s="39" t="s">
        <v>134</v>
      </c>
      <c r="I7" s="39" t="s">
        <v>135</v>
      </c>
      <c r="J7" s="39" t="s">
        <v>136</v>
      </c>
      <c r="K7" s="39" t="s">
        <v>154</v>
      </c>
      <c r="L7" s="46" t="s">
        <v>155</v>
      </c>
      <c r="M7" s="39" t="s">
        <v>156</v>
      </c>
      <c r="N7" s="39" t="s">
        <v>157</v>
      </c>
      <c r="O7" s="39" t="s">
        <v>158</v>
      </c>
      <c r="P7" s="39" t="s">
        <v>159</v>
      </c>
    </row>
    <row r="8" spans="1:16" ht="13.5" customHeight="1" x14ac:dyDescent="0.3">
      <c r="B8" s="149" t="s">
        <v>126</v>
      </c>
      <c r="C8" s="7" t="s">
        <v>160</v>
      </c>
      <c r="D8" s="7" t="s">
        <v>161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ht="13.5" customHeight="1" x14ac:dyDescent="0.3">
      <c r="B9" s="149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ht="13.5" customHeight="1" x14ac:dyDescent="0.3">
      <c r="B10" s="149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ht="13.5" customHeight="1" x14ac:dyDescent="0.3">
      <c r="B11" s="149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ht="13.5" customHeight="1" x14ac:dyDescent="0.3">
      <c r="B12" s="149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ht="13.5" customHeight="1" x14ac:dyDescent="0.3">
      <c r="B13" s="149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ht="13.5" customHeight="1" x14ac:dyDescent="0.3">
      <c r="B14" s="149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ht="13.5" customHeight="1" x14ac:dyDescent="0.3">
      <c r="B15" s="149"/>
      <c r="C15" s="7"/>
      <c r="D15" s="7"/>
      <c r="E15" s="7"/>
      <c r="F15" s="7"/>
      <c r="G15" s="7"/>
      <c r="H15" s="7"/>
      <c r="I15" s="7"/>
      <c r="J15" s="7"/>
      <c r="K15" s="7"/>
      <c r="L15" s="45"/>
      <c r="M15" s="7"/>
      <c r="N15" s="7"/>
      <c r="O15" s="7"/>
      <c r="P15" s="7"/>
    </row>
    <row r="16" spans="1:16" ht="13.5" customHeight="1" x14ac:dyDescent="0.3"/>
    <row r="17" spans="1:16" ht="34" customHeight="1" x14ac:dyDescent="0.3"/>
    <row r="18" spans="1:16" ht="13.5" customHeight="1" x14ac:dyDescent="0.3">
      <c r="A18" s="37" t="s">
        <v>129</v>
      </c>
      <c r="B18" s="49" t="s">
        <v>125</v>
      </c>
      <c r="C18" s="39"/>
      <c r="D18" s="39"/>
      <c r="E18" s="39"/>
      <c r="F18" s="39"/>
      <c r="G18" s="39"/>
      <c r="H18" s="39"/>
      <c r="I18" s="39"/>
      <c r="J18" s="39"/>
      <c r="K18" s="39"/>
      <c r="L18" s="46"/>
      <c r="M18" s="39"/>
      <c r="N18" s="39"/>
      <c r="O18" s="39"/>
      <c r="P18" s="39"/>
    </row>
    <row r="19" spans="1:16" ht="13.5" customHeight="1" x14ac:dyDescent="0.3">
      <c r="A19" s="4"/>
      <c r="B19" s="149" t="s">
        <v>126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13.5" customHeight="1" x14ac:dyDescent="0.3">
      <c r="A20" s="4"/>
      <c r="B20" s="14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13.5" customHeight="1" x14ac:dyDescent="0.3">
      <c r="A21" s="4"/>
      <c r="B21" s="149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13.5" customHeight="1" x14ac:dyDescent="0.3">
      <c r="A22" s="4"/>
      <c r="B22" s="14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13.5" customHeight="1" x14ac:dyDescent="0.3">
      <c r="A23" s="4"/>
      <c r="B23" s="149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ht="13.5" customHeight="1" x14ac:dyDescent="0.3">
      <c r="A24" s="4"/>
      <c r="B24" s="149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13.5" customHeight="1" x14ac:dyDescent="0.3">
      <c r="A25" s="4"/>
      <c r="B25" s="149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13.5" customHeight="1" x14ac:dyDescent="0.3">
      <c r="A26" s="4"/>
      <c r="B26" s="149"/>
      <c r="C26" s="7"/>
      <c r="D26" s="7"/>
      <c r="E26" s="7"/>
      <c r="F26" s="7"/>
      <c r="G26" s="7"/>
      <c r="H26" s="7"/>
      <c r="I26" s="7"/>
      <c r="J26" s="7"/>
      <c r="K26" s="7"/>
      <c r="L26" s="45"/>
      <c r="M26" s="7"/>
      <c r="N26" s="7"/>
      <c r="O26" s="7"/>
      <c r="P26" s="7"/>
    </row>
    <row r="27" spans="1:16" ht="13.5" customHeight="1" x14ac:dyDescent="0.3"/>
    <row r="28" spans="1:16" ht="13.5" customHeight="1" x14ac:dyDescent="0.3"/>
    <row r="29" spans="1:16" ht="13.5" customHeight="1" x14ac:dyDescent="0.3"/>
    <row r="30" spans="1:16" ht="20" customHeight="1" x14ac:dyDescent="0.3">
      <c r="A30" s="4"/>
      <c r="B30" s="4"/>
      <c r="C30" s="155" t="str">
        <f>'קטגוריות הכנסות קבועות ומשתנות'!A3</f>
        <v>הכנסות משתנות</v>
      </c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</row>
    <row r="31" spans="1:16" ht="30.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ht="13.5" customHeight="1" x14ac:dyDescent="0.3">
      <c r="B32" s="49" t="s">
        <v>125</v>
      </c>
      <c r="C32" s="39" t="s">
        <v>167</v>
      </c>
      <c r="D32" s="39" t="s">
        <v>168</v>
      </c>
      <c r="E32" s="39" t="s">
        <v>169</v>
      </c>
      <c r="F32" s="39" t="s">
        <v>132</v>
      </c>
      <c r="G32" s="39" t="s">
        <v>133</v>
      </c>
      <c r="H32" s="39" t="s">
        <v>134</v>
      </c>
      <c r="I32" s="39" t="s">
        <v>135</v>
      </c>
      <c r="J32" s="39" t="s">
        <v>136</v>
      </c>
      <c r="K32" s="39" t="s">
        <v>154</v>
      </c>
      <c r="L32" s="46" t="s">
        <v>155</v>
      </c>
      <c r="M32" s="39" t="s">
        <v>156</v>
      </c>
      <c r="N32" s="39" t="s">
        <v>157</v>
      </c>
      <c r="O32" s="39" t="s">
        <v>158</v>
      </c>
      <c r="P32" s="39" t="s">
        <v>159</v>
      </c>
    </row>
    <row r="33" spans="1:16" ht="13.5" customHeight="1" x14ac:dyDescent="0.3">
      <c r="B33" s="149" t="s">
        <v>126</v>
      </c>
      <c r="C33" s="7" t="s">
        <v>165</v>
      </c>
      <c r="D33" s="7" t="s">
        <v>161</v>
      </c>
      <c r="E33" s="7" t="s">
        <v>92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3.5" customHeight="1" x14ac:dyDescent="0.3">
      <c r="B34" s="149"/>
      <c r="C34" s="7" t="s">
        <v>166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3.5" customHeight="1" x14ac:dyDescent="0.3">
      <c r="B35" s="14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3.5" customHeight="1" x14ac:dyDescent="0.3">
      <c r="B36" s="149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3.5" customHeight="1" x14ac:dyDescent="0.3">
      <c r="B37" s="149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3.5" customHeight="1" x14ac:dyDescent="0.3">
      <c r="B38" s="149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3.5" customHeight="1" x14ac:dyDescent="0.3">
      <c r="B39" s="149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3.5" customHeight="1" x14ac:dyDescent="0.3">
      <c r="B40" s="149"/>
      <c r="C40" s="7"/>
      <c r="D40" s="7"/>
      <c r="E40" s="7"/>
      <c r="F40" s="7"/>
      <c r="G40" s="7"/>
      <c r="H40" s="7"/>
      <c r="I40" s="7"/>
      <c r="J40" s="7"/>
      <c r="K40" s="7"/>
      <c r="L40" s="45"/>
      <c r="M40" s="7"/>
      <c r="N40" s="7"/>
      <c r="O40" s="7"/>
      <c r="P40" s="7"/>
    </row>
    <row r="41" spans="1:16" ht="13.5" customHeight="1" x14ac:dyDescent="0.3"/>
    <row r="42" spans="1:16" ht="13.5" customHeight="1" x14ac:dyDescent="0.3"/>
    <row r="43" spans="1:16" ht="13.5" customHeight="1" x14ac:dyDescent="0.3">
      <c r="A43" s="37" t="s">
        <v>129</v>
      </c>
      <c r="B43" s="49" t="s">
        <v>125</v>
      </c>
      <c r="C43" s="39"/>
      <c r="D43" s="39"/>
      <c r="E43" s="39"/>
      <c r="F43" s="39"/>
      <c r="G43" s="39"/>
      <c r="H43" s="39"/>
      <c r="I43" s="39"/>
      <c r="J43" s="39"/>
      <c r="K43" s="39"/>
      <c r="L43" s="46"/>
      <c r="M43" s="39"/>
      <c r="N43" s="39"/>
      <c r="O43" s="39"/>
      <c r="P43" s="39"/>
    </row>
    <row r="44" spans="1:16" ht="13.5" customHeight="1" x14ac:dyDescent="0.3">
      <c r="A44" s="4"/>
      <c r="B44" s="149" t="s">
        <v>126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3.5" customHeight="1" x14ac:dyDescent="0.3">
      <c r="A45" s="4"/>
      <c r="B45" s="149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3.5" customHeight="1" x14ac:dyDescent="0.3">
      <c r="A46" s="4"/>
      <c r="B46" s="14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3.5" customHeight="1" x14ac:dyDescent="0.3">
      <c r="A47" s="4"/>
      <c r="B47" s="14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3.5" customHeight="1" x14ac:dyDescent="0.3">
      <c r="A48" s="4"/>
      <c r="B48" s="149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3.5" customHeight="1" x14ac:dyDescent="0.3">
      <c r="A49" s="4"/>
      <c r="B49" s="149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3.5" customHeight="1" x14ac:dyDescent="0.3">
      <c r="A50" s="4"/>
      <c r="B50" s="149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3.5" customHeight="1" x14ac:dyDescent="0.3">
      <c r="A51" s="4"/>
      <c r="B51" s="149"/>
      <c r="C51" s="7"/>
      <c r="D51" s="7"/>
      <c r="E51" s="7"/>
      <c r="F51" s="7"/>
      <c r="G51" s="7"/>
      <c r="H51" s="7"/>
      <c r="I51" s="7"/>
      <c r="J51" s="7"/>
      <c r="K51" s="7"/>
      <c r="L51" s="45"/>
      <c r="M51" s="7"/>
      <c r="N51" s="7"/>
      <c r="O51" s="7"/>
      <c r="P51" s="7"/>
    </row>
    <row r="52" spans="1:16" ht="13.5" customHeight="1" x14ac:dyDescent="0.3"/>
    <row r="53" spans="1:16" ht="13.5" customHeight="1" x14ac:dyDescent="0.3"/>
    <row r="54" spans="1:16" ht="13.5" customHeight="1" x14ac:dyDescent="0.3"/>
    <row r="55" spans="1:16" ht="13.5" customHeight="1" x14ac:dyDescent="0.3"/>
    <row r="56" spans="1:16" ht="13.5" customHeight="1" x14ac:dyDescent="0.3"/>
    <row r="57" spans="1:16" ht="13.5" customHeight="1" x14ac:dyDescent="0.3"/>
    <row r="58" spans="1:16" ht="13.5" customHeight="1" x14ac:dyDescent="0.3"/>
    <row r="59" spans="1:16" ht="13.5" customHeight="1" x14ac:dyDescent="0.3"/>
    <row r="60" spans="1:16" ht="13.5" customHeight="1" x14ac:dyDescent="0.3"/>
    <row r="61" spans="1:16" ht="13.5" customHeight="1" x14ac:dyDescent="0.3"/>
    <row r="62" spans="1:16" ht="13.5" customHeight="1" x14ac:dyDescent="0.3"/>
    <row r="63" spans="1:16" ht="13.5" customHeight="1" x14ac:dyDescent="0.3"/>
    <row r="64" spans="1:16" ht="13.5" customHeight="1" x14ac:dyDescent="0.3"/>
    <row r="65" ht="13.5" customHeight="1" x14ac:dyDescent="0.3"/>
    <row r="66" ht="13.5" hidden="1" customHeight="1" x14ac:dyDescent="0.3"/>
    <row r="67" ht="13.5" hidden="1" customHeight="1" x14ac:dyDescent="0.3"/>
    <row r="68" ht="13.5" hidden="1" customHeight="1" x14ac:dyDescent="0.3"/>
    <row r="69" ht="13.5" hidden="1" customHeight="1" x14ac:dyDescent="0.3"/>
    <row r="70" ht="13.5" hidden="1" customHeight="1" x14ac:dyDescent="0.3"/>
    <row r="71" ht="13.5" hidden="1" customHeight="1" x14ac:dyDescent="0.3"/>
    <row r="72" ht="13.5" hidden="1" customHeight="1" x14ac:dyDescent="0.3"/>
    <row r="73" ht="13.5" hidden="1" customHeight="1" x14ac:dyDescent="0.3"/>
    <row r="74" ht="13.5" hidden="1" customHeight="1" x14ac:dyDescent="0.3"/>
    <row r="75" ht="13.5" hidden="1" customHeight="1" x14ac:dyDescent="0.3"/>
    <row r="76" ht="13.5" hidden="1" customHeight="1" x14ac:dyDescent="0.3"/>
    <row r="77" ht="13.5" hidden="1" customHeight="1" x14ac:dyDescent="0.3"/>
    <row r="78" ht="13.5" hidden="1" customHeight="1" x14ac:dyDescent="0.3"/>
    <row r="79" ht="13.5" hidden="1" customHeight="1" x14ac:dyDescent="0.3"/>
    <row r="80" ht="13.5" hidden="1" customHeight="1" x14ac:dyDescent="0.3"/>
    <row r="81" ht="13.5" hidden="1" customHeight="1" x14ac:dyDescent="0.3"/>
    <row r="82" ht="13.5" hidden="1" customHeight="1" x14ac:dyDescent="0.3"/>
    <row r="83" ht="13.5" hidden="1" customHeight="1" x14ac:dyDescent="0.3"/>
    <row r="84" ht="13.5" hidden="1" customHeight="1" x14ac:dyDescent="0.3"/>
    <row r="85" ht="13.5" hidden="1" customHeight="1" x14ac:dyDescent="0.3"/>
    <row r="86" ht="13.5" hidden="1" customHeight="1" x14ac:dyDescent="0.3"/>
    <row r="87" ht="13.5" hidden="1" customHeight="1" x14ac:dyDescent="0.3"/>
    <row r="88" ht="13.5" hidden="1" customHeight="1" x14ac:dyDescent="0.3"/>
    <row r="89" ht="13.5" hidden="1" customHeight="1" x14ac:dyDescent="0.3"/>
    <row r="90" ht="13.5" hidden="1" customHeight="1" x14ac:dyDescent="0.3"/>
    <row r="91" ht="13.5" hidden="1" customHeight="1" x14ac:dyDescent="0.3"/>
    <row r="92" ht="13.5" hidden="1" customHeight="1" x14ac:dyDescent="0.3"/>
    <row r="93" ht="13.5" hidden="1" customHeight="1" x14ac:dyDescent="0.3"/>
    <row r="94" ht="13.5" hidden="1" customHeight="1" x14ac:dyDescent="0.3"/>
    <row r="95" ht="13.5" hidden="1" customHeight="1" x14ac:dyDescent="0.3"/>
    <row r="96" ht="13.5" hidden="1" customHeight="1" x14ac:dyDescent="0.3"/>
    <row r="97" ht="13.5" hidden="1" customHeight="1" x14ac:dyDescent="0.3"/>
    <row r="98" ht="13.5" hidden="1" customHeight="1" x14ac:dyDescent="0.3"/>
    <row r="99" ht="13.5" hidden="1" customHeight="1" x14ac:dyDescent="0.3"/>
    <row r="100" ht="13.5" hidden="1" customHeight="1" x14ac:dyDescent="0.3"/>
    <row r="101" ht="13.5" hidden="1" customHeight="1" x14ac:dyDescent="0.3"/>
    <row r="102" ht="13.5" hidden="1" customHeight="1" x14ac:dyDescent="0.3"/>
    <row r="103" ht="13.5" hidden="1" customHeight="1" x14ac:dyDescent="0.3"/>
    <row r="104" ht="13.5" hidden="1" customHeight="1" x14ac:dyDescent="0.3"/>
    <row r="105" ht="13.5" hidden="1" customHeight="1" x14ac:dyDescent="0.3"/>
    <row r="106" ht="13.5" hidden="1" customHeight="1" x14ac:dyDescent="0.3"/>
    <row r="107" ht="13.5" hidden="1" customHeight="1" x14ac:dyDescent="0.3"/>
    <row r="108" ht="13.5" hidden="1" customHeight="1" x14ac:dyDescent="0.3"/>
    <row r="109" ht="13.5" hidden="1" customHeight="1" x14ac:dyDescent="0.3"/>
    <row r="110" ht="13.5" hidden="1" customHeight="1" x14ac:dyDescent="0.3"/>
    <row r="111" ht="13.5" hidden="1" customHeight="1" x14ac:dyDescent="0.3"/>
    <row r="112" ht="13.5" hidden="1" customHeight="1" x14ac:dyDescent="0.3"/>
    <row r="113" ht="13.5" hidden="1" customHeight="1" x14ac:dyDescent="0.3"/>
    <row r="114" ht="13.5" hidden="1" customHeight="1" x14ac:dyDescent="0.3"/>
    <row r="115" ht="13.5" hidden="1" customHeight="1" x14ac:dyDescent="0.3"/>
    <row r="116" ht="13.5" hidden="1" customHeight="1" x14ac:dyDescent="0.3"/>
    <row r="117" ht="13.5" hidden="1" customHeight="1" x14ac:dyDescent="0.3"/>
    <row r="118" ht="13.5" hidden="1" customHeight="1" x14ac:dyDescent="0.3"/>
    <row r="119" ht="13.5" hidden="1" customHeight="1" x14ac:dyDescent="0.3"/>
    <row r="120" ht="13.5" hidden="1" customHeight="1" x14ac:dyDescent="0.3"/>
    <row r="121" ht="13.5" hidden="1" customHeight="1" x14ac:dyDescent="0.3"/>
    <row r="122" ht="13.5" hidden="1" customHeight="1" x14ac:dyDescent="0.3"/>
    <row r="123" ht="13.5" hidden="1" customHeight="1" x14ac:dyDescent="0.3"/>
    <row r="124" ht="13.5" hidden="1" customHeight="1" x14ac:dyDescent="0.3"/>
    <row r="125" ht="13.5" hidden="1" customHeight="1" x14ac:dyDescent="0.3"/>
    <row r="126" ht="13.5" hidden="1" customHeight="1" x14ac:dyDescent="0.3"/>
    <row r="127" ht="13.5" hidden="1" customHeight="1" x14ac:dyDescent="0.3"/>
    <row r="128" ht="13.5" hidden="1" customHeight="1" x14ac:dyDescent="0.3"/>
    <row r="129" ht="13.5" hidden="1" customHeight="1" x14ac:dyDescent="0.3"/>
    <row r="130" ht="13.5" hidden="1" customHeight="1" x14ac:dyDescent="0.3"/>
    <row r="131" ht="13.5" hidden="1" customHeight="1" x14ac:dyDescent="0.3"/>
    <row r="132" ht="13.5" hidden="1" customHeight="1" x14ac:dyDescent="0.3"/>
    <row r="133" ht="13.5" hidden="1" customHeight="1" x14ac:dyDescent="0.3"/>
    <row r="134" ht="13.5" hidden="1" customHeight="1" x14ac:dyDescent="0.3"/>
    <row r="135" ht="13.5" hidden="1" customHeight="1" x14ac:dyDescent="0.3"/>
    <row r="136" ht="13.5" hidden="1" customHeight="1" x14ac:dyDescent="0.3"/>
    <row r="137" ht="13.5" hidden="1" customHeight="1" x14ac:dyDescent="0.3"/>
    <row r="138" ht="13.5" hidden="1" customHeight="1" x14ac:dyDescent="0.3"/>
    <row r="139" ht="13.5" hidden="1" customHeight="1" x14ac:dyDescent="0.3"/>
    <row r="140" ht="13.5" hidden="1" customHeight="1" x14ac:dyDescent="0.3"/>
    <row r="141" ht="13.5" hidden="1" customHeight="1" x14ac:dyDescent="0.3"/>
    <row r="142" ht="13.5" hidden="1" customHeight="1" x14ac:dyDescent="0.3"/>
    <row r="143" ht="13.5" hidden="1" customHeight="1" x14ac:dyDescent="0.3"/>
    <row r="144" ht="13.5" hidden="1" customHeight="1" x14ac:dyDescent="0.3"/>
    <row r="145" ht="13.5" hidden="1" customHeight="1" x14ac:dyDescent="0.3"/>
    <row r="146" ht="13.5" hidden="1" customHeight="1" x14ac:dyDescent="0.3"/>
    <row r="147" ht="13.5" hidden="1" customHeight="1" x14ac:dyDescent="0.3"/>
    <row r="148" ht="13.5" hidden="1" customHeight="1" x14ac:dyDescent="0.3"/>
    <row r="149" ht="13.5" hidden="1" customHeight="1" x14ac:dyDescent="0.3"/>
    <row r="150" ht="13.5" hidden="1" customHeight="1" x14ac:dyDescent="0.3"/>
    <row r="151" ht="13.5" hidden="1" customHeight="1" x14ac:dyDescent="0.3"/>
    <row r="152" ht="13.5" hidden="1" customHeight="1" x14ac:dyDescent="0.3"/>
    <row r="153" ht="13.5" hidden="1" customHeight="1" x14ac:dyDescent="0.3"/>
    <row r="154" ht="13.5" hidden="1" customHeight="1" x14ac:dyDescent="0.3"/>
    <row r="155" ht="13.5" hidden="1" customHeight="1" x14ac:dyDescent="0.3"/>
    <row r="156" ht="13.5" hidden="1" customHeight="1" x14ac:dyDescent="0.3"/>
    <row r="157" ht="13.5" hidden="1" customHeight="1" x14ac:dyDescent="0.3"/>
    <row r="158" ht="13.5" hidden="1" customHeight="1" x14ac:dyDescent="0.3"/>
    <row r="159" ht="13.5" hidden="1" customHeight="1" x14ac:dyDescent="0.3"/>
    <row r="160" ht="13.5" hidden="1" customHeight="1" x14ac:dyDescent="0.3"/>
    <row r="161" ht="13.5" hidden="1" customHeight="1" x14ac:dyDescent="0.3"/>
    <row r="162" ht="13.5" hidden="1" customHeight="1" x14ac:dyDescent="0.3"/>
    <row r="163" ht="13.5" hidden="1" customHeight="1" x14ac:dyDescent="0.3"/>
    <row r="164" ht="13.5" hidden="1" customHeight="1" x14ac:dyDescent="0.3"/>
    <row r="165" ht="13.5" hidden="1" customHeight="1" x14ac:dyDescent="0.3"/>
    <row r="166" ht="13.5" hidden="1" customHeight="1" x14ac:dyDescent="0.3"/>
    <row r="167" ht="13.5" hidden="1" customHeight="1" x14ac:dyDescent="0.3"/>
    <row r="168" ht="13.5" hidden="1" customHeight="1" x14ac:dyDescent="0.3"/>
    <row r="169" ht="13.5" hidden="1" customHeight="1" x14ac:dyDescent="0.3"/>
    <row r="170" ht="13.5" hidden="1" customHeight="1" x14ac:dyDescent="0.3"/>
    <row r="171" ht="13.5" hidden="1" customHeight="1" x14ac:dyDescent="0.3"/>
    <row r="172" ht="13.5" hidden="1" customHeight="1" x14ac:dyDescent="0.3"/>
    <row r="173" ht="13.5" hidden="1" customHeight="1" x14ac:dyDescent="0.3"/>
    <row r="174" ht="13.5" hidden="1" customHeight="1" x14ac:dyDescent="0.3"/>
    <row r="175" ht="13.5" hidden="1" customHeight="1" x14ac:dyDescent="0.3"/>
    <row r="176" ht="13.5" hidden="1" customHeight="1" x14ac:dyDescent="0.3"/>
    <row r="177" ht="13.5" hidden="1" customHeight="1" x14ac:dyDescent="0.3"/>
    <row r="178" ht="13.5" hidden="1" customHeight="1" x14ac:dyDescent="0.3"/>
    <row r="179" ht="13.5" hidden="1" customHeight="1" x14ac:dyDescent="0.3"/>
    <row r="180" ht="13.5" hidden="1" customHeight="1" x14ac:dyDescent="0.3"/>
    <row r="181" ht="13.5" hidden="1" customHeight="1" x14ac:dyDescent="0.3"/>
    <row r="182" ht="13.5" hidden="1" customHeight="1" x14ac:dyDescent="0.3"/>
    <row r="183" ht="13.5" hidden="1" customHeight="1" x14ac:dyDescent="0.3"/>
    <row r="184" ht="13.5" hidden="1" customHeight="1" x14ac:dyDescent="0.3"/>
    <row r="185" ht="13.5" hidden="1" customHeight="1" x14ac:dyDescent="0.3"/>
    <row r="186" ht="13.5" hidden="1" customHeight="1" x14ac:dyDescent="0.3"/>
    <row r="187" ht="13.5" hidden="1" customHeight="1" x14ac:dyDescent="0.3"/>
    <row r="188" ht="13.5" hidden="1" customHeight="1" x14ac:dyDescent="0.3"/>
    <row r="189" ht="13.5" hidden="1" customHeight="1" x14ac:dyDescent="0.3"/>
    <row r="190" ht="13.5" hidden="1" customHeight="1" x14ac:dyDescent="0.3"/>
    <row r="191" ht="13.5" hidden="1" customHeight="1" x14ac:dyDescent="0.3"/>
    <row r="192" ht="13.5" hidden="1" customHeight="1" x14ac:dyDescent="0.3"/>
    <row r="193" ht="13.5" hidden="1" customHeight="1" x14ac:dyDescent="0.3"/>
    <row r="194" ht="13.5" hidden="1" customHeight="1" x14ac:dyDescent="0.3"/>
    <row r="195" ht="13.5" hidden="1" customHeight="1" x14ac:dyDescent="0.3"/>
    <row r="196" ht="13.5" hidden="1" customHeight="1" x14ac:dyDescent="0.3"/>
    <row r="197" ht="13.5" hidden="1" customHeight="1" x14ac:dyDescent="0.3"/>
    <row r="198" ht="13.5" hidden="1" customHeight="1" x14ac:dyDescent="0.3"/>
    <row r="199" ht="13.5" hidden="1" customHeight="1" x14ac:dyDescent="0.3"/>
    <row r="200" ht="13.5" hidden="1" customHeight="1" x14ac:dyDescent="0.3"/>
    <row r="201" ht="13.5" hidden="1" customHeight="1" x14ac:dyDescent="0.3"/>
    <row r="202" ht="13.5" hidden="1" customHeight="1" x14ac:dyDescent="0.3"/>
    <row r="203" ht="13.5" hidden="1" customHeight="1" x14ac:dyDescent="0.3"/>
    <row r="204" ht="13.5" hidden="1" customHeight="1" x14ac:dyDescent="0.3"/>
    <row r="205" ht="13.5" hidden="1" customHeight="1" x14ac:dyDescent="0.3"/>
    <row r="206" ht="13.5" hidden="1" customHeight="1" x14ac:dyDescent="0.3"/>
    <row r="207" ht="13.5" hidden="1" customHeight="1" x14ac:dyDescent="0.3"/>
    <row r="208" ht="13.5" hidden="1" customHeight="1" x14ac:dyDescent="0.3"/>
    <row r="209" ht="13.5" hidden="1" customHeight="1" x14ac:dyDescent="0.3"/>
    <row r="210" ht="13.5" hidden="1" customHeight="1" x14ac:dyDescent="0.3"/>
    <row r="211" ht="13.5" hidden="1" customHeight="1" x14ac:dyDescent="0.3"/>
    <row r="212" ht="13.5" hidden="1" customHeight="1" x14ac:dyDescent="0.3"/>
    <row r="213" ht="13.5" hidden="1" customHeight="1" x14ac:dyDescent="0.3"/>
    <row r="214" ht="13.5" hidden="1" customHeight="1" x14ac:dyDescent="0.3"/>
    <row r="215" ht="13.5" hidden="1" customHeight="1" x14ac:dyDescent="0.3"/>
    <row r="216" ht="13.5" hidden="1" customHeight="1" x14ac:dyDescent="0.3"/>
    <row r="217" ht="13.5" hidden="1" customHeight="1" x14ac:dyDescent="0.3"/>
    <row r="218" ht="13.5" hidden="1" customHeight="1" x14ac:dyDescent="0.3"/>
    <row r="219" ht="13.5" hidden="1" customHeight="1" x14ac:dyDescent="0.3"/>
    <row r="220" ht="13.5" hidden="1" customHeight="1" x14ac:dyDescent="0.3"/>
    <row r="221" ht="13.5" hidden="1" customHeight="1" x14ac:dyDescent="0.3"/>
    <row r="222" ht="13.5" hidden="1" customHeight="1" x14ac:dyDescent="0.3"/>
    <row r="223" ht="13.5" hidden="1" customHeight="1" x14ac:dyDescent="0.3"/>
    <row r="224" ht="13.5" hidden="1" customHeight="1" x14ac:dyDescent="0.3"/>
    <row r="225" ht="13.5" hidden="1" customHeight="1" x14ac:dyDescent="0.3"/>
    <row r="226" ht="13.5" hidden="1" customHeight="1" x14ac:dyDescent="0.3"/>
    <row r="227" ht="13.5" hidden="1" customHeight="1" x14ac:dyDescent="0.3"/>
    <row r="228" ht="13.5" hidden="1" customHeight="1" x14ac:dyDescent="0.3"/>
    <row r="229" ht="13.5" hidden="1" customHeight="1" x14ac:dyDescent="0.3"/>
    <row r="230" ht="13.5" hidden="1" customHeight="1" x14ac:dyDescent="0.3"/>
    <row r="231" ht="13.5" hidden="1" customHeight="1" x14ac:dyDescent="0.3"/>
    <row r="232" ht="13.5" hidden="1" customHeight="1" x14ac:dyDescent="0.3"/>
    <row r="233" ht="13.5" hidden="1" customHeight="1" x14ac:dyDescent="0.3"/>
    <row r="234" ht="13.5" hidden="1" customHeight="1" x14ac:dyDescent="0.3"/>
    <row r="235" ht="13.5" hidden="1" customHeight="1" x14ac:dyDescent="0.3"/>
    <row r="236" ht="13.5" hidden="1" customHeight="1" x14ac:dyDescent="0.3"/>
    <row r="237" ht="13.5" hidden="1" customHeight="1" x14ac:dyDescent="0.3"/>
    <row r="238" ht="13.5" hidden="1" customHeight="1" x14ac:dyDescent="0.3"/>
    <row r="239" ht="13.5" hidden="1" customHeight="1" x14ac:dyDescent="0.3"/>
    <row r="240" ht="13.5" hidden="1" customHeight="1" x14ac:dyDescent="0.3"/>
    <row r="241" ht="13.5" hidden="1" customHeight="1" x14ac:dyDescent="0.3"/>
    <row r="242" ht="13.5" hidden="1" customHeight="1" x14ac:dyDescent="0.3"/>
    <row r="243" ht="13.5" hidden="1" customHeight="1" x14ac:dyDescent="0.3"/>
    <row r="244" ht="13.5" hidden="1" customHeight="1" x14ac:dyDescent="0.3"/>
    <row r="245" ht="13.5" hidden="1" customHeight="1" x14ac:dyDescent="0.3"/>
    <row r="246" ht="13.5" hidden="1" customHeight="1" x14ac:dyDescent="0.3"/>
    <row r="247" ht="13.5" hidden="1" customHeight="1" x14ac:dyDescent="0.3"/>
    <row r="248" ht="13.5" hidden="1" customHeight="1" x14ac:dyDescent="0.3"/>
    <row r="249" ht="13.5" hidden="1" customHeight="1" x14ac:dyDescent="0.3"/>
    <row r="250" ht="13.5" hidden="1" customHeight="1" x14ac:dyDescent="0.3"/>
    <row r="251" ht="13.5" hidden="1" customHeight="1" x14ac:dyDescent="0.3"/>
    <row r="252" ht="13.5" hidden="1" customHeight="1" x14ac:dyDescent="0.3"/>
    <row r="253" ht="13.5" hidden="1" customHeight="1" x14ac:dyDescent="0.3"/>
    <row r="254" ht="13.5" hidden="1" customHeight="1" x14ac:dyDescent="0.3"/>
    <row r="255" ht="13.5" hidden="1" customHeight="1" x14ac:dyDescent="0.3"/>
    <row r="256" ht="13.5" hidden="1" customHeight="1" x14ac:dyDescent="0.3"/>
    <row r="257" ht="13.5" hidden="1" customHeight="1" x14ac:dyDescent="0.3"/>
    <row r="258" ht="13.5" hidden="1" customHeight="1" x14ac:dyDescent="0.3"/>
    <row r="259" ht="13.5" hidden="1" customHeight="1" x14ac:dyDescent="0.3"/>
    <row r="260" ht="13.5" hidden="1" customHeight="1" x14ac:dyDescent="0.3"/>
    <row r="261" ht="13.5" hidden="1" customHeight="1" x14ac:dyDescent="0.3"/>
    <row r="262" ht="13.5" hidden="1" customHeight="1" x14ac:dyDescent="0.3"/>
    <row r="263" ht="13.5" hidden="1" customHeight="1" x14ac:dyDescent="0.3"/>
    <row r="264" ht="13.5" hidden="1" customHeight="1" x14ac:dyDescent="0.3"/>
    <row r="265" ht="13.5" hidden="1" customHeight="1" x14ac:dyDescent="0.3"/>
    <row r="266" ht="13.5" hidden="1" customHeight="1" x14ac:dyDescent="0.3"/>
    <row r="267" ht="13.5" hidden="1" customHeight="1" x14ac:dyDescent="0.3"/>
    <row r="268" ht="13.5" hidden="1" customHeight="1" x14ac:dyDescent="0.3"/>
    <row r="269" ht="13.5" hidden="1" customHeight="1" x14ac:dyDescent="0.3"/>
    <row r="270" ht="13.5" hidden="1" customHeight="1" x14ac:dyDescent="0.3"/>
    <row r="271" ht="13.5" hidden="1" customHeight="1" x14ac:dyDescent="0.3"/>
    <row r="272" ht="13.5" hidden="1" customHeight="1" x14ac:dyDescent="0.3"/>
    <row r="273" ht="13.5" hidden="1" customHeight="1" x14ac:dyDescent="0.3"/>
    <row r="274" ht="13.5" hidden="1" customHeight="1" x14ac:dyDescent="0.3"/>
    <row r="275" ht="13.5" hidden="1" customHeight="1" x14ac:dyDescent="0.3"/>
    <row r="276" ht="13.5" hidden="1" customHeight="1" x14ac:dyDescent="0.3"/>
    <row r="277" ht="13.5" hidden="1" customHeight="1" x14ac:dyDescent="0.3"/>
    <row r="278" ht="13.5" hidden="1" customHeight="1" x14ac:dyDescent="0.3"/>
    <row r="279" ht="13.5" hidden="1" customHeight="1" x14ac:dyDescent="0.3"/>
    <row r="280" ht="13.5" hidden="1" customHeight="1" x14ac:dyDescent="0.3"/>
    <row r="281" ht="13.5" hidden="1" customHeight="1" x14ac:dyDescent="0.3"/>
    <row r="282" ht="13.5" hidden="1" customHeight="1" x14ac:dyDescent="0.3"/>
    <row r="283" ht="13.5" hidden="1" customHeight="1" x14ac:dyDescent="0.3"/>
    <row r="284" ht="13.5" hidden="1" customHeight="1" x14ac:dyDescent="0.3"/>
    <row r="285" ht="13.5" hidden="1" customHeight="1" x14ac:dyDescent="0.3"/>
    <row r="286" ht="13.5" hidden="1" customHeight="1" x14ac:dyDescent="0.3"/>
    <row r="287" ht="13.5" hidden="1" customHeight="1" x14ac:dyDescent="0.3"/>
    <row r="288" ht="13.5" hidden="1" customHeight="1" x14ac:dyDescent="0.3"/>
    <row r="289" ht="13.5" hidden="1" customHeight="1" x14ac:dyDescent="0.3"/>
    <row r="290" ht="13.5" hidden="1" customHeight="1" x14ac:dyDescent="0.3"/>
    <row r="291" ht="13.5" hidden="1" customHeight="1" x14ac:dyDescent="0.3"/>
    <row r="292" ht="13.5" hidden="1" customHeight="1" x14ac:dyDescent="0.3"/>
    <row r="293" ht="13.5" hidden="1" customHeight="1" x14ac:dyDescent="0.3"/>
    <row r="294" ht="13.5" hidden="1" customHeight="1" x14ac:dyDescent="0.3"/>
    <row r="295" ht="13.5" hidden="1" customHeight="1" x14ac:dyDescent="0.3"/>
    <row r="296" ht="13.5" hidden="1" customHeight="1" x14ac:dyDescent="0.3"/>
    <row r="297" ht="13.5" hidden="1" customHeight="1" x14ac:dyDescent="0.3"/>
    <row r="298" ht="13.5" hidden="1" customHeight="1" x14ac:dyDescent="0.3"/>
    <row r="299" ht="13.5" hidden="1" customHeight="1" x14ac:dyDescent="0.3"/>
    <row r="300" ht="13.5" hidden="1" customHeight="1" x14ac:dyDescent="0.3"/>
    <row r="301" ht="13.5" hidden="1" customHeight="1" x14ac:dyDescent="0.3"/>
    <row r="302" ht="13.5" hidden="1" customHeight="1" x14ac:dyDescent="0.3"/>
    <row r="303" ht="13.5" hidden="1" customHeight="1" x14ac:dyDescent="0.3"/>
    <row r="304" ht="13.5" hidden="1" customHeight="1" x14ac:dyDescent="0.3"/>
    <row r="305" ht="13.5" hidden="1" customHeight="1" x14ac:dyDescent="0.3"/>
    <row r="306" ht="13.5" hidden="1" customHeight="1" x14ac:dyDescent="0.3"/>
    <row r="307" ht="13.5" hidden="1" customHeight="1" x14ac:dyDescent="0.3"/>
    <row r="308" ht="13.5" hidden="1" customHeight="1" x14ac:dyDescent="0.3"/>
    <row r="309" ht="13.5" hidden="1" customHeight="1" x14ac:dyDescent="0.3"/>
    <row r="310" ht="13.5" hidden="1" customHeight="1" x14ac:dyDescent="0.3"/>
    <row r="311" ht="13.5" hidden="1" customHeight="1" x14ac:dyDescent="0.3"/>
    <row r="312" ht="13.5" hidden="1" customHeight="1" x14ac:dyDescent="0.3"/>
    <row r="313" ht="13.5" hidden="1" customHeight="1" x14ac:dyDescent="0.3"/>
    <row r="314" ht="13.5" hidden="1" customHeight="1" x14ac:dyDescent="0.3"/>
    <row r="315" ht="13.5" hidden="1" customHeight="1" x14ac:dyDescent="0.3"/>
    <row r="316" ht="13.5" hidden="1" customHeight="1" x14ac:dyDescent="0.3"/>
    <row r="317" ht="13.5" hidden="1" customHeight="1" x14ac:dyDescent="0.3"/>
    <row r="318" ht="13.5" hidden="1" customHeight="1" x14ac:dyDescent="0.3"/>
    <row r="319" ht="13.5" hidden="1" customHeight="1" x14ac:dyDescent="0.3"/>
    <row r="320" ht="13.5" hidden="1" customHeight="1" x14ac:dyDescent="0.3"/>
    <row r="321" ht="13.5" hidden="1" customHeight="1" x14ac:dyDescent="0.3"/>
    <row r="322" ht="13.5" hidden="1" customHeight="1" x14ac:dyDescent="0.3"/>
    <row r="323" ht="13.5" hidden="1" customHeight="1" x14ac:dyDescent="0.3"/>
    <row r="324" ht="13.5" hidden="1" customHeight="1" x14ac:dyDescent="0.3"/>
    <row r="325" ht="13.5" hidden="1" customHeight="1" x14ac:dyDescent="0.3"/>
    <row r="326" ht="13.5" hidden="1" customHeight="1" x14ac:dyDescent="0.3"/>
    <row r="327" ht="13.5" hidden="1" customHeight="1" x14ac:dyDescent="0.3"/>
    <row r="328" ht="13.5" hidden="1" customHeight="1" x14ac:dyDescent="0.3"/>
    <row r="329" ht="13.5" hidden="1" customHeight="1" x14ac:dyDescent="0.3"/>
    <row r="330" ht="13.5" hidden="1" customHeight="1" x14ac:dyDescent="0.3"/>
    <row r="331" ht="13.5" hidden="1" customHeight="1" x14ac:dyDescent="0.3"/>
    <row r="332" ht="13.5" hidden="1" customHeight="1" x14ac:dyDescent="0.3"/>
    <row r="333" ht="13.5" hidden="1" customHeight="1" x14ac:dyDescent="0.3"/>
    <row r="334" ht="13.5" hidden="1" customHeight="1" x14ac:dyDescent="0.3"/>
    <row r="335" ht="13.5" hidden="1" customHeight="1" x14ac:dyDescent="0.3"/>
    <row r="336" ht="13.5" hidden="1" customHeight="1" x14ac:dyDescent="0.3"/>
    <row r="337" ht="13.5" hidden="1" customHeight="1" x14ac:dyDescent="0.3"/>
    <row r="338" ht="13.5" hidden="1" customHeight="1" x14ac:dyDescent="0.3"/>
    <row r="339" ht="13.5" hidden="1" customHeight="1" x14ac:dyDescent="0.3"/>
    <row r="340" ht="13.5" hidden="1" customHeight="1" x14ac:dyDescent="0.3"/>
    <row r="341" ht="13.5" hidden="1" customHeight="1" x14ac:dyDescent="0.3"/>
    <row r="342" ht="13.5" hidden="1" customHeight="1" x14ac:dyDescent="0.3"/>
    <row r="343" ht="13.5" hidden="1" customHeight="1" x14ac:dyDescent="0.3"/>
    <row r="344" ht="13.5" hidden="1" customHeight="1" x14ac:dyDescent="0.3"/>
    <row r="345" ht="13.5" hidden="1" customHeight="1" x14ac:dyDescent="0.3"/>
    <row r="346" ht="13.5" hidden="1" customHeight="1" x14ac:dyDescent="0.3"/>
    <row r="347" ht="13.5" hidden="1" customHeight="1" x14ac:dyDescent="0.3"/>
    <row r="348" ht="13.5" hidden="1" customHeight="1" x14ac:dyDescent="0.3"/>
    <row r="349" ht="13.5" hidden="1" customHeight="1" x14ac:dyDescent="0.3"/>
    <row r="350" ht="13.5" hidden="1" customHeight="1" x14ac:dyDescent="0.3"/>
    <row r="351" ht="13.5" hidden="1" customHeight="1" x14ac:dyDescent="0.3"/>
    <row r="352" ht="13.5" hidden="1" customHeight="1" x14ac:dyDescent="0.3"/>
    <row r="353" ht="13.5" hidden="1" customHeight="1" x14ac:dyDescent="0.3"/>
    <row r="354" ht="13.5" hidden="1" customHeight="1" x14ac:dyDescent="0.3"/>
    <row r="355" ht="13.5" hidden="1" customHeight="1" x14ac:dyDescent="0.3"/>
    <row r="356" ht="13.5" hidden="1" customHeight="1" x14ac:dyDescent="0.3"/>
    <row r="357" ht="13.5" hidden="1" customHeight="1" x14ac:dyDescent="0.3"/>
    <row r="358" ht="13.5" hidden="1" customHeight="1" x14ac:dyDescent="0.3"/>
    <row r="359" ht="13.5" hidden="1" customHeight="1" x14ac:dyDescent="0.3"/>
    <row r="360" ht="13.5" hidden="1" customHeight="1" x14ac:dyDescent="0.3"/>
    <row r="361" ht="13.5" hidden="1" customHeight="1" x14ac:dyDescent="0.3"/>
    <row r="362" ht="13.5" hidden="1" customHeight="1" x14ac:dyDescent="0.3"/>
    <row r="363" ht="13.5" hidden="1" customHeight="1" x14ac:dyDescent="0.3"/>
    <row r="364" ht="13.5" hidden="1" customHeight="1" x14ac:dyDescent="0.3"/>
    <row r="365" ht="13.5" hidden="1" customHeight="1" x14ac:dyDescent="0.3"/>
    <row r="366" ht="13.5" hidden="1" customHeight="1" x14ac:dyDescent="0.3"/>
    <row r="367" ht="13.5" hidden="1" customHeight="1" x14ac:dyDescent="0.3"/>
    <row r="368" ht="13.5" hidden="1" customHeight="1" x14ac:dyDescent="0.3"/>
    <row r="369" ht="13.5" hidden="1" customHeight="1" x14ac:dyDescent="0.3"/>
    <row r="370" ht="13.5" hidden="1" customHeight="1" x14ac:dyDescent="0.3"/>
    <row r="371" ht="13.5" hidden="1" customHeight="1" x14ac:dyDescent="0.3"/>
    <row r="372" ht="13.5" hidden="1" customHeight="1" x14ac:dyDescent="0.3"/>
    <row r="373" ht="13.5" hidden="1" customHeight="1" x14ac:dyDescent="0.3"/>
    <row r="374" ht="13.5" hidden="1" customHeight="1" x14ac:dyDescent="0.3"/>
    <row r="375" ht="13.5" hidden="1" customHeight="1" x14ac:dyDescent="0.3"/>
    <row r="376" ht="13.5" hidden="1" customHeight="1" x14ac:dyDescent="0.3"/>
    <row r="377" ht="13.5" hidden="1" customHeight="1" x14ac:dyDescent="0.3"/>
    <row r="378" ht="13.5" hidden="1" customHeight="1" x14ac:dyDescent="0.3"/>
    <row r="379" ht="13.5" hidden="1" customHeight="1" x14ac:dyDescent="0.3"/>
    <row r="380" ht="13.5" hidden="1" customHeight="1" x14ac:dyDescent="0.3"/>
    <row r="381" ht="13.5" hidden="1" customHeight="1" x14ac:dyDescent="0.3"/>
    <row r="382" ht="13.5" hidden="1" customHeight="1" x14ac:dyDescent="0.3"/>
    <row r="383" ht="13.5" hidden="1" customHeight="1" x14ac:dyDescent="0.3"/>
    <row r="384" ht="13.5" hidden="1" customHeight="1" x14ac:dyDescent="0.3"/>
    <row r="385" ht="13.5" hidden="1" customHeight="1" x14ac:dyDescent="0.3"/>
    <row r="386" ht="13.5" hidden="1" customHeight="1" x14ac:dyDescent="0.3"/>
    <row r="387" ht="13.5" hidden="1" customHeight="1" x14ac:dyDescent="0.3"/>
    <row r="388" ht="13.5" hidden="1" customHeight="1" x14ac:dyDescent="0.3"/>
    <row r="389" ht="13.5" hidden="1" customHeight="1" x14ac:dyDescent="0.3"/>
    <row r="390" ht="13.5" hidden="1" customHeight="1" x14ac:dyDescent="0.3"/>
    <row r="391" ht="13.5" hidden="1" customHeight="1" x14ac:dyDescent="0.3"/>
    <row r="392" ht="13.5" hidden="1" customHeight="1" x14ac:dyDescent="0.3"/>
    <row r="393" ht="13.5" hidden="1" customHeight="1" x14ac:dyDescent="0.3"/>
    <row r="394" ht="13.5" hidden="1" customHeight="1" x14ac:dyDescent="0.3"/>
    <row r="395" ht="13.5" hidden="1" customHeight="1" x14ac:dyDescent="0.3"/>
    <row r="396" ht="13.5" hidden="1" customHeight="1" x14ac:dyDescent="0.3"/>
    <row r="397" ht="13.5" hidden="1" customHeight="1" x14ac:dyDescent="0.3"/>
    <row r="398" ht="13.5" hidden="1" customHeight="1" x14ac:dyDescent="0.3"/>
    <row r="399" ht="13.5" hidden="1" customHeight="1" x14ac:dyDescent="0.3"/>
    <row r="400" ht="13.5" hidden="1" customHeight="1" x14ac:dyDescent="0.3"/>
    <row r="401" ht="13.5" hidden="1" customHeight="1" x14ac:dyDescent="0.3"/>
    <row r="402" ht="13.5" hidden="1" customHeight="1" x14ac:dyDescent="0.3"/>
    <row r="403" ht="13.5" hidden="1" customHeight="1" x14ac:dyDescent="0.3"/>
    <row r="404" ht="13.5" hidden="1" customHeight="1" x14ac:dyDescent="0.3"/>
    <row r="405" ht="13.5" hidden="1" customHeight="1" x14ac:dyDescent="0.3"/>
    <row r="406" ht="13.5" hidden="1" customHeight="1" x14ac:dyDescent="0.3"/>
    <row r="407" ht="13.5" hidden="1" customHeight="1" x14ac:dyDescent="0.3"/>
    <row r="408" ht="13.5" hidden="1" customHeight="1" x14ac:dyDescent="0.3"/>
    <row r="409" ht="13.5" hidden="1" customHeight="1" x14ac:dyDescent="0.3"/>
    <row r="410" ht="13.5" hidden="1" customHeight="1" x14ac:dyDescent="0.3"/>
    <row r="411" ht="13.5" hidden="1" customHeight="1" x14ac:dyDescent="0.3"/>
    <row r="412" ht="13.5" hidden="1" customHeight="1" x14ac:dyDescent="0.3"/>
    <row r="413" ht="13.5" hidden="1" customHeight="1" x14ac:dyDescent="0.3"/>
    <row r="414" ht="13.5" hidden="1" customHeight="1" x14ac:dyDescent="0.3"/>
    <row r="415" ht="13.5" hidden="1" customHeight="1" x14ac:dyDescent="0.3"/>
    <row r="416" ht="13.5" hidden="1" customHeight="1" x14ac:dyDescent="0.3"/>
    <row r="417" ht="13.5" hidden="1" customHeight="1" x14ac:dyDescent="0.3"/>
    <row r="418" ht="13.5" hidden="1" customHeight="1" x14ac:dyDescent="0.3"/>
    <row r="419" ht="13.5" hidden="1" customHeight="1" x14ac:dyDescent="0.3"/>
    <row r="420" ht="13.5" hidden="1" customHeight="1" x14ac:dyDescent="0.3"/>
    <row r="421" ht="13.5" hidden="1" customHeight="1" x14ac:dyDescent="0.3"/>
    <row r="422" ht="13.5" hidden="1" customHeight="1" x14ac:dyDescent="0.3"/>
    <row r="423" ht="13.5" hidden="1" customHeight="1" x14ac:dyDescent="0.3"/>
    <row r="424" ht="13.5" hidden="1" customHeight="1" x14ac:dyDescent="0.3"/>
    <row r="425" ht="13.5" hidden="1" customHeight="1" x14ac:dyDescent="0.3"/>
    <row r="426" ht="13.5" hidden="1" customHeight="1" x14ac:dyDescent="0.3"/>
    <row r="427" ht="13.5" hidden="1" customHeight="1" x14ac:dyDescent="0.3"/>
    <row r="428" ht="13.5" hidden="1" customHeight="1" x14ac:dyDescent="0.3"/>
    <row r="429" ht="13.5" hidden="1" customHeight="1" x14ac:dyDescent="0.3"/>
    <row r="430" ht="13.5" hidden="1" customHeight="1" x14ac:dyDescent="0.3"/>
    <row r="431" ht="13.5" hidden="1" customHeight="1" x14ac:dyDescent="0.3"/>
    <row r="432" ht="13.5" hidden="1" customHeight="1" x14ac:dyDescent="0.3"/>
    <row r="433" ht="13.5" hidden="1" customHeight="1" x14ac:dyDescent="0.3"/>
    <row r="434" ht="13.5" hidden="1" customHeight="1" x14ac:dyDescent="0.3"/>
    <row r="435" ht="13.5" hidden="1" customHeight="1" x14ac:dyDescent="0.3"/>
    <row r="436" ht="13.5" hidden="1" customHeight="1" x14ac:dyDescent="0.3"/>
    <row r="437" ht="13.5" hidden="1" customHeight="1" x14ac:dyDescent="0.3"/>
    <row r="438" ht="13.5" hidden="1" customHeight="1" x14ac:dyDescent="0.3"/>
    <row r="439" ht="13.5" hidden="1" customHeight="1" x14ac:dyDescent="0.3"/>
    <row r="440" ht="13.5" hidden="1" customHeight="1" x14ac:dyDescent="0.3"/>
    <row r="441" ht="13.5" hidden="1" customHeight="1" x14ac:dyDescent="0.3"/>
    <row r="442" ht="13.5" hidden="1" customHeight="1" x14ac:dyDescent="0.3"/>
    <row r="443" ht="13.5" hidden="1" customHeight="1" x14ac:dyDescent="0.3"/>
    <row r="444" ht="13.5" hidden="1" customHeight="1" x14ac:dyDescent="0.3"/>
    <row r="445" ht="13.5" hidden="1" customHeight="1" x14ac:dyDescent="0.3"/>
    <row r="446" ht="13.5" hidden="1" customHeight="1" x14ac:dyDescent="0.3"/>
    <row r="447" ht="13.5" hidden="1" customHeight="1" x14ac:dyDescent="0.3"/>
    <row r="448" ht="13.5" hidden="1" customHeight="1" x14ac:dyDescent="0.3"/>
    <row r="449" ht="13.5" hidden="1" customHeight="1" x14ac:dyDescent="0.3"/>
    <row r="450" ht="13.5" hidden="1" customHeight="1" x14ac:dyDescent="0.3"/>
    <row r="451" ht="13.5" hidden="1" customHeight="1" x14ac:dyDescent="0.3"/>
    <row r="452" ht="13.5" hidden="1" customHeight="1" x14ac:dyDescent="0.3"/>
    <row r="453" ht="13.5" hidden="1" customHeight="1" x14ac:dyDescent="0.3"/>
    <row r="454" ht="13.5" hidden="1" customHeight="1" x14ac:dyDescent="0.3"/>
    <row r="455" ht="13.5" hidden="1" customHeight="1" x14ac:dyDescent="0.3"/>
    <row r="456" ht="13.5" hidden="1" customHeight="1" x14ac:dyDescent="0.3"/>
    <row r="457" ht="13.5" hidden="1" customHeight="1" x14ac:dyDescent="0.3"/>
    <row r="458" ht="13.5" hidden="1" customHeight="1" x14ac:dyDescent="0.3"/>
    <row r="459" ht="13.5" hidden="1" customHeight="1" x14ac:dyDescent="0.3"/>
    <row r="460" ht="13.5" hidden="1" customHeight="1" x14ac:dyDescent="0.3"/>
    <row r="461" ht="13.5" hidden="1" customHeight="1" x14ac:dyDescent="0.3"/>
    <row r="462" ht="13.5" hidden="1" customHeight="1" x14ac:dyDescent="0.3"/>
    <row r="463" ht="13.5" hidden="1" customHeight="1" x14ac:dyDescent="0.3"/>
    <row r="464" ht="13.5" hidden="1" customHeight="1" x14ac:dyDescent="0.3"/>
    <row r="465" ht="13.5" hidden="1" customHeight="1" x14ac:dyDescent="0.3"/>
    <row r="466" ht="13.5" hidden="1" customHeight="1" x14ac:dyDescent="0.3"/>
    <row r="467" ht="13.5" hidden="1" customHeight="1" x14ac:dyDescent="0.3"/>
    <row r="468" ht="13.5" hidden="1" customHeight="1" x14ac:dyDescent="0.3"/>
    <row r="469" ht="13.5" hidden="1" customHeight="1" x14ac:dyDescent="0.3"/>
    <row r="470" ht="13.5" hidden="1" customHeight="1" x14ac:dyDescent="0.3"/>
    <row r="471" ht="13.5" hidden="1" customHeight="1" x14ac:dyDescent="0.3"/>
    <row r="472" ht="13.5" hidden="1" customHeight="1" x14ac:dyDescent="0.3"/>
    <row r="473" ht="13.5" hidden="1" customHeight="1" x14ac:dyDescent="0.3"/>
    <row r="474" ht="13.5" hidden="1" customHeight="1" x14ac:dyDescent="0.3"/>
    <row r="475" ht="13.5" hidden="1" customHeight="1" x14ac:dyDescent="0.3"/>
    <row r="476" ht="13.5" hidden="1" customHeight="1" x14ac:dyDescent="0.3"/>
    <row r="477" ht="13.5" hidden="1" customHeight="1" x14ac:dyDescent="0.3"/>
    <row r="478" ht="13.5" hidden="1" customHeight="1" x14ac:dyDescent="0.3"/>
    <row r="479" ht="13.5" hidden="1" customHeight="1" x14ac:dyDescent="0.3"/>
    <row r="480" ht="13.5" hidden="1" customHeight="1" x14ac:dyDescent="0.3"/>
    <row r="481" ht="13.5" hidden="1" customHeight="1" x14ac:dyDescent="0.3"/>
    <row r="482" ht="13.5" hidden="1" customHeight="1" x14ac:dyDescent="0.3"/>
    <row r="483" ht="13.5" hidden="1" customHeight="1" x14ac:dyDescent="0.3"/>
    <row r="484" ht="13.5" hidden="1" customHeight="1" x14ac:dyDescent="0.3"/>
    <row r="485" ht="13.5" hidden="1" customHeight="1" x14ac:dyDescent="0.3"/>
    <row r="486" ht="13.5" hidden="1" customHeight="1" x14ac:dyDescent="0.3"/>
    <row r="487" ht="13.5" hidden="1" customHeight="1" x14ac:dyDescent="0.3"/>
    <row r="488" ht="13.5" hidden="1" customHeight="1" x14ac:dyDescent="0.3"/>
    <row r="489" ht="13.5" hidden="1" customHeight="1" x14ac:dyDescent="0.3"/>
    <row r="490" ht="13.5" hidden="1" customHeight="1" x14ac:dyDescent="0.3"/>
    <row r="491" ht="13.5" hidden="1" customHeight="1" x14ac:dyDescent="0.3"/>
    <row r="492" ht="13.5" hidden="1" customHeight="1" x14ac:dyDescent="0.3"/>
    <row r="493" ht="13.5" hidden="1" customHeight="1" x14ac:dyDescent="0.3"/>
    <row r="494" ht="13.5" hidden="1" customHeight="1" x14ac:dyDescent="0.3"/>
    <row r="495" ht="13.5" hidden="1" customHeight="1" x14ac:dyDescent="0.3"/>
    <row r="496" ht="13.5" hidden="1" customHeight="1" x14ac:dyDescent="0.3"/>
    <row r="497" ht="13.5" hidden="1" customHeight="1" x14ac:dyDescent="0.3"/>
    <row r="498" ht="13.5" hidden="1" customHeight="1" x14ac:dyDescent="0.3"/>
    <row r="499" ht="13.5" hidden="1" customHeight="1" x14ac:dyDescent="0.3"/>
    <row r="500" ht="13.5" hidden="1" customHeight="1" x14ac:dyDescent="0.3"/>
    <row r="501" ht="13.5" hidden="1" customHeight="1" x14ac:dyDescent="0.3"/>
    <row r="502" ht="13.5" hidden="1" customHeight="1" x14ac:dyDescent="0.3"/>
    <row r="503" ht="13.5" hidden="1" customHeight="1" x14ac:dyDescent="0.3"/>
    <row r="504" ht="13.5" hidden="1" customHeight="1" x14ac:dyDescent="0.3"/>
    <row r="505" ht="13.5" hidden="1" customHeight="1" x14ac:dyDescent="0.3"/>
    <row r="506" ht="13.5" hidden="1" customHeight="1" x14ac:dyDescent="0.3"/>
    <row r="507" ht="13.5" hidden="1" customHeight="1" x14ac:dyDescent="0.3"/>
    <row r="508" ht="13.5" hidden="1" customHeight="1" x14ac:dyDescent="0.3"/>
    <row r="509" ht="13.5" hidden="1" customHeight="1" x14ac:dyDescent="0.3"/>
    <row r="510" ht="13.5" hidden="1" customHeight="1" x14ac:dyDescent="0.3"/>
    <row r="511" ht="13.5" hidden="1" customHeight="1" x14ac:dyDescent="0.3"/>
    <row r="512" ht="13.5" hidden="1" customHeight="1" x14ac:dyDescent="0.3"/>
    <row r="513" ht="13.5" hidden="1" customHeight="1" x14ac:dyDescent="0.3"/>
    <row r="514" ht="13.5" hidden="1" customHeight="1" x14ac:dyDescent="0.3"/>
    <row r="515" ht="13.5" hidden="1" customHeight="1" x14ac:dyDescent="0.3"/>
    <row r="516" ht="13.5" hidden="1" customHeight="1" x14ac:dyDescent="0.3"/>
    <row r="517" ht="13.5" hidden="1" customHeight="1" x14ac:dyDescent="0.3"/>
    <row r="518" ht="13.5" hidden="1" customHeight="1" x14ac:dyDescent="0.3"/>
    <row r="519" ht="13.5" hidden="1" customHeight="1" x14ac:dyDescent="0.3"/>
    <row r="520" ht="13.5" hidden="1" customHeight="1" x14ac:dyDescent="0.3"/>
    <row r="521" ht="13.5" hidden="1" customHeight="1" x14ac:dyDescent="0.3"/>
    <row r="522" ht="13.5" hidden="1" customHeight="1" x14ac:dyDescent="0.3"/>
    <row r="523" ht="13.5" hidden="1" customHeight="1" x14ac:dyDescent="0.3"/>
    <row r="524" ht="13.5" hidden="1" customHeight="1" x14ac:dyDescent="0.3"/>
    <row r="525" ht="13.5" hidden="1" customHeight="1" x14ac:dyDescent="0.3"/>
    <row r="526" ht="13.5" hidden="1" customHeight="1" x14ac:dyDescent="0.3"/>
    <row r="527" ht="13.5" hidden="1" customHeight="1" x14ac:dyDescent="0.3"/>
    <row r="528" ht="13.5" hidden="1" customHeight="1" x14ac:dyDescent="0.3"/>
    <row r="529" ht="13.5" hidden="1" customHeight="1" x14ac:dyDescent="0.3"/>
    <row r="530" ht="13.5" hidden="1" customHeight="1" x14ac:dyDescent="0.3"/>
    <row r="531" ht="13.5" hidden="1" customHeight="1" x14ac:dyDescent="0.3"/>
    <row r="532" ht="13.5" hidden="1" customHeight="1" x14ac:dyDescent="0.3"/>
    <row r="533" ht="13.5" hidden="1" customHeight="1" x14ac:dyDescent="0.3"/>
    <row r="534" ht="13.5" hidden="1" customHeight="1" x14ac:dyDescent="0.3"/>
    <row r="535" ht="13.5" hidden="1" customHeight="1" x14ac:dyDescent="0.3"/>
    <row r="536" ht="13.5" hidden="1" customHeight="1" x14ac:dyDescent="0.3"/>
    <row r="537" ht="13.5" hidden="1" customHeight="1" x14ac:dyDescent="0.3"/>
    <row r="538" ht="13.5" hidden="1" customHeight="1" x14ac:dyDescent="0.3"/>
    <row r="539" ht="13.5" hidden="1" customHeight="1" x14ac:dyDescent="0.3"/>
    <row r="540" ht="13.5" hidden="1" customHeight="1" x14ac:dyDescent="0.3"/>
    <row r="541" ht="13.5" hidden="1" customHeight="1" x14ac:dyDescent="0.3"/>
    <row r="542" ht="13.5" hidden="1" customHeight="1" x14ac:dyDescent="0.3"/>
    <row r="543" ht="13.5" hidden="1" customHeight="1" x14ac:dyDescent="0.3"/>
    <row r="544" ht="13.5" hidden="1" customHeight="1" x14ac:dyDescent="0.3"/>
    <row r="545" ht="13.5" hidden="1" customHeight="1" x14ac:dyDescent="0.3"/>
    <row r="546" ht="13.5" hidden="1" customHeight="1" x14ac:dyDescent="0.3"/>
    <row r="547" ht="13.5" hidden="1" customHeight="1" x14ac:dyDescent="0.3"/>
    <row r="548" ht="13.5" hidden="1" customHeight="1" x14ac:dyDescent="0.3"/>
    <row r="549" ht="13.5" hidden="1" customHeight="1" x14ac:dyDescent="0.3"/>
    <row r="550" ht="13.5" hidden="1" customHeight="1" x14ac:dyDescent="0.3"/>
    <row r="551" ht="13.5" hidden="1" customHeight="1" x14ac:dyDescent="0.3"/>
    <row r="552" ht="13.5" hidden="1" customHeight="1" x14ac:dyDescent="0.3"/>
    <row r="553" ht="13.5" hidden="1" customHeight="1" x14ac:dyDescent="0.3"/>
    <row r="554" ht="13.5" hidden="1" customHeight="1" x14ac:dyDescent="0.3"/>
    <row r="555" ht="13.5" hidden="1" customHeight="1" x14ac:dyDescent="0.3"/>
    <row r="556" ht="13.5" hidden="1" customHeight="1" x14ac:dyDescent="0.3"/>
    <row r="557" ht="13.5" hidden="1" customHeight="1" x14ac:dyDescent="0.3"/>
    <row r="558" ht="13.5" hidden="1" customHeight="1" x14ac:dyDescent="0.3"/>
    <row r="559" ht="13.5" hidden="1" customHeight="1" x14ac:dyDescent="0.3"/>
    <row r="560" ht="13.5" hidden="1" customHeight="1" x14ac:dyDescent="0.3"/>
    <row r="561" ht="13.5" hidden="1" customHeight="1" x14ac:dyDescent="0.3"/>
    <row r="562" ht="13.5" hidden="1" customHeight="1" x14ac:dyDescent="0.3"/>
    <row r="563" ht="13.5" hidden="1" customHeight="1" x14ac:dyDescent="0.3"/>
    <row r="564" ht="13.5" hidden="1" customHeight="1" x14ac:dyDescent="0.3"/>
    <row r="565" ht="13.5" hidden="1" customHeight="1" x14ac:dyDescent="0.3"/>
    <row r="566" ht="13.5" hidden="1" customHeight="1" x14ac:dyDescent="0.3"/>
    <row r="567" ht="13.5" hidden="1" customHeight="1" x14ac:dyDescent="0.3"/>
    <row r="568" ht="13.5" hidden="1" customHeight="1" x14ac:dyDescent="0.3"/>
    <row r="569" ht="13.5" hidden="1" customHeight="1" x14ac:dyDescent="0.3"/>
    <row r="570" ht="13.5" hidden="1" customHeight="1" x14ac:dyDescent="0.3"/>
    <row r="571" ht="13.5" hidden="1" customHeight="1" x14ac:dyDescent="0.3"/>
    <row r="572" ht="13.5" hidden="1" customHeight="1" x14ac:dyDescent="0.3"/>
    <row r="573" ht="13.5" hidden="1" customHeight="1" x14ac:dyDescent="0.3"/>
    <row r="574" ht="13.5" hidden="1" customHeight="1" x14ac:dyDescent="0.3"/>
    <row r="575" ht="13.5" hidden="1" customHeight="1" x14ac:dyDescent="0.3"/>
    <row r="576" ht="13.5" hidden="1" customHeight="1" x14ac:dyDescent="0.3"/>
    <row r="577" ht="13.5" hidden="1" customHeight="1" x14ac:dyDescent="0.3"/>
    <row r="578" ht="13.5" hidden="1" customHeight="1" x14ac:dyDescent="0.3"/>
    <row r="579" ht="13.5" hidden="1" customHeight="1" x14ac:dyDescent="0.3"/>
    <row r="580" ht="13.5" hidden="1" customHeight="1" x14ac:dyDescent="0.3"/>
    <row r="581" ht="13.5" hidden="1" customHeight="1" x14ac:dyDescent="0.3"/>
    <row r="582" ht="13.5" hidden="1" customHeight="1" x14ac:dyDescent="0.3"/>
    <row r="583" ht="13.5" hidden="1" customHeight="1" x14ac:dyDescent="0.3"/>
    <row r="584" ht="13.5" hidden="1" customHeight="1" x14ac:dyDescent="0.3"/>
    <row r="585" ht="13.5" hidden="1" customHeight="1" x14ac:dyDescent="0.3"/>
    <row r="586" ht="13.5" hidden="1" customHeight="1" x14ac:dyDescent="0.3"/>
    <row r="587" ht="13.5" hidden="1" customHeight="1" x14ac:dyDescent="0.3"/>
    <row r="588" ht="13.5" hidden="1" customHeight="1" x14ac:dyDescent="0.3"/>
    <row r="589" ht="13.5" hidden="1" customHeight="1" x14ac:dyDescent="0.3"/>
    <row r="590" ht="13.5" hidden="1" customHeight="1" x14ac:dyDescent="0.3"/>
    <row r="591" ht="13.5" hidden="1" customHeight="1" x14ac:dyDescent="0.3"/>
    <row r="592" ht="13.5" hidden="1" customHeight="1" x14ac:dyDescent="0.3"/>
    <row r="593" ht="13.5" hidden="1" customHeight="1" x14ac:dyDescent="0.3"/>
    <row r="594" ht="13.5" hidden="1" customHeight="1" x14ac:dyDescent="0.3"/>
    <row r="595" ht="13.5" hidden="1" customHeight="1" x14ac:dyDescent="0.3"/>
    <row r="596" ht="13.5" hidden="1" customHeight="1" x14ac:dyDescent="0.3"/>
    <row r="597" ht="13.5" hidden="1" customHeight="1" x14ac:dyDescent="0.3"/>
    <row r="598" ht="13.5" hidden="1" customHeight="1" x14ac:dyDescent="0.3"/>
    <row r="599" ht="13.5" hidden="1" customHeight="1" x14ac:dyDescent="0.3"/>
    <row r="600" ht="13.5" hidden="1" customHeight="1" x14ac:dyDescent="0.3"/>
    <row r="601" ht="13.5" hidden="1" customHeight="1" x14ac:dyDescent="0.3"/>
    <row r="602" ht="13.5" hidden="1" customHeight="1" x14ac:dyDescent="0.3"/>
    <row r="603" ht="13.5" hidden="1" customHeight="1" x14ac:dyDescent="0.3"/>
    <row r="604" ht="13.5" hidden="1" customHeight="1" x14ac:dyDescent="0.3"/>
    <row r="605" ht="13.5" hidden="1" customHeight="1" x14ac:dyDescent="0.3"/>
    <row r="606" ht="13.5" hidden="1" customHeight="1" x14ac:dyDescent="0.3"/>
    <row r="607" ht="13.5" hidden="1" customHeight="1" x14ac:dyDescent="0.3"/>
    <row r="608" ht="13.5" hidden="1" customHeight="1" x14ac:dyDescent="0.3"/>
    <row r="609" ht="13.5" hidden="1" customHeight="1" x14ac:dyDescent="0.3"/>
    <row r="610" ht="13.5" hidden="1" customHeight="1" x14ac:dyDescent="0.3"/>
    <row r="611" ht="13.5" hidden="1" customHeight="1" x14ac:dyDescent="0.3"/>
    <row r="612" ht="13.5" hidden="1" customHeight="1" x14ac:dyDescent="0.3"/>
    <row r="613" ht="13.5" hidden="1" customHeight="1" x14ac:dyDescent="0.3"/>
    <row r="614" ht="13.5" hidden="1" customHeight="1" x14ac:dyDescent="0.3"/>
    <row r="615" ht="13.5" hidden="1" customHeight="1" x14ac:dyDescent="0.3"/>
    <row r="616" ht="13.5" hidden="1" customHeight="1" x14ac:dyDescent="0.3"/>
    <row r="617" ht="13.5" hidden="1" customHeight="1" x14ac:dyDescent="0.3"/>
    <row r="618" ht="13.5" hidden="1" customHeight="1" x14ac:dyDescent="0.3"/>
    <row r="619" ht="13.5" hidden="1" customHeight="1" x14ac:dyDescent="0.3"/>
    <row r="620" ht="13.5" hidden="1" customHeight="1" x14ac:dyDescent="0.3"/>
    <row r="621" ht="13.5" hidden="1" customHeight="1" x14ac:dyDescent="0.3"/>
    <row r="622" ht="13.5" hidden="1" customHeight="1" x14ac:dyDescent="0.3"/>
    <row r="623" ht="13.5" hidden="1" customHeight="1" x14ac:dyDescent="0.3"/>
    <row r="624" ht="13.5" hidden="1" customHeight="1" x14ac:dyDescent="0.3"/>
    <row r="625" ht="13.5" hidden="1" customHeight="1" x14ac:dyDescent="0.3"/>
    <row r="626" ht="13.5" hidden="1" customHeight="1" x14ac:dyDescent="0.3"/>
    <row r="627" ht="13.5" hidden="1" customHeight="1" x14ac:dyDescent="0.3"/>
    <row r="628" ht="13.5" hidden="1" customHeight="1" x14ac:dyDescent="0.3"/>
    <row r="629" ht="13.5" hidden="1" customHeight="1" x14ac:dyDescent="0.3"/>
    <row r="630" ht="13.5" hidden="1" customHeight="1" x14ac:dyDescent="0.3"/>
    <row r="631" ht="13.5" hidden="1" customHeight="1" x14ac:dyDescent="0.3"/>
    <row r="632" ht="13.5" hidden="1" customHeight="1" x14ac:dyDescent="0.3"/>
    <row r="633" ht="13.5" hidden="1" customHeight="1" x14ac:dyDescent="0.3"/>
    <row r="634" ht="13.5" hidden="1" customHeight="1" x14ac:dyDescent="0.3"/>
    <row r="635" ht="13.5" hidden="1" customHeight="1" x14ac:dyDescent="0.3"/>
    <row r="636" ht="13.5" hidden="1" customHeight="1" x14ac:dyDescent="0.3"/>
    <row r="637" ht="13.5" hidden="1" customHeight="1" x14ac:dyDescent="0.3"/>
    <row r="638" ht="13.5" hidden="1" customHeight="1" x14ac:dyDescent="0.3"/>
    <row r="639" ht="13.5" hidden="1" customHeight="1" x14ac:dyDescent="0.3"/>
    <row r="640" ht="13.5" hidden="1" customHeight="1" x14ac:dyDescent="0.3"/>
    <row r="641" ht="13.5" hidden="1" customHeight="1" x14ac:dyDescent="0.3"/>
    <row r="642" ht="13.5" hidden="1" customHeight="1" x14ac:dyDescent="0.3"/>
    <row r="643" ht="13.5" hidden="1" customHeight="1" x14ac:dyDescent="0.3"/>
    <row r="644" ht="13.5" hidden="1" customHeight="1" x14ac:dyDescent="0.3"/>
    <row r="645" ht="13.5" hidden="1" customHeight="1" x14ac:dyDescent="0.3"/>
    <row r="646" ht="13.5" hidden="1" customHeight="1" x14ac:dyDescent="0.3"/>
    <row r="647" ht="13.5" hidden="1" customHeight="1" x14ac:dyDescent="0.3"/>
    <row r="648" ht="13.5" hidden="1" customHeight="1" x14ac:dyDescent="0.3"/>
    <row r="649" ht="13.5" hidden="1" customHeight="1" x14ac:dyDescent="0.3"/>
    <row r="650" ht="13.5" hidden="1" customHeight="1" x14ac:dyDescent="0.3"/>
    <row r="651" ht="13.5" hidden="1" customHeight="1" x14ac:dyDescent="0.3"/>
    <row r="652" ht="13.5" hidden="1" customHeight="1" x14ac:dyDescent="0.3"/>
    <row r="653" ht="13.5" hidden="1" customHeight="1" x14ac:dyDescent="0.3"/>
    <row r="654" ht="13.5" hidden="1" customHeight="1" x14ac:dyDescent="0.3"/>
    <row r="655" ht="13.5" hidden="1" customHeight="1" x14ac:dyDescent="0.3"/>
    <row r="656" ht="13.5" hidden="1" customHeight="1" x14ac:dyDescent="0.3"/>
    <row r="657" ht="13.5" hidden="1" customHeight="1" x14ac:dyDescent="0.3"/>
    <row r="658" ht="13.5" hidden="1" customHeight="1" x14ac:dyDescent="0.3"/>
    <row r="659" ht="13.5" hidden="1" customHeight="1" x14ac:dyDescent="0.3"/>
    <row r="660" ht="13.5" hidden="1" customHeight="1" x14ac:dyDescent="0.3"/>
    <row r="661" ht="13.5" hidden="1" customHeight="1" x14ac:dyDescent="0.3"/>
    <row r="662" ht="13.5" hidden="1" customHeight="1" x14ac:dyDescent="0.3"/>
    <row r="663" ht="13.5" hidden="1" customHeight="1" x14ac:dyDescent="0.3"/>
    <row r="664" ht="13.5" hidden="1" customHeight="1" x14ac:dyDescent="0.3"/>
    <row r="665" ht="13.5" hidden="1" customHeight="1" x14ac:dyDescent="0.3"/>
    <row r="666" ht="13.5" hidden="1" customHeight="1" x14ac:dyDescent="0.3"/>
    <row r="667" ht="13.5" hidden="1" customHeight="1" x14ac:dyDescent="0.3"/>
    <row r="668" ht="13.5" hidden="1" customHeight="1" x14ac:dyDescent="0.3"/>
    <row r="669" ht="13.5" hidden="1" customHeight="1" x14ac:dyDescent="0.3"/>
    <row r="670" ht="13.5" hidden="1" customHeight="1" x14ac:dyDescent="0.3"/>
    <row r="671" ht="13.5" hidden="1" customHeight="1" x14ac:dyDescent="0.3"/>
    <row r="672" ht="13.5" hidden="1" customHeight="1" x14ac:dyDescent="0.3"/>
    <row r="673" ht="13.5" hidden="1" customHeight="1" x14ac:dyDescent="0.3"/>
    <row r="674" ht="13.5" hidden="1" customHeight="1" x14ac:dyDescent="0.3"/>
    <row r="675" ht="13.5" hidden="1" customHeight="1" x14ac:dyDescent="0.3"/>
    <row r="676" ht="13.5" hidden="1" customHeight="1" x14ac:dyDescent="0.3"/>
    <row r="677" ht="13.5" hidden="1" customHeight="1" x14ac:dyDescent="0.3"/>
    <row r="678" ht="13.5" hidden="1" customHeight="1" x14ac:dyDescent="0.3"/>
    <row r="679" ht="13.5" hidden="1" customHeight="1" x14ac:dyDescent="0.3"/>
    <row r="680" ht="13.5" hidden="1" customHeight="1" x14ac:dyDescent="0.3"/>
    <row r="681" ht="13.5" hidden="1" customHeight="1" x14ac:dyDescent="0.3"/>
    <row r="682" ht="13.5" hidden="1" customHeight="1" x14ac:dyDescent="0.3"/>
    <row r="683" ht="13.5" hidden="1" customHeight="1" x14ac:dyDescent="0.3"/>
    <row r="684" ht="13.5" hidden="1" customHeight="1" x14ac:dyDescent="0.3"/>
    <row r="685" ht="13.5" hidden="1" customHeight="1" x14ac:dyDescent="0.3"/>
    <row r="686" ht="13.5" hidden="1" customHeight="1" x14ac:dyDescent="0.3"/>
    <row r="687" ht="13.5" hidden="1" customHeight="1" x14ac:dyDescent="0.3"/>
    <row r="688" ht="13.5" hidden="1" customHeight="1" x14ac:dyDescent="0.3"/>
    <row r="689" ht="13.5" hidden="1" customHeight="1" x14ac:dyDescent="0.3"/>
    <row r="690" ht="13.5" hidden="1" customHeight="1" x14ac:dyDescent="0.3"/>
    <row r="691" ht="13.5" hidden="1" customHeight="1" x14ac:dyDescent="0.3"/>
    <row r="692" ht="13.5" hidden="1" customHeight="1" x14ac:dyDescent="0.3"/>
    <row r="693" ht="13.5" hidden="1" customHeight="1" x14ac:dyDescent="0.3"/>
    <row r="694" ht="13.5" hidden="1" customHeight="1" x14ac:dyDescent="0.3"/>
    <row r="695" ht="13.5" hidden="1" customHeight="1" x14ac:dyDescent="0.3"/>
    <row r="696" ht="13.5" hidden="1" customHeight="1" x14ac:dyDescent="0.3"/>
    <row r="697" ht="13.5" hidden="1" customHeight="1" x14ac:dyDescent="0.3"/>
    <row r="698" ht="13.5" hidden="1" customHeight="1" x14ac:dyDescent="0.3"/>
    <row r="699" ht="13.5" hidden="1" customHeight="1" x14ac:dyDescent="0.3"/>
    <row r="700" ht="13.5" hidden="1" customHeight="1" x14ac:dyDescent="0.3"/>
    <row r="701" ht="13.5" hidden="1" customHeight="1" x14ac:dyDescent="0.3"/>
    <row r="702" ht="13.5" hidden="1" customHeight="1" x14ac:dyDescent="0.3"/>
    <row r="703" ht="13.5" hidden="1" customHeight="1" x14ac:dyDescent="0.3"/>
    <row r="704" ht="13.5" hidden="1" customHeight="1" x14ac:dyDescent="0.3"/>
    <row r="705" ht="13.5" hidden="1" customHeight="1" x14ac:dyDescent="0.3"/>
    <row r="706" ht="13.5" hidden="1" customHeight="1" x14ac:dyDescent="0.3"/>
    <row r="707" ht="13.5" hidden="1" customHeight="1" x14ac:dyDescent="0.3"/>
    <row r="708" ht="13.5" hidden="1" customHeight="1" x14ac:dyDescent="0.3"/>
    <row r="709" ht="13.5" hidden="1" customHeight="1" x14ac:dyDescent="0.3"/>
    <row r="710" ht="13.5" hidden="1" customHeight="1" x14ac:dyDescent="0.3"/>
    <row r="711" ht="13.5" hidden="1" customHeight="1" x14ac:dyDescent="0.3"/>
    <row r="712" ht="13.5" hidden="1" customHeight="1" x14ac:dyDescent="0.3"/>
    <row r="713" ht="13.5" hidden="1" customHeight="1" x14ac:dyDescent="0.3"/>
    <row r="714" ht="13.5" hidden="1" customHeight="1" x14ac:dyDescent="0.3"/>
    <row r="715" ht="13.5" hidden="1" customHeight="1" x14ac:dyDescent="0.3"/>
    <row r="716" ht="13.5" hidden="1" customHeight="1" x14ac:dyDescent="0.3"/>
    <row r="717" ht="13.5" hidden="1" customHeight="1" x14ac:dyDescent="0.3"/>
    <row r="718" ht="13.5" hidden="1" customHeight="1" x14ac:dyDescent="0.3"/>
    <row r="719" ht="13.5" hidden="1" customHeight="1" x14ac:dyDescent="0.3"/>
    <row r="720" ht="13.5" hidden="1" customHeight="1" x14ac:dyDescent="0.3"/>
    <row r="721" ht="13.5" hidden="1" customHeight="1" x14ac:dyDescent="0.3"/>
    <row r="722" ht="13.5" hidden="1" customHeight="1" x14ac:dyDescent="0.3"/>
    <row r="723" ht="13.5" hidden="1" customHeight="1" x14ac:dyDescent="0.3"/>
    <row r="724" ht="13.5" hidden="1" customHeight="1" x14ac:dyDescent="0.3"/>
    <row r="725" ht="13.5" hidden="1" customHeight="1" x14ac:dyDescent="0.3"/>
    <row r="726" ht="13.5" hidden="1" customHeight="1" x14ac:dyDescent="0.3"/>
    <row r="727" ht="13.5" hidden="1" customHeight="1" x14ac:dyDescent="0.3"/>
    <row r="728" ht="13.5" hidden="1" customHeight="1" x14ac:dyDescent="0.3"/>
    <row r="729" ht="13.5" hidden="1" customHeight="1" x14ac:dyDescent="0.3"/>
    <row r="730" ht="13.5" hidden="1" customHeight="1" x14ac:dyDescent="0.3"/>
    <row r="731" ht="13.5" hidden="1" customHeight="1" x14ac:dyDescent="0.3"/>
    <row r="732" ht="13.5" hidden="1" customHeight="1" x14ac:dyDescent="0.3"/>
    <row r="733" ht="13.5" hidden="1" customHeight="1" x14ac:dyDescent="0.3"/>
    <row r="734" ht="13.5" hidden="1" customHeight="1" x14ac:dyDescent="0.3"/>
    <row r="735" ht="13.5" hidden="1" customHeight="1" x14ac:dyDescent="0.3"/>
    <row r="736" ht="13.5" hidden="1" customHeight="1" x14ac:dyDescent="0.3"/>
    <row r="737" ht="13.5" hidden="1" customHeight="1" x14ac:dyDescent="0.3"/>
    <row r="738" ht="13.5" hidden="1" customHeight="1" x14ac:dyDescent="0.3"/>
    <row r="739" ht="13.5" hidden="1" customHeight="1" x14ac:dyDescent="0.3"/>
    <row r="740" ht="13.5" hidden="1" customHeight="1" x14ac:dyDescent="0.3"/>
    <row r="741" ht="13.5" hidden="1" customHeight="1" x14ac:dyDescent="0.3"/>
    <row r="742" ht="13.5" hidden="1" customHeight="1" x14ac:dyDescent="0.3"/>
    <row r="743" ht="13.5" hidden="1" customHeight="1" x14ac:dyDescent="0.3"/>
    <row r="744" ht="13.5" hidden="1" customHeight="1" x14ac:dyDescent="0.3"/>
    <row r="745" ht="13.5" hidden="1" customHeight="1" x14ac:dyDescent="0.3"/>
    <row r="746" ht="13.5" hidden="1" customHeight="1" x14ac:dyDescent="0.3"/>
    <row r="747" ht="13.5" hidden="1" customHeight="1" x14ac:dyDescent="0.3"/>
    <row r="748" ht="13.5" hidden="1" customHeight="1" x14ac:dyDescent="0.3"/>
    <row r="749" ht="13.5" hidden="1" customHeight="1" x14ac:dyDescent="0.3"/>
    <row r="750" ht="13.5" hidden="1" customHeight="1" x14ac:dyDescent="0.3"/>
    <row r="751" ht="13.5" hidden="1" customHeight="1" x14ac:dyDescent="0.3"/>
    <row r="752" ht="13.5" hidden="1" customHeight="1" x14ac:dyDescent="0.3"/>
    <row r="753" ht="13.5" hidden="1" customHeight="1" x14ac:dyDescent="0.3"/>
    <row r="754" ht="13.5" hidden="1" customHeight="1" x14ac:dyDescent="0.3"/>
    <row r="755" ht="13.5" hidden="1" customHeight="1" x14ac:dyDescent="0.3"/>
    <row r="756" ht="13.5" hidden="1" customHeight="1" x14ac:dyDescent="0.3"/>
    <row r="757" ht="13.5" hidden="1" customHeight="1" x14ac:dyDescent="0.3"/>
    <row r="758" ht="13.5" hidden="1" customHeight="1" x14ac:dyDescent="0.3"/>
    <row r="759" ht="13.5" hidden="1" customHeight="1" x14ac:dyDescent="0.3"/>
    <row r="760" ht="13.5" hidden="1" customHeight="1" x14ac:dyDescent="0.3"/>
    <row r="761" ht="13.5" hidden="1" customHeight="1" x14ac:dyDescent="0.3"/>
    <row r="762" ht="13.5" hidden="1" customHeight="1" x14ac:dyDescent="0.3"/>
    <row r="763" ht="13.5" hidden="1" customHeight="1" x14ac:dyDescent="0.3"/>
    <row r="764" ht="13.5" hidden="1" customHeight="1" x14ac:dyDescent="0.3"/>
    <row r="765" ht="13.5" hidden="1" customHeight="1" x14ac:dyDescent="0.3"/>
    <row r="766" ht="13.5" hidden="1" customHeight="1" x14ac:dyDescent="0.3"/>
    <row r="767" ht="13.5" hidden="1" customHeight="1" x14ac:dyDescent="0.3"/>
    <row r="768" ht="13.5" hidden="1" customHeight="1" x14ac:dyDescent="0.3"/>
    <row r="769" ht="13.5" hidden="1" customHeight="1" x14ac:dyDescent="0.3"/>
    <row r="770" ht="13.5" hidden="1" customHeight="1" x14ac:dyDescent="0.3"/>
    <row r="771" ht="13.5" hidden="1" customHeight="1" x14ac:dyDescent="0.3"/>
    <row r="772" ht="13.5" hidden="1" customHeight="1" x14ac:dyDescent="0.3"/>
    <row r="773" ht="13.5" hidden="1" customHeight="1" x14ac:dyDescent="0.3"/>
    <row r="774" ht="13.5" hidden="1" customHeight="1" x14ac:dyDescent="0.3"/>
    <row r="775" ht="13.5" hidden="1" customHeight="1" x14ac:dyDescent="0.3"/>
    <row r="776" ht="13.5" hidden="1" customHeight="1" x14ac:dyDescent="0.3"/>
    <row r="777" ht="13.5" hidden="1" customHeight="1" x14ac:dyDescent="0.3"/>
    <row r="778" ht="13.5" hidden="1" customHeight="1" x14ac:dyDescent="0.3"/>
    <row r="779" ht="13.5" hidden="1" customHeight="1" x14ac:dyDescent="0.3"/>
    <row r="780" ht="13.5" hidden="1" customHeight="1" x14ac:dyDescent="0.3"/>
    <row r="781" ht="13.5" hidden="1" customHeight="1" x14ac:dyDescent="0.3"/>
    <row r="782" ht="13.5" hidden="1" customHeight="1" x14ac:dyDescent="0.3"/>
    <row r="783" ht="13.5" hidden="1" customHeight="1" x14ac:dyDescent="0.3"/>
    <row r="784" ht="13.5" hidden="1" customHeight="1" x14ac:dyDescent="0.3"/>
    <row r="785" ht="13.5" hidden="1" customHeight="1" x14ac:dyDescent="0.3"/>
    <row r="786" ht="13.5" hidden="1" customHeight="1" x14ac:dyDescent="0.3"/>
    <row r="787" ht="13.5" hidden="1" customHeight="1" x14ac:dyDescent="0.3"/>
    <row r="788" ht="13.5" hidden="1" customHeight="1" x14ac:dyDescent="0.3"/>
    <row r="789" ht="13.5" hidden="1" customHeight="1" x14ac:dyDescent="0.3"/>
    <row r="790" ht="13.5" hidden="1" customHeight="1" x14ac:dyDescent="0.3"/>
    <row r="791" ht="13.5" hidden="1" customHeight="1" x14ac:dyDescent="0.3"/>
    <row r="792" ht="13.5" hidden="1" customHeight="1" x14ac:dyDescent="0.3"/>
    <row r="793" ht="13.5" hidden="1" customHeight="1" x14ac:dyDescent="0.3"/>
    <row r="794" ht="13.5" hidden="1" customHeight="1" x14ac:dyDescent="0.3"/>
    <row r="795" ht="13.5" hidden="1" customHeight="1" x14ac:dyDescent="0.3"/>
    <row r="796" ht="13.5" hidden="1" customHeight="1" x14ac:dyDescent="0.3"/>
    <row r="797" ht="13.5" hidden="1" customHeight="1" x14ac:dyDescent="0.3"/>
    <row r="798" ht="13.5" hidden="1" customHeight="1" x14ac:dyDescent="0.3"/>
    <row r="799" ht="13.5" hidden="1" customHeight="1" x14ac:dyDescent="0.3"/>
    <row r="800" ht="13.5" hidden="1" customHeight="1" x14ac:dyDescent="0.3"/>
    <row r="801" ht="13.5" hidden="1" customHeight="1" x14ac:dyDescent="0.3"/>
    <row r="802" ht="13.5" hidden="1" customHeight="1" x14ac:dyDescent="0.3"/>
    <row r="803" ht="13.5" hidden="1" customHeight="1" x14ac:dyDescent="0.3"/>
    <row r="804" ht="13.5" hidden="1" customHeight="1" x14ac:dyDescent="0.3"/>
    <row r="805" ht="13.5" hidden="1" customHeight="1" x14ac:dyDescent="0.3"/>
    <row r="806" ht="13.5" hidden="1" customHeight="1" x14ac:dyDescent="0.3"/>
    <row r="807" ht="13.5" hidden="1" customHeight="1" x14ac:dyDescent="0.3"/>
    <row r="808" ht="13.5" hidden="1" customHeight="1" x14ac:dyDescent="0.3"/>
    <row r="809" ht="13.5" hidden="1" customHeight="1" x14ac:dyDescent="0.3"/>
    <row r="810" ht="13.5" hidden="1" customHeight="1" x14ac:dyDescent="0.3"/>
    <row r="811" ht="13.5" hidden="1" customHeight="1" x14ac:dyDescent="0.3"/>
    <row r="812" ht="13.5" hidden="1" customHeight="1" x14ac:dyDescent="0.3"/>
    <row r="813" ht="13.5" hidden="1" customHeight="1" x14ac:dyDescent="0.3"/>
    <row r="814" ht="13.5" hidden="1" customHeight="1" x14ac:dyDescent="0.3"/>
    <row r="815" ht="13.5" hidden="1" customHeight="1" x14ac:dyDescent="0.3"/>
    <row r="816" ht="13.5" hidden="1" customHeight="1" x14ac:dyDescent="0.3"/>
    <row r="817" ht="13.5" hidden="1" customHeight="1" x14ac:dyDescent="0.3"/>
    <row r="818" ht="13.5" hidden="1" customHeight="1" x14ac:dyDescent="0.3"/>
    <row r="819" ht="13.5" hidden="1" customHeight="1" x14ac:dyDescent="0.3"/>
    <row r="820" ht="13.5" hidden="1" customHeight="1" x14ac:dyDescent="0.3"/>
    <row r="821" ht="13.5" hidden="1" customHeight="1" x14ac:dyDescent="0.3"/>
    <row r="822" ht="13.5" hidden="1" customHeight="1" x14ac:dyDescent="0.3"/>
    <row r="823" ht="13.5" hidden="1" customHeight="1" x14ac:dyDescent="0.3"/>
    <row r="824" ht="13.5" hidden="1" customHeight="1" x14ac:dyDescent="0.3"/>
    <row r="825" ht="13.5" hidden="1" customHeight="1" x14ac:dyDescent="0.3"/>
    <row r="826" ht="13.5" hidden="1" customHeight="1" x14ac:dyDescent="0.3"/>
    <row r="827" ht="13.5" hidden="1" customHeight="1" x14ac:dyDescent="0.3"/>
    <row r="828" ht="13.5" hidden="1" customHeight="1" x14ac:dyDescent="0.3"/>
    <row r="829" ht="13.5" hidden="1" customHeight="1" x14ac:dyDescent="0.3"/>
    <row r="830" ht="13.5" hidden="1" customHeight="1" x14ac:dyDescent="0.3"/>
    <row r="831" ht="13.5" hidden="1" customHeight="1" x14ac:dyDescent="0.3"/>
    <row r="832" ht="13.5" hidden="1" customHeight="1" x14ac:dyDescent="0.3"/>
    <row r="833" ht="13.5" hidden="1" customHeight="1" x14ac:dyDescent="0.3"/>
    <row r="834" ht="13.5" hidden="1" customHeight="1" x14ac:dyDescent="0.3"/>
    <row r="835" ht="13.5" hidden="1" customHeight="1" x14ac:dyDescent="0.3"/>
    <row r="836" ht="13.5" hidden="1" customHeight="1" x14ac:dyDescent="0.3"/>
    <row r="837" ht="13.5" hidden="1" customHeight="1" x14ac:dyDescent="0.3"/>
    <row r="838" ht="13.5" hidden="1" customHeight="1" x14ac:dyDescent="0.3"/>
    <row r="839" ht="13.5" hidden="1" customHeight="1" x14ac:dyDescent="0.3"/>
    <row r="840" ht="13.5" hidden="1" customHeight="1" x14ac:dyDescent="0.3"/>
    <row r="841" ht="13.5" hidden="1" customHeight="1" x14ac:dyDescent="0.3"/>
    <row r="842" ht="13.5" hidden="1" customHeight="1" x14ac:dyDescent="0.3"/>
    <row r="843" ht="13.5" hidden="1" customHeight="1" x14ac:dyDescent="0.3"/>
    <row r="844" ht="13.5" hidden="1" customHeight="1" x14ac:dyDescent="0.3"/>
    <row r="845" ht="13.5" hidden="1" customHeight="1" x14ac:dyDescent="0.3"/>
    <row r="846" ht="13.5" hidden="1" customHeight="1" x14ac:dyDescent="0.3"/>
    <row r="847" ht="13.5" hidden="1" customHeight="1" x14ac:dyDescent="0.3"/>
    <row r="848" ht="13.5" hidden="1" customHeight="1" x14ac:dyDescent="0.3"/>
    <row r="849" ht="13.5" hidden="1" customHeight="1" x14ac:dyDescent="0.3"/>
    <row r="850" ht="13.5" hidden="1" customHeight="1" x14ac:dyDescent="0.3"/>
    <row r="851" ht="13.5" hidden="1" customHeight="1" x14ac:dyDescent="0.3"/>
    <row r="852" ht="13.5" hidden="1" customHeight="1" x14ac:dyDescent="0.3"/>
    <row r="853" ht="13.5" hidden="1" customHeight="1" x14ac:dyDescent="0.3"/>
    <row r="854" ht="13.5" hidden="1" customHeight="1" x14ac:dyDescent="0.3"/>
    <row r="855" ht="13.5" hidden="1" customHeight="1" x14ac:dyDescent="0.3"/>
    <row r="856" ht="13.5" hidden="1" customHeight="1" x14ac:dyDescent="0.3"/>
    <row r="857" ht="13.5" hidden="1" customHeight="1" x14ac:dyDescent="0.3"/>
    <row r="858" ht="13.5" hidden="1" customHeight="1" x14ac:dyDescent="0.3"/>
    <row r="859" ht="13.5" hidden="1" customHeight="1" x14ac:dyDescent="0.3"/>
    <row r="860" ht="13.5" hidden="1" customHeight="1" x14ac:dyDescent="0.3"/>
    <row r="861" ht="13.5" hidden="1" customHeight="1" x14ac:dyDescent="0.3"/>
    <row r="862" ht="13.5" hidden="1" customHeight="1" x14ac:dyDescent="0.3"/>
    <row r="863" ht="13.5" hidden="1" customHeight="1" x14ac:dyDescent="0.3"/>
    <row r="864" ht="13.5" hidden="1" customHeight="1" x14ac:dyDescent="0.3"/>
    <row r="865" ht="13.5" hidden="1" customHeight="1" x14ac:dyDescent="0.3"/>
    <row r="866" ht="13.5" hidden="1" customHeight="1" x14ac:dyDescent="0.3"/>
    <row r="867" ht="13.5" hidden="1" customHeight="1" x14ac:dyDescent="0.3"/>
    <row r="868" ht="13.5" hidden="1" customHeight="1" x14ac:dyDescent="0.3"/>
    <row r="869" ht="13.5" hidden="1" customHeight="1" x14ac:dyDescent="0.3"/>
    <row r="870" ht="13.5" hidden="1" customHeight="1" x14ac:dyDescent="0.3"/>
    <row r="871" ht="13.5" hidden="1" customHeight="1" x14ac:dyDescent="0.3"/>
    <row r="872" ht="13.5" hidden="1" customHeight="1" x14ac:dyDescent="0.3"/>
    <row r="873" ht="13.5" hidden="1" customHeight="1" x14ac:dyDescent="0.3"/>
    <row r="874" ht="13.5" hidden="1" customHeight="1" x14ac:dyDescent="0.3"/>
    <row r="875" ht="13.5" hidden="1" customHeight="1" x14ac:dyDescent="0.3"/>
    <row r="876" ht="13.5" hidden="1" customHeight="1" x14ac:dyDescent="0.3"/>
    <row r="877" ht="13.5" hidden="1" customHeight="1" x14ac:dyDescent="0.3"/>
    <row r="878" ht="13.5" hidden="1" customHeight="1" x14ac:dyDescent="0.3"/>
    <row r="879" ht="13.5" hidden="1" customHeight="1" x14ac:dyDescent="0.3"/>
    <row r="880" ht="13.5" hidden="1" customHeight="1" x14ac:dyDescent="0.3"/>
    <row r="881" ht="13.5" hidden="1" customHeight="1" x14ac:dyDescent="0.3"/>
    <row r="882" ht="13.5" hidden="1" customHeight="1" x14ac:dyDescent="0.3"/>
    <row r="883" ht="13.5" hidden="1" customHeight="1" x14ac:dyDescent="0.3"/>
    <row r="884" ht="13.5" hidden="1" customHeight="1" x14ac:dyDescent="0.3"/>
    <row r="885" ht="13.5" hidden="1" customHeight="1" x14ac:dyDescent="0.3"/>
    <row r="886" ht="13.5" hidden="1" customHeight="1" x14ac:dyDescent="0.3"/>
    <row r="887" ht="13.5" hidden="1" customHeight="1" x14ac:dyDescent="0.3"/>
    <row r="888" ht="13.5" hidden="1" customHeight="1" x14ac:dyDescent="0.3"/>
    <row r="889" ht="13.5" hidden="1" customHeight="1" x14ac:dyDescent="0.3"/>
    <row r="890" ht="13.5" hidden="1" customHeight="1" x14ac:dyDescent="0.3"/>
    <row r="891" ht="13.5" hidden="1" customHeight="1" x14ac:dyDescent="0.3"/>
    <row r="892" ht="13.5" hidden="1" customHeight="1" x14ac:dyDescent="0.3"/>
    <row r="893" ht="13.5" hidden="1" customHeight="1" x14ac:dyDescent="0.3"/>
    <row r="894" ht="13.5" hidden="1" customHeight="1" x14ac:dyDescent="0.3"/>
    <row r="895" ht="13.5" hidden="1" customHeight="1" x14ac:dyDescent="0.3"/>
    <row r="896" ht="13.5" hidden="1" customHeight="1" x14ac:dyDescent="0.3"/>
    <row r="897" ht="13.5" hidden="1" customHeight="1" x14ac:dyDescent="0.3"/>
    <row r="898" ht="13.5" hidden="1" customHeight="1" x14ac:dyDescent="0.3"/>
    <row r="899" ht="13.5" hidden="1" customHeight="1" x14ac:dyDescent="0.3"/>
    <row r="900" ht="13.5" hidden="1" customHeight="1" x14ac:dyDescent="0.3"/>
    <row r="901" ht="13.5" hidden="1" customHeight="1" x14ac:dyDescent="0.3"/>
    <row r="902" ht="13.5" hidden="1" customHeight="1" x14ac:dyDescent="0.3"/>
    <row r="903" ht="13.5" hidden="1" customHeight="1" x14ac:dyDescent="0.3"/>
    <row r="904" ht="13.5" hidden="1" customHeight="1" x14ac:dyDescent="0.3"/>
    <row r="905" ht="13.5" hidden="1" customHeight="1" x14ac:dyDescent="0.3"/>
    <row r="906" ht="13.5" hidden="1" customHeight="1" x14ac:dyDescent="0.3"/>
    <row r="907" ht="13.5" hidden="1" customHeight="1" x14ac:dyDescent="0.3"/>
    <row r="908" ht="13.5" hidden="1" customHeight="1" x14ac:dyDescent="0.3"/>
    <row r="909" ht="13.5" hidden="1" customHeight="1" x14ac:dyDescent="0.3"/>
    <row r="910" ht="13.5" hidden="1" customHeight="1" x14ac:dyDescent="0.3"/>
    <row r="911" ht="13.5" hidden="1" customHeight="1" x14ac:dyDescent="0.3"/>
    <row r="912" ht="13.5" hidden="1" customHeight="1" x14ac:dyDescent="0.3"/>
    <row r="913" ht="13.5" hidden="1" customHeight="1" x14ac:dyDescent="0.3"/>
    <row r="914" ht="13.5" hidden="1" customHeight="1" x14ac:dyDescent="0.3"/>
    <row r="915" ht="13.5" hidden="1" customHeight="1" x14ac:dyDescent="0.3"/>
    <row r="916" ht="13.5" hidden="1" customHeight="1" x14ac:dyDescent="0.3"/>
    <row r="917" ht="13.5" hidden="1" customHeight="1" x14ac:dyDescent="0.3"/>
    <row r="918" ht="13.5" hidden="1" customHeight="1" x14ac:dyDescent="0.3"/>
    <row r="919" ht="13.5" hidden="1" customHeight="1" x14ac:dyDescent="0.3"/>
    <row r="920" ht="13.5" hidden="1" customHeight="1" x14ac:dyDescent="0.3"/>
    <row r="921" ht="13.5" hidden="1" customHeight="1" x14ac:dyDescent="0.3"/>
    <row r="922" ht="13.5" hidden="1" customHeight="1" x14ac:dyDescent="0.3"/>
    <row r="923" ht="13.5" hidden="1" customHeight="1" x14ac:dyDescent="0.3"/>
    <row r="924" ht="13.5" hidden="1" customHeight="1" x14ac:dyDescent="0.3"/>
    <row r="925" ht="13.5" hidden="1" customHeight="1" x14ac:dyDescent="0.3"/>
    <row r="926" ht="13.5" hidden="1" customHeight="1" x14ac:dyDescent="0.3"/>
    <row r="927" ht="13.5" hidden="1" customHeight="1" x14ac:dyDescent="0.3"/>
    <row r="928" ht="13.5" hidden="1" customHeight="1" x14ac:dyDescent="0.3"/>
    <row r="929" ht="13.5" hidden="1" customHeight="1" x14ac:dyDescent="0.3"/>
    <row r="930" ht="13.5" hidden="1" customHeight="1" x14ac:dyDescent="0.3"/>
    <row r="931" ht="13.5" hidden="1" customHeight="1" x14ac:dyDescent="0.3"/>
    <row r="932" ht="13.5" hidden="1" customHeight="1" x14ac:dyDescent="0.3"/>
    <row r="933" ht="13.5" hidden="1" customHeight="1" x14ac:dyDescent="0.3"/>
    <row r="934" ht="13.5" hidden="1" customHeight="1" x14ac:dyDescent="0.3"/>
    <row r="935" ht="13.5" hidden="1" customHeight="1" x14ac:dyDescent="0.3"/>
    <row r="936" ht="13.5" hidden="1" customHeight="1" x14ac:dyDescent="0.3"/>
    <row r="937" ht="13.5" hidden="1" customHeight="1" x14ac:dyDescent="0.3"/>
    <row r="938" ht="13.5" hidden="1" customHeight="1" x14ac:dyDescent="0.3"/>
    <row r="939" ht="13.5" hidden="1" customHeight="1" x14ac:dyDescent="0.3"/>
    <row r="940" ht="13.5" hidden="1" customHeight="1" x14ac:dyDescent="0.3"/>
    <row r="941" ht="13.5" hidden="1" customHeight="1" x14ac:dyDescent="0.3"/>
    <row r="942" ht="13.5" hidden="1" customHeight="1" x14ac:dyDescent="0.3"/>
    <row r="943" ht="13.5" hidden="1" customHeight="1" x14ac:dyDescent="0.3"/>
    <row r="944" ht="13.5" hidden="1" customHeight="1" x14ac:dyDescent="0.3"/>
    <row r="945" ht="13.5" hidden="1" customHeight="1" x14ac:dyDescent="0.3"/>
    <row r="946" ht="13.5" hidden="1" customHeight="1" x14ac:dyDescent="0.3"/>
    <row r="947" ht="13.5" hidden="1" customHeight="1" x14ac:dyDescent="0.3"/>
    <row r="948" ht="13.5" hidden="1" customHeight="1" x14ac:dyDescent="0.3"/>
    <row r="949" ht="13.5" hidden="1" customHeight="1" x14ac:dyDescent="0.3"/>
    <row r="950" ht="13.5" hidden="1" customHeight="1" x14ac:dyDescent="0.3"/>
    <row r="951" ht="13.5" hidden="1" customHeight="1" x14ac:dyDescent="0.3"/>
    <row r="952" ht="13.5" hidden="1" customHeight="1" x14ac:dyDescent="0.3"/>
    <row r="953" ht="13.5" hidden="1" customHeight="1" x14ac:dyDescent="0.3"/>
    <row r="954" ht="13.5" hidden="1" customHeight="1" x14ac:dyDescent="0.3"/>
    <row r="955" ht="13.5" hidden="1" customHeight="1" x14ac:dyDescent="0.3"/>
    <row r="956" ht="13.5" hidden="1" customHeight="1" x14ac:dyDescent="0.3"/>
    <row r="957" ht="13.5" hidden="1" customHeight="1" x14ac:dyDescent="0.3"/>
    <row r="958" ht="13.5" hidden="1" customHeight="1" x14ac:dyDescent="0.3"/>
    <row r="959" ht="13.5" hidden="1" customHeight="1" x14ac:dyDescent="0.3"/>
    <row r="960" ht="13.5" hidden="1" customHeight="1" x14ac:dyDescent="0.3"/>
    <row r="961" ht="13.5" hidden="1" customHeight="1" x14ac:dyDescent="0.3"/>
    <row r="962" ht="13.5" hidden="1" customHeight="1" x14ac:dyDescent="0.3"/>
    <row r="963" ht="13.5" hidden="1" customHeight="1" x14ac:dyDescent="0.3"/>
    <row r="964" ht="13.5" hidden="1" customHeight="1" x14ac:dyDescent="0.3"/>
    <row r="965" ht="13.5" hidden="1" customHeight="1" x14ac:dyDescent="0.3"/>
    <row r="966" ht="13.5" hidden="1" customHeight="1" x14ac:dyDescent="0.3"/>
    <row r="967" ht="13.5" hidden="1" customHeight="1" x14ac:dyDescent="0.3"/>
    <row r="968" ht="13.5" hidden="1" customHeight="1" x14ac:dyDescent="0.3"/>
    <row r="969" ht="13.5" hidden="1" customHeight="1" x14ac:dyDescent="0.3"/>
    <row r="970" ht="13.5" hidden="1" customHeight="1" x14ac:dyDescent="0.3"/>
    <row r="971" ht="13.5" hidden="1" customHeight="1" x14ac:dyDescent="0.3"/>
    <row r="972" ht="13.5" hidden="1" customHeight="1" x14ac:dyDescent="0.3"/>
    <row r="973" ht="13.5" hidden="1" customHeight="1" x14ac:dyDescent="0.3"/>
    <row r="974" ht="13.5" hidden="1" customHeight="1" x14ac:dyDescent="0.3"/>
    <row r="975" ht="13.5" hidden="1" customHeight="1" x14ac:dyDescent="0.3"/>
    <row r="976" ht="13.5" hidden="1" customHeight="1" x14ac:dyDescent="0.3"/>
    <row r="977" ht="13.5" hidden="1" customHeight="1" x14ac:dyDescent="0.3"/>
    <row r="978" ht="13.5" hidden="1" customHeight="1" x14ac:dyDescent="0.3"/>
    <row r="979" ht="13.5" hidden="1" customHeight="1" x14ac:dyDescent="0.3"/>
    <row r="980" ht="13.5" hidden="1" customHeight="1" x14ac:dyDescent="0.3"/>
    <row r="981" ht="13.5" hidden="1" customHeight="1" x14ac:dyDescent="0.3"/>
    <row r="982" ht="13.5" hidden="1" customHeight="1" x14ac:dyDescent="0.3"/>
    <row r="983" ht="13.5" hidden="1" customHeight="1" x14ac:dyDescent="0.3"/>
    <row r="984" ht="13.5" hidden="1" customHeight="1" x14ac:dyDescent="0.3"/>
    <row r="985" ht="13.5" hidden="1" customHeight="1" x14ac:dyDescent="0.3"/>
    <row r="986" ht="13.5" hidden="1" customHeight="1" x14ac:dyDescent="0.3"/>
    <row r="987" ht="13.5" hidden="1" customHeight="1" x14ac:dyDescent="0.3"/>
    <row r="988" ht="13.5" hidden="1" customHeight="1" x14ac:dyDescent="0.3"/>
    <row r="989" ht="13.5" hidden="1" customHeight="1" x14ac:dyDescent="0.3"/>
    <row r="990" ht="13.5" hidden="1" customHeight="1" x14ac:dyDescent="0.3"/>
    <row r="991" ht="13.5" hidden="1" customHeight="1" x14ac:dyDescent="0.3"/>
    <row r="992" ht="13.5" hidden="1" customHeight="1" x14ac:dyDescent="0.3"/>
    <row r="993" ht="13.5" hidden="1" customHeight="1" x14ac:dyDescent="0.3"/>
    <row r="994" ht="13.5" hidden="1" customHeight="1" x14ac:dyDescent="0.3"/>
    <row r="995" ht="13.5" hidden="1" customHeight="1" x14ac:dyDescent="0.3"/>
    <row r="996" ht="13.5" hidden="1" customHeight="1" x14ac:dyDescent="0.3"/>
    <row r="997" ht="13.5" hidden="1" customHeight="1" x14ac:dyDescent="0.3"/>
    <row r="998" ht="13.5" hidden="1" customHeight="1" x14ac:dyDescent="0.3"/>
    <row r="999" ht="13.5" hidden="1" customHeight="1" x14ac:dyDescent="0.3"/>
    <row r="1000" ht="13.5" hidden="1" customHeight="1" x14ac:dyDescent="0.3"/>
    <row r="1001" ht="13.5" hidden="1" customHeight="1" x14ac:dyDescent="0.3"/>
    <row r="1002" ht="13.5" hidden="1" customHeight="1" x14ac:dyDescent="0.3"/>
    <row r="1003" ht="13.5" hidden="1" customHeight="1" x14ac:dyDescent="0.3"/>
    <row r="1004" ht="13.5" hidden="1" customHeight="1" x14ac:dyDescent="0.3"/>
    <row r="1005" ht="13.5" hidden="1" customHeight="1" x14ac:dyDescent="0.3"/>
    <row r="1006" ht="13.5" hidden="1" customHeight="1" x14ac:dyDescent="0.3"/>
    <row r="1007" ht="13.5" hidden="1" customHeight="1" x14ac:dyDescent="0.3"/>
    <row r="1008" ht="13.5" hidden="1" customHeight="1" x14ac:dyDescent="0.3"/>
    <row r="1009" ht="13.5" hidden="1" customHeight="1" x14ac:dyDescent="0.3"/>
    <row r="1010" ht="13.5" hidden="1" customHeight="1" x14ac:dyDescent="0.3"/>
    <row r="1011" ht="13.5" hidden="1" customHeight="1" x14ac:dyDescent="0.3"/>
    <row r="1012" ht="13.5" hidden="1" customHeight="1" x14ac:dyDescent="0.3"/>
  </sheetData>
  <mergeCells count="7">
    <mergeCell ref="C1:P1"/>
    <mergeCell ref="C5:P5"/>
    <mergeCell ref="B33:B40"/>
    <mergeCell ref="B44:B51"/>
    <mergeCell ref="C30:P30"/>
    <mergeCell ref="B8:B15"/>
    <mergeCell ref="B19:B26"/>
  </mergeCells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8</vt:i4>
      </vt:variant>
      <vt:variant>
        <vt:lpstr>טווחים בעלי שם</vt:lpstr>
      </vt:variant>
      <vt:variant>
        <vt:i4>20</vt:i4>
      </vt:variant>
    </vt:vector>
  </HeadingPairs>
  <TitlesOfParts>
    <vt:vector size="28" baseType="lpstr">
      <vt:lpstr>טיוטא למיפוי אוטומטי</vt:lpstr>
      <vt:lpstr>הוצאות (והחזרים) משתנות וקבועות</vt:lpstr>
      <vt:lpstr>הכנסות קבועות ומשתנות</vt:lpstr>
      <vt:lpstr>סיכום ותובנות</vt:lpstr>
      <vt:lpstr>טבלת עזר לטבלת ציר הוצאות</vt:lpstr>
      <vt:lpstr>טבלת עזר לטבלת ציר הכנסות</vt:lpstr>
      <vt:lpstr>קטגוריות הוצאות משתנות וקבועות</vt:lpstr>
      <vt:lpstr>קטגוריות הכנסות קבועות ומשתנות</vt:lpstr>
      <vt:lpstr>אוכלים_בחוץ</vt:lpstr>
      <vt:lpstr>בנקאות_וחיסכון</vt:lpstr>
      <vt:lpstr>בעח</vt:lpstr>
      <vt:lpstr>דמי_כיס</vt:lpstr>
      <vt:lpstr>דמי_כיס_משתנות</vt:lpstr>
      <vt:lpstr>העברה_בין_חשבונות</vt:lpstr>
      <vt:lpstr>חופשות_וטיולים</vt:lpstr>
      <vt:lpstr>טיפוח_אישי</vt:lpstr>
      <vt:lpstr>כ</vt:lpstr>
      <vt:lpstr>כושר_וספורט</vt:lpstr>
      <vt:lpstr>לימודים_והעשרה_עצמית</vt:lpstr>
      <vt:lpstr>מנויים</vt:lpstr>
      <vt:lpstr>משכורת_חודשית</vt:lpstr>
      <vt:lpstr>עבודות_מהצד</vt:lpstr>
      <vt:lpstr>פנאי_תרבות_והעשרה</vt:lpstr>
      <vt:lpstr>קניות</vt:lpstr>
      <vt:lpstr>רכב_ותחבורה</vt:lpstr>
      <vt:lpstr>שונות</vt:lpstr>
      <vt:lpstr>שונות_הכנסות_משתנות</vt:lpstr>
      <vt:lpstr>שירותים_בריאות_ופארם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 Cohen</dc:creator>
  <cp:lastModifiedBy>אור כהן</cp:lastModifiedBy>
  <dcterms:created xsi:type="dcterms:W3CDTF">2015-06-05T18:19:34Z</dcterms:created>
  <dcterms:modified xsi:type="dcterms:W3CDTF">2022-01-05T22:23:16Z</dcterms:modified>
</cp:coreProperties>
</file>