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yofhope.sharepoint.com/sites/PSONAMLState-Transition/Shared Documents/General/"/>
    </mc:Choice>
  </mc:AlternateContent>
  <xr:revisionPtr revIDLastSave="672" documentId="8_{D88801AC-9FA1-F142-A3F3-422CBC558076}" xr6:coauthVersionLast="47" xr6:coauthVersionMax="47" xr10:uidLastSave="{D5BB9E6C-8836-40E1-926C-8393E261392F}"/>
  <bookViews>
    <workbookView xWindow="7240" yWindow="1340" windowWidth="39080" windowHeight="26020" firstSheet="2" activeTab="1" xr2:uid="{70E4CC37-9CA7-AD44-A857-F5CD68AFB20E}"/>
  </bookViews>
  <sheets>
    <sheet name="original from Ya-Huei" sheetId="1" r:id="rId1"/>
    <sheet name="clean_dates" sheetId="2" r:id="rId2"/>
    <sheet name="week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5" i="3" l="1"/>
  <c r="O54" i="3"/>
  <c r="O53" i="3"/>
  <c r="E38" i="3"/>
  <c r="C38" i="3"/>
  <c r="D38" i="3"/>
  <c r="B38" i="3"/>
  <c r="G60" i="3"/>
  <c r="H60" i="3"/>
  <c r="I60" i="3"/>
  <c r="J60" i="3"/>
  <c r="K60" i="3"/>
  <c r="L60" i="3"/>
  <c r="M60" i="3"/>
  <c r="N60" i="3"/>
  <c r="G61" i="3"/>
  <c r="H61" i="3"/>
  <c r="I61" i="3"/>
  <c r="J61" i="3"/>
  <c r="K61" i="3"/>
  <c r="L61" i="3"/>
  <c r="M61" i="3"/>
  <c r="N61" i="3"/>
  <c r="G62" i="3"/>
  <c r="H62" i="3"/>
  <c r="I62" i="3"/>
  <c r="J62" i="3"/>
  <c r="K62" i="3"/>
  <c r="L62" i="3"/>
  <c r="M62" i="3"/>
  <c r="N62" i="3"/>
  <c r="G63" i="3"/>
  <c r="H63" i="3"/>
  <c r="I63" i="3"/>
  <c r="J63" i="3"/>
  <c r="K63" i="3"/>
  <c r="L63" i="3"/>
  <c r="M63" i="3"/>
  <c r="N63" i="3"/>
  <c r="G64" i="3"/>
  <c r="H64" i="3"/>
  <c r="I64" i="3"/>
  <c r="J64" i="3"/>
  <c r="K64" i="3"/>
  <c r="L64" i="3"/>
  <c r="M64" i="3"/>
  <c r="N64" i="3"/>
  <c r="G65" i="3"/>
  <c r="H65" i="3"/>
  <c r="I65" i="3"/>
  <c r="J65" i="3"/>
  <c r="K65" i="3"/>
  <c r="L65" i="3"/>
  <c r="M65" i="3"/>
  <c r="N65" i="3"/>
  <c r="G66" i="3"/>
  <c r="H66" i="3"/>
  <c r="I66" i="3"/>
  <c r="J66" i="3"/>
  <c r="K66" i="3"/>
  <c r="L66" i="3"/>
  <c r="M66" i="3"/>
  <c r="N66" i="3"/>
  <c r="G67" i="3"/>
  <c r="H67" i="3"/>
  <c r="I67" i="3"/>
  <c r="J67" i="3"/>
  <c r="K67" i="3"/>
  <c r="L67" i="3"/>
  <c r="M67" i="3"/>
  <c r="N67" i="3"/>
  <c r="G68" i="3"/>
  <c r="H68" i="3"/>
  <c r="I68" i="3"/>
  <c r="J68" i="3"/>
  <c r="K68" i="3"/>
  <c r="L68" i="3"/>
  <c r="M68" i="3"/>
  <c r="N68" i="3"/>
  <c r="G69" i="3"/>
  <c r="H69" i="3"/>
  <c r="I69" i="3"/>
  <c r="J69" i="3"/>
  <c r="K69" i="3"/>
  <c r="L69" i="3"/>
  <c r="M69" i="3"/>
  <c r="N69" i="3"/>
  <c r="F61" i="3"/>
  <c r="F62" i="3"/>
  <c r="F63" i="3"/>
  <c r="F64" i="3"/>
  <c r="F65" i="3"/>
  <c r="F66" i="3"/>
  <c r="F67" i="3"/>
  <c r="F68" i="3"/>
  <c r="F69" i="3"/>
  <c r="F60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Q48" i="3"/>
  <c r="R48" i="3"/>
  <c r="S48" i="3"/>
  <c r="T48" i="3"/>
  <c r="U48" i="3"/>
  <c r="V48" i="3"/>
  <c r="W48" i="3"/>
  <c r="X48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P48" i="3"/>
  <c r="N49" i="3"/>
  <c r="N47" i="3"/>
  <c r="M49" i="3"/>
  <c r="O48" i="3"/>
  <c r="M47" i="3"/>
  <c r="L45" i="3"/>
  <c r="M45" i="3"/>
  <c r="N45" i="3"/>
  <c r="J44" i="3"/>
  <c r="K44" i="3"/>
  <c r="J45" i="3"/>
  <c r="K45" i="3"/>
  <c r="K43" i="3"/>
  <c r="R53" i="3"/>
  <c r="S53" i="3"/>
  <c r="T53" i="3"/>
  <c r="U53" i="3"/>
  <c r="V53" i="3"/>
  <c r="W53" i="3"/>
  <c r="R54" i="3"/>
  <c r="S54" i="3"/>
  <c r="T54" i="3"/>
  <c r="U54" i="3"/>
  <c r="V54" i="3"/>
  <c r="W54" i="3"/>
  <c r="Q54" i="3"/>
  <c r="Q53" i="3"/>
  <c r="T52" i="3"/>
  <c r="T50" i="3"/>
  <c r="U50" i="3"/>
  <c r="V50" i="3"/>
  <c r="W50" i="3"/>
  <c r="M50" i="3"/>
  <c r="N50" i="3"/>
  <c r="O50" i="3"/>
  <c r="P50" i="3"/>
  <c r="Q50" i="3"/>
  <c r="R50" i="3"/>
  <c r="S50" i="3"/>
  <c r="M51" i="3"/>
  <c r="N51" i="3"/>
  <c r="O51" i="3"/>
  <c r="P51" i="3"/>
  <c r="Q51" i="3"/>
  <c r="R51" i="3"/>
  <c r="S51" i="3"/>
  <c r="M52" i="3"/>
  <c r="N52" i="3"/>
  <c r="O52" i="3"/>
  <c r="P52" i="3"/>
  <c r="Q52" i="3"/>
  <c r="R52" i="3"/>
  <c r="S52" i="3"/>
  <c r="L51" i="3"/>
  <c r="L52" i="3"/>
  <c r="L50" i="3"/>
  <c r="P45" i="3"/>
  <c r="Q45" i="3"/>
  <c r="R45" i="3"/>
  <c r="S45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L43" i="3"/>
  <c r="M43" i="3"/>
  <c r="N43" i="3"/>
  <c r="O43" i="3"/>
  <c r="P43" i="3"/>
  <c r="Q43" i="3"/>
  <c r="R43" i="3"/>
  <c r="L44" i="3"/>
  <c r="M44" i="3"/>
  <c r="N44" i="3"/>
  <c r="O44" i="3"/>
  <c r="P44" i="3"/>
  <c r="Q44" i="3"/>
  <c r="R44" i="3"/>
  <c r="K41" i="3"/>
  <c r="K42" i="3"/>
  <c r="K40" i="3"/>
  <c r="K54" i="3"/>
  <c r="L54" i="3"/>
  <c r="M54" i="3"/>
  <c r="N54" i="3"/>
  <c r="K53" i="3"/>
  <c r="L53" i="3"/>
  <c r="M53" i="3"/>
  <c r="N53" i="3"/>
  <c r="K49" i="3"/>
  <c r="L49" i="3"/>
  <c r="K48" i="3"/>
  <c r="L48" i="3"/>
  <c r="M48" i="3"/>
  <c r="N48" i="3"/>
  <c r="K47" i="3"/>
  <c r="L47" i="3"/>
  <c r="J41" i="3"/>
  <c r="J42" i="3"/>
  <c r="J43" i="3"/>
  <c r="J46" i="3"/>
  <c r="J47" i="3"/>
  <c r="J48" i="3"/>
  <c r="J49" i="3"/>
  <c r="J50" i="3"/>
  <c r="J51" i="3"/>
  <c r="J52" i="3"/>
  <c r="J53" i="3"/>
  <c r="J54" i="3"/>
  <c r="L40" i="3"/>
  <c r="M40" i="3"/>
  <c r="N40" i="3"/>
  <c r="O40" i="3"/>
  <c r="P40" i="3"/>
  <c r="Q40" i="3"/>
  <c r="J40" i="3"/>
  <c r="V23" i="3"/>
  <c r="V24" i="3"/>
  <c r="V25" i="3"/>
  <c r="V26" i="3"/>
  <c r="V22" i="3"/>
  <c r="U30" i="3"/>
  <c r="U31" i="3"/>
  <c r="U32" i="3"/>
  <c r="U33" i="3"/>
  <c r="U34" i="3"/>
  <c r="U35" i="3"/>
  <c r="U29" i="3"/>
  <c r="U27" i="3"/>
  <c r="T28" i="3"/>
  <c r="T29" i="3"/>
  <c r="T30" i="3"/>
  <c r="T31" i="3"/>
  <c r="T32" i="3"/>
  <c r="T33" i="3"/>
  <c r="T34" i="3"/>
  <c r="T35" i="3"/>
  <c r="T27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S26" i="3"/>
  <c r="S23" i="3"/>
  <c r="R26" i="3"/>
  <c r="R23" i="3"/>
  <c r="Q26" i="3"/>
  <c r="Q22" i="3"/>
  <c r="Q23" i="3"/>
  <c r="P23" i="3"/>
  <c r="P22" i="3"/>
  <c r="P27" i="3"/>
  <c r="P28" i="3"/>
  <c r="P29" i="3"/>
  <c r="P30" i="3"/>
  <c r="P31" i="3"/>
  <c r="P32" i="3"/>
  <c r="P33" i="3"/>
  <c r="P34" i="3"/>
  <c r="P35" i="3"/>
  <c r="N27" i="3"/>
  <c r="N28" i="3"/>
  <c r="N29" i="3"/>
  <c r="N30" i="3"/>
  <c r="N31" i="3"/>
  <c r="N32" i="3"/>
  <c r="N33" i="3"/>
  <c r="N34" i="3"/>
  <c r="N35" i="3"/>
  <c r="M26" i="3"/>
  <c r="N26" i="3"/>
  <c r="O26" i="3"/>
  <c r="P26" i="3"/>
  <c r="N25" i="3"/>
  <c r="O25" i="3"/>
  <c r="P25" i="3"/>
  <c r="N22" i="3"/>
  <c r="N23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2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K18" i="3"/>
  <c r="L18" i="3"/>
  <c r="M18" i="3"/>
  <c r="J13" i="3"/>
  <c r="J14" i="3"/>
  <c r="J15" i="3"/>
  <c r="J16" i="3"/>
  <c r="J17" i="3"/>
  <c r="J18" i="3"/>
  <c r="K9" i="3"/>
  <c r="K10" i="3"/>
  <c r="M9" i="3"/>
  <c r="L9" i="3"/>
  <c r="M8" i="3"/>
  <c r="L8" i="3"/>
  <c r="K7" i="3"/>
  <c r="K6" i="3"/>
  <c r="K5" i="3"/>
  <c r="L5" i="3"/>
  <c r="M5" i="3"/>
  <c r="K4" i="3"/>
  <c r="L4" i="3"/>
  <c r="M4" i="3"/>
  <c r="K3" i="3"/>
  <c r="L3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H14" i="3"/>
  <c r="I14" i="3"/>
  <c r="H15" i="3"/>
  <c r="I15" i="3"/>
  <c r="H16" i="3"/>
  <c r="I16" i="3"/>
  <c r="H17" i="3"/>
  <c r="I17" i="3"/>
  <c r="H18" i="3"/>
  <c r="I1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E20" i="2"/>
  <c r="E20" i="3"/>
  <c r="L42" i="3"/>
  <c r="M42" i="3"/>
  <c r="L41" i="3"/>
  <c r="M41" i="3"/>
  <c r="N41" i="3"/>
  <c r="E57" i="2"/>
  <c r="D57" i="2"/>
  <c r="B57" i="2"/>
  <c r="D20" i="2"/>
  <c r="B20" i="2"/>
  <c r="C20" i="2"/>
  <c r="C38" i="2"/>
  <c r="E38" i="2"/>
  <c r="D38" i="2"/>
  <c r="B38" i="2"/>
  <c r="E71" i="2"/>
  <c r="D71" i="2"/>
  <c r="C71" i="2"/>
  <c r="B71" i="2"/>
  <c r="C57" i="2"/>
  <c r="E1" i="2"/>
  <c r="D1" i="2"/>
  <c r="C1" i="2"/>
  <c r="B1" i="2"/>
  <c r="E1" i="3"/>
  <c r="C1" i="3"/>
  <c r="D1" i="3"/>
  <c r="B1" i="3"/>
  <c r="C20" i="3"/>
  <c r="D20" i="3"/>
  <c r="B20" i="3"/>
  <c r="E71" i="3"/>
  <c r="C71" i="3"/>
  <c r="B71" i="3"/>
  <c r="D71" i="3"/>
  <c r="E57" i="3"/>
  <c r="C57" i="3"/>
  <c r="D57" i="3"/>
  <c r="B57" i="3"/>
  <c r="K36" i="2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</calcChain>
</file>

<file path=xl/sharedStrings.xml><?xml version="1.0" encoding="utf-8"?>
<sst xmlns="http://schemas.openxmlformats.org/spreadsheetml/2006/main" count="1194" uniqueCount="133">
  <si>
    <t>2016 mice</t>
  </si>
  <si>
    <t>BM sample</t>
  </si>
  <si>
    <t>PB samples</t>
  </si>
  <si>
    <t>ID</t>
  </si>
  <si>
    <t>Group</t>
  </si>
  <si>
    <t>DOB</t>
  </si>
  <si>
    <t>Gender</t>
  </si>
  <si>
    <t>Genotype</t>
  </si>
  <si>
    <t>DOD</t>
  </si>
  <si>
    <t>T0</t>
  </si>
  <si>
    <t>T1</t>
  </si>
  <si>
    <t>T2</t>
  </si>
  <si>
    <t>T3</t>
  </si>
  <si>
    <t>T4</t>
  </si>
  <si>
    <t>T5</t>
  </si>
  <si>
    <t>T6</t>
  </si>
  <si>
    <t xml:space="preserve">CM </t>
  </si>
  <si>
    <t>male</t>
  </si>
  <si>
    <t>CHW</t>
  </si>
  <si>
    <t>female</t>
  </si>
  <si>
    <t>NA</t>
  </si>
  <si>
    <t>Ctrl</t>
  </si>
  <si>
    <t>WT</t>
  </si>
  <si>
    <t>CW</t>
  </si>
  <si>
    <t>HW</t>
  </si>
  <si>
    <t>2018 mice</t>
  </si>
  <si>
    <t>Age by Time 0</t>
  </si>
  <si>
    <t>Chemo</t>
  </si>
  <si>
    <t>2/3/17 (before PIPC)</t>
  </si>
  <si>
    <t>M</t>
  </si>
  <si>
    <t>T6.5</t>
  </si>
  <si>
    <t>F</t>
  </si>
  <si>
    <t>T7</t>
  </si>
  <si>
    <t>R1</t>
  </si>
  <si>
    <t>T5.5</t>
  </si>
  <si>
    <t>R2</t>
  </si>
  <si>
    <t>R3</t>
  </si>
  <si>
    <t>R4</t>
  </si>
  <si>
    <t>R5</t>
  </si>
  <si>
    <t>R6</t>
  </si>
  <si>
    <t>T8</t>
  </si>
  <si>
    <t>T9</t>
  </si>
  <si>
    <t>T10</t>
  </si>
  <si>
    <t>Chemo Rx 2020-2022</t>
  </si>
  <si>
    <t>Group 1</t>
  </si>
  <si>
    <t>Mice</t>
  </si>
  <si>
    <t xml:space="preserve">Poly (I:C) </t>
  </si>
  <si>
    <t>Chemo (A+D) Rx</t>
  </si>
  <si>
    <t>Rx start</t>
  </si>
  <si>
    <t>DOD (date of dealth)</t>
  </si>
  <si>
    <t>CM</t>
  </si>
  <si>
    <t>3/2/2020 - 3/14/20</t>
  </si>
  <si>
    <t>5/22/2020 - 5/26/20</t>
  </si>
  <si>
    <t>5/25/2020 - 5/29/20</t>
  </si>
  <si>
    <t>6/8/2020 - 6/12/20</t>
  </si>
  <si>
    <t>6/8/2020 -6/12/20</t>
  </si>
  <si>
    <t>Group 2</t>
  </si>
  <si>
    <t>10/2/20-10/16/20</t>
  </si>
  <si>
    <t>1/18-1/21</t>
  </si>
  <si>
    <t>12/3-12/7/20</t>
  </si>
  <si>
    <t>1/4~1/8/21</t>
  </si>
  <si>
    <t>Group 3</t>
  </si>
  <si>
    <t>06/17/21-06/29/21</t>
  </si>
  <si>
    <t>9/7/2021~9/11/2021</t>
  </si>
  <si>
    <t xml:space="preserve"> 09/07/21</t>
  </si>
  <si>
    <t xml:space="preserve"> 09/21/21</t>
  </si>
  <si>
    <t xml:space="preserve"> 09/27/21</t>
  </si>
  <si>
    <t xml:space="preserve"> 10/04/21</t>
  </si>
  <si>
    <t xml:space="preserve"> 10/11/21</t>
  </si>
  <si>
    <t xml:space="preserve"> 10/18/21</t>
  </si>
  <si>
    <t xml:space="preserve"> 10/25/21</t>
  </si>
  <si>
    <t xml:space="preserve"> 11/01/21</t>
  </si>
  <si>
    <t xml:space="preserve"> 11/08/21</t>
  </si>
  <si>
    <t xml:space="preserve"> 11/22/21</t>
  </si>
  <si>
    <t xml:space="preserve"> 11/29/21</t>
  </si>
  <si>
    <t xml:space="preserve"> 12/06/21</t>
  </si>
  <si>
    <t>10/11/2021~10/15/2021</t>
  </si>
  <si>
    <t xml:space="preserve"> 09/14/21</t>
  </si>
  <si>
    <t>Radiation experiment</t>
  </si>
  <si>
    <t>End point</t>
  </si>
  <si>
    <t>pre-IR</t>
  </si>
  <si>
    <t>1wk</t>
  </si>
  <si>
    <t>2wk</t>
  </si>
  <si>
    <t>3wk</t>
  </si>
  <si>
    <t>4wk</t>
  </si>
  <si>
    <t>5wk</t>
  </si>
  <si>
    <t>6wk</t>
  </si>
  <si>
    <t>7wk</t>
  </si>
  <si>
    <t>3Gy</t>
  </si>
  <si>
    <t>scRNA-seq</t>
  </si>
  <si>
    <t>Sample date</t>
  </si>
  <si>
    <t xml:space="preserve">DOB </t>
  </si>
  <si>
    <t>C</t>
  </si>
  <si>
    <t>Treatment</t>
  </si>
  <si>
    <t>Sex</t>
  </si>
  <si>
    <t>T5p5</t>
  </si>
  <si>
    <t>T6p5</t>
  </si>
  <si>
    <t>Group 1, 2 &amp;3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</si>
  <si>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</si>
  <si>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</si>
  <si>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</si>
  <si>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</si>
  <si>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</si>
  <si>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</si>
  <si>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</si>
  <si>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</si>
  <si>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</si>
  <si>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</si>
  <si>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</si>
  <si>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</si>
  <si>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</si>
  <si>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</si>
  <si>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</si>
  <si>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</si>
  <si>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</si>
  <si>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</si>
  <si>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</si>
  <si>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</si>
  <si>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</si>
  <si>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</si>
  <si>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</si>
  <si>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</si>
  <si>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</si>
  <si>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</si>
  <si>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</si>
  <si>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</si>
  <si>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</si>
  <si>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</si>
  <si>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</si>
  <si>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</si>
  <si>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</si>
  <si>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END</t>
  </si>
  <si>
    <t>Highlighted text indicates metadata not currently included in haemdata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</si>
</sst>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yyyy\-mm\-dd;@"/>
  </numFmts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40FF"/>
      <name val="Calibri"/>
      <family val="2"/>
      <scheme val="minor"/>
    </font>
    <font>
      <sz val="14"/>
      <color rgb="FFFF40FF"/>
      <name val="Calibri"/>
      <family val="2"/>
      <scheme val="minor"/>
    </font>
    <font>
      <sz val="14"/>
      <color rgb="FF0000FF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Calibri (Body)"/>
    </font>
    <font>
      <b/>
      <sz val="12"/>
      <name val="Calibri (Body)"/>
    </font>
    <font>
      <sz val="14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1" fillId="0" borderId="0" xfId="0" applyFont="1"/>
    <xf numFmtId="0" fontId="9" fillId="0" borderId="5" xfId="0" applyFont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9" fillId="4" borderId="5" xfId="0" applyFont="1" applyFill="1" applyBorder="1" applyAlignment="1">
      <alignment horizontal="center" wrapText="1"/>
    </xf>
    <xf numFmtId="15" fontId="9" fillId="0" borderId="5" xfId="0" applyNumberFormat="1" applyFont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12" fillId="0" borderId="1" xfId="0" applyFont="1" applyBorder="1" applyAlignment="1">
      <alignment horizontal="center" wrapText="1" readingOrder="1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1"/>
    </xf>
    <xf numFmtId="0" fontId="14" fillId="0" borderId="1" xfId="0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 wrapText="1" readingOrder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 readingOrder="1"/>
    </xf>
    <xf numFmtId="0" fontId="15" fillId="0" borderId="1" xfId="0" applyFont="1" applyBorder="1" applyAlignment="1">
      <alignment horizontal="center" wrapText="1"/>
    </xf>
    <xf numFmtId="14" fontId="15" fillId="0" borderId="1" xfId="0" applyNumberFormat="1" applyFont="1" applyBorder="1" applyAlignment="1">
      <alignment horizontal="center" wrapText="1"/>
    </xf>
    <xf numFmtId="14" fontId="14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15" fontId="16" fillId="0" borderId="1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 readingOrder="1"/>
    </xf>
    <xf numFmtId="0" fontId="15" fillId="0" borderId="0" xfId="0" applyFont="1" applyAlignment="1">
      <alignment horizontal="center" wrapText="1"/>
    </xf>
    <xf numFmtId="14" fontId="15" fillId="0" borderId="0" xfId="0" applyNumberFormat="1" applyFont="1" applyAlignment="1">
      <alignment horizontal="center" wrapText="1"/>
    </xf>
    <xf numFmtId="14" fontId="13" fillId="0" borderId="0" xfId="0" applyNumberFormat="1" applyFont="1" applyAlignment="1">
      <alignment horizontal="center" wrapText="1" readingOrder="1"/>
    </xf>
    <xf numFmtId="14" fontId="14" fillId="0" borderId="0" xfId="0" applyNumberFormat="1" applyFont="1" applyAlignment="1">
      <alignment horizontal="center"/>
    </xf>
    <xf numFmtId="14" fontId="0" fillId="0" borderId="0" xfId="0" applyNumberFormat="1"/>
    <xf numFmtId="16" fontId="0" fillId="0" borderId="0" xfId="0" applyNumberFormat="1"/>
    <xf numFmtId="0" fontId="16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 readingOrder="1"/>
    </xf>
    <xf numFmtId="0" fontId="14" fillId="0" borderId="3" xfId="0" applyFont="1" applyBorder="1" applyAlignment="1">
      <alignment horizontal="center" wrapText="1"/>
    </xf>
    <xf numFmtId="15" fontId="16" fillId="0" borderId="3" xfId="0" applyNumberFormat="1" applyFont="1" applyBorder="1" applyAlignment="1">
      <alignment horizontal="center" wrapText="1"/>
    </xf>
    <xf numFmtId="14" fontId="0" fillId="0" borderId="3" xfId="0" applyNumberFormat="1" applyBorder="1" applyAlignment="1">
      <alignment horizontal="center"/>
    </xf>
    <xf numFmtId="0" fontId="14" fillId="0" borderId="0" xfId="0" applyFont="1" applyAlignment="1">
      <alignment horizontal="center" wrapText="1"/>
    </xf>
    <xf numFmtId="14" fontId="14" fillId="0" borderId="0" xfId="0" applyNumberFormat="1" applyFont="1" applyAlignment="1">
      <alignment horizontal="center" wrapText="1"/>
    </xf>
    <xf numFmtId="0" fontId="14" fillId="0" borderId="1" xfId="0" applyFont="1" applyBorder="1" applyAlignment="1">
      <alignment wrapText="1" readingOrder="1"/>
    </xf>
    <xf numFmtId="14" fontId="14" fillId="0" borderId="1" xfId="0" applyNumberFormat="1" applyFont="1" applyBorder="1" applyAlignment="1">
      <alignment wrapText="1" readingOrder="1"/>
    </xf>
    <xf numFmtId="0" fontId="11" fillId="0" borderId="6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14" fontId="9" fillId="0" borderId="9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5" fontId="15" fillId="0" borderId="1" xfId="0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 wrapText="1" readingOrder="1"/>
    </xf>
    <xf numFmtId="0" fontId="18" fillId="0" borderId="1" xfId="0" applyFont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9" fillId="0" borderId="9" xfId="0" applyNumberFormat="1" applyFont="1" applyBorder="1" applyAlignment="1">
      <alignment horizontal="center" wrapText="1"/>
    </xf>
    <xf numFmtId="165" fontId="0" fillId="0" borderId="1" xfId="0" applyNumberFormat="1" applyBorder="1"/>
    <xf numFmtId="165" fontId="0" fillId="0" borderId="0" xfId="0" applyNumberFormat="1"/>
    <xf numFmtId="0" fontId="15" fillId="2" borderId="1" xfId="0" applyFont="1" applyFill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165" fontId="0" fillId="2" borderId="1" xfId="0" applyNumberFormat="1" applyFill="1" applyBorder="1"/>
    <xf numFmtId="14" fontId="21" fillId="0" borderId="4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 readingOrder="1"/>
    </xf>
    <xf numFmtId="0" fontId="0" fillId="2" borderId="0" xfId="0" applyFill="1"/>
    <xf numFmtId="0" fontId="19" fillId="7" borderId="5" xfId="0" applyFont="1" applyFill="1" applyBorder="1" applyAlignment="1">
      <alignment horizontal="center" wrapText="1"/>
    </xf>
    <xf numFmtId="0" fontId="20" fillId="7" borderId="5" xfId="0" applyFont="1" applyFill="1" applyBorder="1" applyAlignment="1">
      <alignment horizontal="center" wrapText="1"/>
    </xf>
    <xf numFmtId="164" fontId="20" fillId="7" borderId="5" xfId="0" applyNumberFormat="1" applyFont="1" applyFill="1" applyBorder="1" applyAlignment="1">
      <alignment horizontal="center" wrapText="1"/>
    </xf>
    <xf numFmtId="165" fontId="19" fillId="7" borderId="1" xfId="0" applyNumberFormat="1" applyFont="1" applyFill="1" applyBorder="1"/>
    <xf numFmtId="165" fontId="21" fillId="0" borderId="4" xfId="0" applyNumberFormat="1" applyFont="1" applyBorder="1" applyAlignment="1">
      <alignment horizontal="center" wrapText="1"/>
    </xf>
    <xf numFmtId="165" fontId="21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wrapText="1" readingOrder="1"/>
    </xf>
    <xf numFmtId="165" fontId="0" fillId="2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14" fillId="2" borderId="1" xfId="0" applyNumberFormat="1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center"/>
    </xf>
    <xf numFmtId="0" fontId="21" fillId="8" borderId="4" xfId="0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1" fillId="0" borderId="1" xfId="0" applyNumberFormat="1" applyFont="1" applyBorder="1"/>
    <xf numFmtId="165" fontId="1" fillId="0" borderId="1" xfId="0" applyNumberFormat="1" applyFont="1" applyBorder="1"/>
    <xf numFmtId="0" fontId="0" fillId="9" borderId="0" xfId="0" applyFill="1"/>
    <xf numFmtId="0" fontId="9" fillId="9" borderId="9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wrapText="1"/>
    </xf>
    <xf numFmtId="14" fontId="15" fillId="2" borderId="1" xfId="0" applyNumberFormat="1" applyFont="1" applyFill="1" applyBorder="1" applyAlignment="1">
      <alignment horizontal="center" wrapText="1"/>
    </xf>
    <xf numFmtId="15" fontId="16" fillId="2" borderId="1" xfId="0" applyNumberFormat="1" applyFont="1" applyFill="1" applyBorder="1" applyAlignment="1">
      <alignment horizontal="center" wrapText="1"/>
    </xf>
    <xf numFmtId="15" fontId="16" fillId="2" borderId="3" xfId="0" applyNumberFormat="1" applyFont="1" applyFill="1" applyBorder="1" applyAlignment="1">
      <alignment horizontal="center" wrapText="1"/>
    </xf>
    <xf numFmtId="0" fontId="23" fillId="0" borderId="5" xfId="0" applyFont="1" applyFill="1" applyBorder="1" applyAlignment="1">
      <alignment horizontal="center" wrapText="1"/>
    </xf>
    <xf numFmtId="165" fontId="23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FDEC-4D39-6149-ABC1-E949FA2DA25F}">
  <dimension ref="A2:AQ85"/>
  <sheetViews>
    <sheetView zoomScale="73" zoomScaleNormal="73" workbookViewId="0">
      <selection activeCell="G53" sqref="G53"/>
    </sheetView>
  </sheetViews>
  <sheetFormatPr defaultColWidth="11" defaultRowHeight="17.100000000000001" customHeight="1"/>
  <cols>
    <col min="1" max="1" width="18.5" customWidth="1"/>
    <col min="5" max="5" width="18.625" customWidth="1"/>
    <col min="6" max="6" width="20.125" customWidth="1"/>
    <col min="7" max="7" width="13.375" customWidth="1"/>
    <col min="8" max="8" width="17.125" customWidth="1"/>
  </cols>
  <sheetData>
    <row r="2" spans="1:13" ht="17.100000000000001" customHeight="1">
      <c r="A2" s="18" t="s">
        <v>0</v>
      </c>
      <c r="F2" s="67" t="s">
        <v>1</v>
      </c>
      <c r="G2" s="67" t="s">
        <v>2</v>
      </c>
      <c r="H2" s="67" t="s">
        <v>2</v>
      </c>
      <c r="I2" s="67" t="s">
        <v>2</v>
      </c>
      <c r="J2" s="67" t="s">
        <v>2</v>
      </c>
      <c r="K2" s="67" t="s">
        <v>2</v>
      </c>
      <c r="L2" s="67" t="s">
        <v>2</v>
      </c>
      <c r="M2" s="67" t="s">
        <v>2</v>
      </c>
    </row>
    <row r="3" spans="1:13" ht="17.100000000000001" customHeight="1">
      <c r="A3" s="19" t="s">
        <v>3</v>
      </c>
      <c r="B3" s="23" t="s">
        <v>4</v>
      </c>
      <c r="C3" s="23" t="s">
        <v>5</v>
      </c>
      <c r="D3" s="23" t="s">
        <v>6</v>
      </c>
      <c r="E3" s="62" t="s">
        <v>7</v>
      </c>
      <c r="F3" s="66" t="s">
        <v>8</v>
      </c>
      <c r="G3" s="64" t="s">
        <v>9</v>
      </c>
      <c r="H3" s="27" t="s">
        <v>10</v>
      </c>
      <c r="I3" s="27" t="s">
        <v>11</v>
      </c>
      <c r="J3" s="27" t="s">
        <v>12</v>
      </c>
      <c r="K3" s="27" t="s">
        <v>13</v>
      </c>
      <c r="L3" s="27" t="s">
        <v>14</v>
      </c>
      <c r="M3" s="27" t="s">
        <v>15</v>
      </c>
    </row>
    <row r="4" spans="1:13" ht="17.100000000000001" customHeight="1">
      <c r="A4" s="20">
        <v>2684</v>
      </c>
      <c r="B4" s="19" t="s">
        <v>16</v>
      </c>
      <c r="C4" s="25">
        <v>42157</v>
      </c>
      <c r="D4" s="24" t="s">
        <v>17</v>
      </c>
      <c r="E4" s="63" t="s">
        <v>18</v>
      </c>
      <c r="F4" s="37">
        <v>42388</v>
      </c>
      <c r="G4" s="65">
        <v>42207</v>
      </c>
      <c r="H4" s="29">
        <v>42251</v>
      </c>
      <c r="I4" s="29">
        <v>42282</v>
      </c>
      <c r="J4" s="29">
        <v>42314</v>
      </c>
      <c r="K4" s="29">
        <v>42363</v>
      </c>
      <c r="L4" s="29">
        <v>42388</v>
      </c>
      <c r="M4" s="28"/>
    </row>
    <row r="5" spans="1:13" ht="17.100000000000001" customHeight="1">
      <c r="A5" s="21">
        <v>2685</v>
      </c>
      <c r="B5" s="19" t="s">
        <v>16</v>
      </c>
      <c r="C5" s="25">
        <v>42157</v>
      </c>
      <c r="D5" s="24" t="s">
        <v>17</v>
      </c>
      <c r="E5" s="63" t="s">
        <v>18</v>
      </c>
      <c r="F5" s="37">
        <v>42423</v>
      </c>
      <c r="G5" s="65">
        <v>42207</v>
      </c>
      <c r="H5" s="29">
        <v>42251</v>
      </c>
      <c r="I5" s="29">
        <v>42282</v>
      </c>
      <c r="J5" s="29">
        <v>42314</v>
      </c>
      <c r="K5" s="29">
        <v>42363</v>
      </c>
      <c r="L5" s="29">
        <v>42388</v>
      </c>
      <c r="M5" s="29">
        <v>42423</v>
      </c>
    </row>
    <row r="6" spans="1:13" ht="17.100000000000001" customHeight="1">
      <c r="A6" s="21">
        <v>2686</v>
      </c>
      <c r="B6" s="19" t="s">
        <v>16</v>
      </c>
      <c r="C6" s="25">
        <v>42157</v>
      </c>
      <c r="D6" s="24" t="s">
        <v>17</v>
      </c>
      <c r="E6" s="63" t="s">
        <v>18</v>
      </c>
      <c r="F6" s="37">
        <v>42423</v>
      </c>
      <c r="G6" s="65">
        <v>42207</v>
      </c>
      <c r="H6" s="29">
        <v>42251</v>
      </c>
      <c r="I6" s="29">
        <v>42282</v>
      </c>
      <c r="J6" s="29">
        <v>42314</v>
      </c>
      <c r="K6" s="29">
        <v>42363</v>
      </c>
      <c r="L6" s="29">
        <v>42388</v>
      </c>
      <c r="M6" s="29">
        <v>42423</v>
      </c>
    </row>
    <row r="7" spans="1:13" ht="17.100000000000001" customHeight="1">
      <c r="A7" s="20">
        <v>2690</v>
      </c>
      <c r="B7" s="19" t="s">
        <v>16</v>
      </c>
      <c r="C7" s="25">
        <v>42157</v>
      </c>
      <c r="D7" s="26" t="s">
        <v>19</v>
      </c>
      <c r="E7" s="63" t="s">
        <v>18</v>
      </c>
      <c r="F7" s="37">
        <v>42340</v>
      </c>
      <c r="G7" s="65">
        <v>42207</v>
      </c>
      <c r="H7" s="29">
        <v>42251</v>
      </c>
      <c r="I7" s="29">
        <v>42282</v>
      </c>
      <c r="J7" s="29">
        <v>42314</v>
      </c>
      <c r="K7" s="29">
        <v>42340</v>
      </c>
      <c r="L7" s="28"/>
      <c r="M7" s="28"/>
    </row>
    <row r="8" spans="1:13" ht="17.100000000000001" customHeight="1">
      <c r="A8" s="20">
        <v>2708</v>
      </c>
      <c r="B8" s="19" t="s">
        <v>16</v>
      </c>
      <c r="C8" s="25">
        <v>42160</v>
      </c>
      <c r="D8" s="26" t="s">
        <v>19</v>
      </c>
      <c r="E8" s="63" t="s">
        <v>18</v>
      </c>
      <c r="F8" s="37">
        <v>42340</v>
      </c>
      <c r="G8" s="65">
        <v>42207</v>
      </c>
      <c r="H8" s="29">
        <v>42251</v>
      </c>
      <c r="I8" s="29">
        <v>42282</v>
      </c>
      <c r="J8" s="29">
        <v>42314</v>
      </c>
      <c r="K8" s="29">
        <v>42340</v>
      </c>
      <c r="L8" s="28"/>
      <c r="M8" s="28"/>
    </row>
    <row r="9" spans="1:13" ht="17.100000000000001" customHeight="1">
      <c r="A9" s="21">
        <v>2709</v>
      </c>
      <c r="B9" s="19" t="s">
        <v>16</v>
      </c>
      <c r="C9" s="25">
        <v>42160</v>
      </c>
      <c r="D9" s="26" t="s">
        <v>19</v>
      </c>
      <c r="E9" s="63" t="s">
        <v>18</v>
      </c>
      <c r="F9" s="37">
        <v>42423</v>
      </c>
      <c r="G9" s="65">
        <v>42207</v>
      </c>
      <c r="H9" s="29">
        <v>42251</v>
      </c>
      <c r="I9" s="29">
        <v>42282</v>
      </c>
      <c r="J9" s="29">
        <v>42314</v>
      </c>
      <c r="K9" s="29" t="s">
        <v>20</v>
      </c>
      <c r="L9" s="29">
        <v>42388</v>
      </c>
      <c r="M9" s="29">
        <v>42423</v>
      </c>
    </row>
    <row r="10" spans="1:13" ht="17.100000000000001" customHeight="1">
      <c r="A10" s="20">
        <v>2718</v>
      </c>
      <c r="B10" s="19" t="s">
        <v>16</v>
      </c>
      <c r="C10" s="25">
        <v>42160</v>
      </c>
      <c r="D10" s="24" t="s">
        <v>17</v>
      </c>
      <c r="E10" s="63" t="s">
        <v>18</v>
      </c>
      <c r="F10" s="37">
        <v>42424</v>
      </c>
      <c r="G10" s="65">
        <v>42207</v>
      </c>
      <c r="H10" s="29">
        <v>42251</v>
      </c>
      <c r="I10" s="29">
        <v>42282</v>
      </c>
      <c r="J10" s="29">
        <v>42314</v>
      </c>
      <c r="K10" s="29">
        <v>42363</v>
      </c>
      <c r="L10" s="29">
        <v>42388</v>
      </c>
      <c r="M10" s="29">
        <v>42424</v>
      </c>
    </row>
    <row r="11" spans="1:13" ht="17.100000000000001" customHeight="1">
      <c r="A11" s="20">
        <v>2719</v>
      </c>
      <c r="B11" s="19" t="s">
        <v>16</v>
      </c>
      <c r="C11" s="25">
        <v>42160</v>
      </c>
      <c r="D11" s="24" t="s">
        <v>17</v>
      </c>
      <c r="E11" s="63" t="s">
        <v>18</v>
      </c>
      <c r="F11" s="37">
        <v>42340</v>
      </c>
      <c r="G11" s="65">
        <v>42207</v>
      </c>
      <c r="H11" s="29">
        <v>42251</v>
      </c>
      <c r="I11" s="29">
        <v>42282</v>
      </c>
      <c r="J11" s="29">
        <v>42314</v>
      </c>
      <c r="K11" s="29">
        <v>42340</v>
      </c>
      <c r="L11" s="28"/>
    </row>
    <row r="12" spans="1:13" ht="17.100000000000001" customHeight="1">
      <c r="A12" s="20">
        <v>2731</v>
      </c>
      <c r="B12" s="19" t="s">
        <v>16</v>
      </c>
      <c r="C12" s="25">
        <v>42167</v>
      </c>
      <c r="D12" s="26" t="s">
        <v>19</v>
      </c>
      <c r="E12" s="63" t="s">
        <v>18</v>
      </c>
      <c r="F12" s="37">
        <v>42301</v>
      </c>
      <c r="G12" s="65">
        <v>42207</v>
      </c>
      <c r="H12" s="29">
        <v>42251</v>
      </c>
      <c r="I12" s="29">
        <v>42282</v>
      </c>
      <c r="J12" s="29">
        <v>42301</v>
      </c>
      <c r="K12" s="28"/>
      <c r="L12" s="28"/>
      <c r="M12" s="28"/>
    </row>
    <row r="13" spans="1:13" ht="17.100000000000001" customHeight="1">
      <c r="A13" s="22">
        <v>2683</v>
      </c>
      <c r="B13" s="19" t="s">
        <v>21</v>
      </c>
      <c r="C13" s="25">
        <v>42157</v>
      </c>
      <c r="D13" s="24" t="s">
        <v>17</v>
      </c>
      <c r="E13" s="63" t="s">
        <v>22</v>
      </c>
      <c r="F13" s="37">
        <v>42423</v>
      </c>
      <c r="G13" s="65">
        <v>42207</v>
      </c>
      <c r="H13" s="29">
        <v>42251</v>
      </c>
      <c r="I13" s="29">
        <v>42282</v>
      </c>
      <c r="J13" s="29">
        <v>42314</v>
      </c>
      <c r="K13" s="29">
        <v>42363</v>
      </c>
      <c r="L13" s="29">
        <v>42388</v>
      </c>
      <c r="M13" s="29">
        <v>42423</v>
      </c>
    </row>
    <row r="14" spans="1:13" ht="17.100000000000001" customHeight="1">
      <c r="A14" s="22">
        <v>2689</v>
      </c>
      <c r="B14" s="19" t="s">
        <v>21</v>
      </c>
      <c r="C14" s="25">
        <v>42157</v>
      </c>
      <c r="D14" s="26" t="s">
        <v>19</v>
      </c>
      <c r="E14" s="63" t="s">
        <v>23</v>
      </c>
      <c r="F14" s="37">
        <v>42423</v>
      </c>
      <c r="G14" s="65">
        <v>42207</v>
      </c>
      <c r="H14" s="29">
        <v>42251</v>
      </c>
      <c r="I14" s="29">
        <v>42282</v>
      </c>
      <c r="J14" s="29">
        <v>42314</v>
      </c>
      <c r="K14" s="29">
        <v>42363</v>
      </c>
      <c r="L14" s="29">
        <v>42388</v>
      </c>
      <c r="M14" s="29">
        <v>42423</v>
      </c>
    </row>
    <row r="15" spans="1:13" ht="17.100000000000001" customHeight="1">
      <c r="A15" s="22">
        <v>2692</v>
      </c>
      <c r="B15" s="19" t="s">
        <v>21</v>
      </c>
      <c r="C15" s="25">
        <v>42157</v>
      </c>
      <c r="D15" s="26" t="s">
        <v>19</v>
      </c>
      <c r="E15" s="63" t="s">
        <v>23</v>
      </c>
      <c r="F15" s="37">
        <v>42423</v>
      </c>
      <c r="G15" s="65">
        <v>42207</v>
      </c>
      <c r="H15" s="29">
        <v>42251</v>
      </c>
      <c r="I15" s="29">
        <v>42282</v>
      </c>
      <c r="J15" s="29">
        <v>42314</v>
      </c>
      <c r="K15" s="29">
        <v>42363</v>
      </c>
      <c r="L15" s="29">
        <v>42388</v>
      </c>
      <c r="M15" s="29">
        <v>42423</v>
      </c>
    </row>
    <row r="16" spans="1:13" ht="17.100000000000001" customHeight="1">
      <c r="A16" s="22">
        <v>2700</v>
      </c>
      <c r="B16" s="19" t="s">
        <v>21</v>
      </c>
      <c r="C16" s="25">
        <v>42158</v>
      </c>
      <c r="D16" s="19" t="s">
        <v>19</v>
      </c>
      <c r="E16" s="63" t="s">
        <v>23</v>
      </c>
      <c r="F16" s="37">
        <v>42423</v>
      </c>
      <c r="G16" s="65">
        <v>42207</v>
      </c>
      <c r="H16" s="29">
        <v>42251</v>
      </c>
      <c r="I16" s="29">
        <v>42282</v>
      </c>
      <c r="J16" s="29">
        <v>42314</v>
      </c>
      <c r="K16" s="29">
        <v>42363</v>
      </c>
      <c r="L16" s="29">
        <v>42388</v>
      </c>
      <c r="M16" s="29">
        <v>42423</v>
      </c>
    </row>
    <row r="17" spans="1:21" ht="17.100000000000001" customHeight="1">
      <c r="A17" s="22">
        <v>2702</v>
      </c>
      <c r="B17" s="19" t="s">
        <v>21</v>
      </c>
      <c r="C17" s="25">
        <v>42158</v>
      </c>
      <c r="D17" s="26" t="s">
        <v>19</v>
      </c>
      <c r="E17" s="63" t="s">
        <v>23</v>
      </c>
      <c r="F17" s="37">
        <v>42423</v>
      </c>
      <c r="G17" s="65">
        <v>42207</v>
      </c>
      <c r="H17" s="29">
        <v>42251</v>
      </c>
      <c r="I17" s="29">
        <v>42282</v>
      </c>
      <c r="J17" s="29">
        <v>42314</v>
      </c>
      <c r="K17" s="29">
        <v>42363</v>
      </c>
      <c r="L17" s="29">
        <v>42388</v>
      </c>
      <c r="M17" s="29">
        <v>42423</v>
      </c>
    </row>
    <row r="18" spans="1:21" ht="17.100000000000001" customHeight="1">
      <c r="A18" s="22">
        <v>2705</v>
      </c>
      <c r="B18" s="19" t="s">
        <v>21</v>
      </c>
      <c r="C18" s="25">
        <v>42160</v>
      </c>
      <c r="D18" s="24" t="s">
        <v>17</v>
      </c>
      <c r="E18" s="63" t="s">
        <v>24</v>
      </c>
      <c r="F18" s="37">
        <v>42423</v>
      </c>
      <c r="G18" s="65">
        <v>42207</v>
      </c>
      <c r="H18" s="29">
        <v>42251</v>
      </c>
      <c r="I18" s="29">
        <v>42282</v>
      </c>
      <c r="J18" s="29">
        <v>42314</v>
      </c>
      <c r="K18" s="29">
        <v>42363</v>
      </c>
      <c r="L18" s="29">
        <v>42388</v>
      </c>
      <c r="M18" s="29">
        <v>42423</v>
      </c>
    </row>
    <row r="19" spans="1:21" ht="17.100000000000001" customHeight="1">
      <c r="A19" s="22">
        <v>2720</v>
      </c>
      <c r="B19" s="19" t="s">
        <v>21</v>
      </c>
      <c r="C19" s="25">
        <v>42160</v>
      </c>
      <c r="D19" s="24" t="s">
        <v>17</v>
      </c>
      <c r="E19" s="63" t="s">
        <v>24</v>
      </c>
      <c r="F19" s="37">
        <v>42423</v>
      </c>
      <c r="G19" s="65">
        <v>42207</v>
      </c>
      <c r="H19" s="29">
        <v>42251</v>
      </c>
      <c r="I19" s="29">
        <v>42282</v>
      </c>
      <c r="J19" s="29">
        <v>42314</v>
      </c>
      <c r="K19" s="29">
        <v>42363</v>
      </c>
      <c r="L19" s="29">
        <v>42388</v>
      </c>
      <c r="M19" s="29">
        <v>42423</v>
      </c>
    </row>
    <row r="21" spans="1:21" ht="17.100000000000001" customHeight="1">
      <c r="A21" s="18" t="s">
        <v>25</v>
      </c>
      <c r="G21" s="67" t="s">
        <v>1</v>
      </c>
      <c r="I21" s="67" t="s">
        <v>2</v>
      </c>
      <c r="J21" s="67" t="s">
        <v>2</v>
      </c>
      <c r="K21" s="67" t="s">
        <v>2</v>
      </c>
      <c r="L21" s="67" t="s">
        <v>2</v>
      </c>
      <c r="M21" s="67" t="s">
        <v>2</v>
      </c>
      <c r="N21" s="67" t="s">
        <v>2</v>
      </c>
      <c r="O21" s="67" t="s">
        <v>2</v>
      </c>
      <c r="P21" s="67" t="s">
        <v>2</v>
      </c>
      <c r="Q21" s="67" t="s">
        <v>2</v>
      </c>
      <c r="R21" s="67" t="s">
        <v>2</v>
      </c>
      <c r="S21" s="67" t="s">
        <v>2</v>
      </c>
      <c r="T21" s="67" t="s">
        <v>2</v>
      </c>
    </row>
    <row r="22" spans="1:21" ht="17.100000000000001" customHeight="1">
      <c r="A22" s="1" t="s">
        <v>3</v>
      </c>
      <c r="B22" s="23" t="s">
        <v>4</v>
      </c>
      <c r="C22" s="2" t="s">
        <v>5</v>
      </c>
      <c r="D22" s="3" t="s">
        <v>6</v>
      </c>
      <c r="E22" s="2" t="s">
        <v>26</v>
      </c>
      <c r="F22" s="3" t="s">
        <v>7</v>
      </c>
      <c r="G22" s="3" t="s">
        <v>8</v>
      </c>
      <c r="H22" s="3" t="s">
        <v>27</v>
      </c>
      <c r="I22" s="3" t="s">
        <v>28</v>
      </c>
      <c r="J22" s="4">
        <v>42811</v>
      </c>
      <c r="K22" s="5">
        <v>42839</v>
      </c>
      <c r="L22" s="4">
        <v>42871</v>
      </c>
      <c r="M22" s="4">
        <v>42902</v>
      </c>
      <c r="N22" s="4">
        <v>42933</v>
      </c>
      <c r="O22" s="4">
        <v>42944</v>
      </c>
      <c r="P22" s="4">
        <v>42962</v>
      </c>
      <c r="Q22" s="4">
        <v>42977</v>
      </c>
      <c r="R22" s="4">
        <v>42990</v>
      </c>
      <c r="S22" s="4">
        <v>43012</v>
      </c>
      <c r="T22" s="4">
        <v>43040</v>
      </c>
      <c r="U22" s="111">
        <v>43074</v>
      </c>
    </row>
    <row r="23" spans="1:21" ht="17.100000000000001" customHeight="1">
      <c r="A23" s="6">
        <v>3334</v>
      </c>
      <c r="B23" s="19" t="s">
        <v>16</v>
      </c>
      <c r="C23" s="7">
        <v>42674</v>
      </c>
      <c r="D23" s="8" t="s">
        <v>29</v>
      </c>
      <c r="E23" s="8">
        <v>95</v>
      </c>
      <c r="F23" s="8" t="s">
        <v>18</v>
      </c>
      <c r="G23" s="7">
        <v>42982</v>
      </c>
      <c r="H23" s="9">
        <v>42978</v>
      </c>
      <c r="I23" s="7" t="s">
        <v>9</v>
      </c>
      <c r="J23" s="10" t="s">
        <v>10</v>
      </c>
      <c r="K23" s="11" t="s">
        <v>11</v>
      </c>
      <c r="L23" s="10" t="s">
        <v>12</v>
      </c>
      <c r="M23" s="10" t="s">
        <v>13</v>
      </c>
      <c r="N23" s="10" t="s">
        <v>14</v>
      </c>
      <c r="O23" s="10"/>
      <c r="P23" s="12" t="s">
        <v>15</v>
      </c>
      <c r="Q23" s="13" t="s">
        <v>30</v>
      </c>
      <c r="R23" s="10"/>
      <c r="S23" s="10"/>
      <c r="T23" s="14"/>
      <c r="U23" s="28"/>
    </row>
    <row r="24" spans="1:21" ht="17.100000000000001" customHeight="1">
      <c r="A24" s="6">
        <v>3336</v>
      </c>
      <c r="B24" s="19" t="s">
        <v>16</v>
      </c>
      <c r="C24" s="7">
        <v>42675</v>
      </c>
      <c r="D24" s="8" t="s">
        <v>31</v>
      </c>
      <c r="E24" s="8">
        <v>94</v>
      </c>
      <c r="F24" s="8" t="s">
        <v>18</v>
      </c>
      <c r="G24" s="7">
        <v>43014</v>
      </c>
      <c r="H24" s="9">
        <v>42991</v>
      </c>
      <c r="I24" s="7" t="s">
        <v>9</v>
      </c>
      <c r="J24" s="10" t="s">
        <v>10</v>
      </c>
      <c r="K24" s="11" t="s">
        <v>11</v>
      </c>
      <c r="L24" s="10" t="s">
        <v>12</v>
      </c>
      <c r="M24" s="10" t="s">
        <v>13</v>
      </c>
      <c r="N24" s="10" t="s">
        <v>14</v>
      </c>
      <c r="O24" s="10"/>
      <c r="P24" s="10" t="s">
        <v>15</v>
      </c>
      <c r="Q24" s="10" t="s">
        <v>30</v>
      </c>
      <c r="R24" s="12" t="s">
        <v>32</v>
      </c>
      <c r="S24" s="15" t="s">
        <v>33</v>
      </c>
      <c r="T24" s="14"/>
      <c r="U24" s="28"/>
    </row>
    <row r="25" spans="1:21" ht="17.100000000000001" customHeight="1">
      <c r="A25" s="6">
        <v>3338</v>
      </c>
      <c r="B25" s="19" t="s">
        <v>16</v>
      </c>
      <c r="C25" s="7">
        <v>42676</v>
      </c>
      <c r="D25" s="8" t="s">
        <v>31</v>
      </c>
      <c r="E25" s="8">
        <v>93</v>
      </c>
      <c r="F25" s="8" t="s">
        <v>18</v>
      </c>
      <c r="G25" s="7">
        <v>42919</v>
      </c>
      <c r="H25" s="9">
        <v>42909</v>
      </c>
      <c r="I25" s="7" t="s">
        <v>9</v>
      </c>
      <c r="J25" s="10" t="s">
        <v>10</v>
      </c>
      <c r="K25" s="11" t="s">
        <v>11</v>
      </c>
      <c r="L25" s="10" t="s">
        <v>12</v>
      </c>
      <c r="M25" s="12" t="s">
        <v>13</v>
      </c>
      <c r="N25" s="10"/>
      <c r="O25" s="10"/>
      <c r="P25" s="10"/>
      <c r="Q25" s="10"/>
      <c r="R25" s="10"/>
      <c r="S25" s="10"/>
      <c r="T25" s="14"/>
      <c r="U25" s="28"/>
    </row>
    <row r="26" spans="1:21" ht="17.100000000000001" customHeight="1">
      <c r="A26" s="6">
        <v>3341</v>
      </c>
      <c r="B26" s="19" t="s">
        <v>16</v>
      </c>
      <c r="C26" s="7">
        <v>42672</v>
      </c>
      <c r="D26" s="8" t="s">
        <v>31</v>
      </c>
      <c r="E26" s="8">
        <v>97</v>
      </c>
      <c r="F26" s="8" t="s">
        <v>18</v>
      </c>
      <c r="G26" s="7">
        <v>42964</v>
      </c>
      <c r="H26" s="9">
        <v>42963</v>
      </c>
      <c r="I26" s="7" t="s">
        <v>9</v>
      </c>
      <c r="J26" s="10" t="s">
        <v>10</v>
      </c>
      <c r="K26" s="11" t="s">
        <v>11</v>
      </c>
      <c r="L26" s="10" t="s">
        <v>12</v>
      </c>
      <c r="M26" s="10" t="s">
        <v>13</v>
      </c>
      <c r="N26" s="10" t="s">
        <v>14</v>
      </c>
      <c r="O26" s="10" t="s">
        <v>34</v>
      </c>
      <c r="P26" s="12" t="s">
        <v>15</v>
      </c>
      <c r="Q26" s="10"/>
      <c r="R26" s="10"/>
      <c r="S26" s="10"/>
      <c r="T26" s="14"/>
      <c r="U26" s="28"/>
    </row>
    <row r="27" spans="1:21" ht="17.100000000000001" customHeight="1">
      <c r="A27" s="6">
        <v>3357</v>
      </c>
      <c r="B27" s="19" t="s">
        <v>16</v>
      </c>
      <c r="C27" s="7">
        <v>42689</v>
      </c>
      <c r="D27" s="8" t="s">
        <v>31</v>
      </c>
      <c r="E27" s="8">
        <v>80</v>
      </c>
      <c r="F27" s="8" t="s">
        <v>18</v>
      </c>
      <c r="G27" s="7">
        <v>43014</v>
      </c>
      <c r="H27" s="9">
        <v>42905</v>
      </c>
      <c r="I27" s="7" t="s">
        <v>9</v>
      </c>
      <c r="J27" s="10" t="s">
        <v>10</v>
      </c>
      <c r="K27" s="11" t="s">
        <v>11</v>
      </c>
      <c r="L27" s="10" t="s">
        <v>12</v>
      </c>
      <c r="M27" s="12" t="s">
        <v>13</v>
      </c>
      <c r="N27" s="15" t="s">
        <v>33</v>
      </c>
      <c r="O27" s="15" t="s">
        <v>35</v>
      </c>
      <c r="P27" s="15" t="s">
        <v>36</v>
      </c>
      <c r="Q27" s="15" t="s">
        <v>37</v>
      </c>
      <c r="R27" s="15" t="s">
        <v>38</v>
      </c>
      <c r="S27" s="15" t="s">
        <v>39</v>
      </c>
      <c r="T27" s="14"/>
      <c r="U27" s="28"/>
    </row>
    <row r="28" spans="1:21" ht="17.100000000000001" customHeight="1">
      <c r="A28" s="6">
        <v>3368</v>
      </c>
      <c r="B28" s="19" t="s">
        <v>16</v>
      </c>
      <c r="C28" s="7">
        <v>42711</v>
      </c>
      <c r="D28" s="8" t="s">
        <v>29</v>
      </c>
      <c r="E28" s="8">
        <v>58</v>
      </c>
      <c r="F28" s="8" t="s">
        <v>18</v>
      </c>
      <c r="G28" s="4">
        <v>43040</v>
      </c>
      <c r="H28" s="16"/>
      <c r="I28" s="7" t="s">
        <v>9</v>
      </c>
      <c r="J28" s="10" t="s">
        <v>10</v>
      </c>
      <c r="K28" s="11" t="s">
        <v>11</v>
      </c>
      <c r="L28" s="10" t="s">
        <v>12</v>
      </c>
      <c r="M28" s="10" t="s">
        <v>13</v>
      </c>
      <c r="N28" s="10" t="s">
        <v>14</v>
      </c>
      <c r="O28" s="10"/>
      <c r="P28" s="10" t="s">
        <v>15</v>
      </c>
      <c r="Q28" s="10"/>
      <c r="R28" s="10" t="s">
        <v>32</v>
      </c>
      <c r="S28" s="10" t="s">
        <v>40</v>
      </c>
      <c r="T28" s="14" t="s">
        <v>41</v>
      </c>
      <c r="U28" s="28" t="s">
        <v>42</v>
      </c>
    </row>
    <row r="29" spans="1:21" ht="17.100000000000001" customHeight="1">
      <c r="A29" s="6">
        <v>3370</v>
      </c>
      <c r="B29" s="19" t="s">
        <v>16</v>
      </c>
      <c r="C29" s="7">
        <v>42712</v>
      </c>
      <c r="D29" s="8" t="s">
        <v>29</v>
      </c>
      <c r="E29" s="8">
        <v>57</v>
      </c>
      <c r="F29" s="8" t="s">
        <v>18</v>
      </c>
      <c r="G29" s="4">
        <v>43040</v>
      </c>
      <c r="H29" s="16"/>
      <c r="I29" s="7" t="s">
        <v>9</v>
      </c>
      <c r="J29" s="10" t="s">
        <v>10</v>
      </c>
      <c r="K29" s="11" t="s">
        <v>11</v>
      </c>
      <c r="L29" s="10" t="s">
        <v>12</v>
      </c>
      <c r="M29" s="10" t="s">
        <v>13</v>
      </c>
      <c r="N29" s="10" t="s">
        <v>14</v>
      </c>
      <c r="O29" s="10"/>
      <c r="P29" s="10" t="s">
        <v>15</v>
      </c>
      <c r="Q29" s="10"/>
      <c r="R29" s="10" t="s">
        <v>32</v>
      </c>
      <c r="S29" s="10" t="s">
        <v>40</v>
      </c>
      <c r="T29" s="14" t="s">
        <v>41</v>
      </c>
      <c r="U29" s="28"/>
    </row>
    <row r="30" spans="1:21" ht="17.100000000000001" customHeight="1">
      <c r="A30" s="6">
        <v>3339</v>
      </c>
      <c r="B30" s="19" t="s">
        <v>21</v>
      </c>
      <c r="C30" s="7">
        <v>42672</v>
      </c>
      <c r="D30" s="8" t="s">
        <v>29</v>
      </c>
      <c r="E30" s="8">
        <v>97</v>
      </c>
      <c r="F30" s="8" t="s">
        <v>23</v>
      </c>
      <c r="G30" s="4">
        <v>43040</v>
      </c>
      <c r="H30" s="8"/>
      <c r="I30" s="7" t="s">
        <v>9</v>
      </c>
      <c r="J30" s="10" t="s">
        <v>10</v>
      </c>
      <c r="K30" s="11" t="s">
        <v>11</v>
      </c>
      <c r="L30" s="10" t="s">
        <v>12</v>
      </c>
      <c r="M30" s="10" t="s">
        <v>13</v>
      </c>
      <c r="N30" s="10" t="s">
        <v>14</v>
      </c>
      <c r="O30" s="10"/>
      <c r="P30" s="10" t="s">
        <v>15</v>
      </c>
      <c r="Q30" s="10"/>
      <c r="R30" s="10" t="s">
        <v>32</v>
      </c>
      <c r="S30" s="10" t="s">
        <v>40</v>
      </c>
      <c r="T30" s="14" t="s">
        <v>41</v>
      </c>
      <c r="U30" s="28" t="s">
        <v>42</v>
      </c>
    </row>
    <row r="31" spans="1:21" ht="17.100000000000001" customHeight="1">
      <c r="A31" s="6">
        <v>3342</v>
      </c>
      <c r="B31" s="19" t="s">
        <v>21</v>
      </c>
      <c r="C31" s="7">
        <v>42684</v>
      </c>
      <c r="D31" s="8" t="s">
        <v>29</v>
      </c>
      <c r="E31" s="8">
        <v>85</v>
      </c>
      <c r="F31" s="8" t="s">
        <v>23</v>
      </c>
      <c r="G31" s="4">
        <v>43040</v>
      </c>
      <c r="H31" s="8"/>
      <c r="I31" s="7" t="s">
        <v>9</v>
      </c>
      <c r="J31" s="10" t="s">
        <v>10</v>
      </c>
      <c r="K31" s="11" t="s">
        <v>11</v>
      </c>
      <c r="L31" s="10" t="s">
        <v>12</v>
      </c>
      <c r="M31" s="10" t="s">
        <v>13</v>
      </c>
      <c r="N31" s="10" t="s">
        <v>14</v>
      </c>
      <c r="O31" s="10"/>
      <c r="P31" s="10" t="s">
        <v>15</v>
      </c>
      <c r="Q31" s="10"/>
      <c r="R31" s="10" t="s">
        <v>32</v>
      </c>
      <c r="S31" s="10" t="s">
        <v>40</v>
      </c>
      <c r="T31" s="14" t="s">
        <v>41</v>
      </c>
      <c r="U31" s="28" t="s">
        <v>42</v>
      </c>
    </row>
    <row r="32" spans="1:21" ht="17.100000000000001" customHeight="1">
      <c r="A32" s="6">
        <v>3346</v>
      </c>
      <c r="B32" s="19" t="s">
        <v>21</v>
      </c>
      <c r="C32" s="7">
        <v>42686</v>
      </c>
      <c r="D32" s="8" t="s">
        <v>29</v>
      </c>
      <c r="E32" s="8">
        <v>83</v>
      </c>
      <c r="F32" s="8" t="s">
        <v>23</v>
      </c>
      <c r="G32" s="4">
        <v>43040</v>
      </c>
      <c r="H32" s="8"/>
      <c r="I32" s="7" t="s">
        <v>9</v>
      </c>
      <c r="J32" s="10" t="s">
        <v>10</v>
      </c>
      <c r="K32" s="11" t="s">
        <v>11</v>
      </c>
      <c r="L32" s="10" t="s">
        <v>12</v>
      </c>
      <c r="M32" s="10" t="s">
        <v>13</v>
      </c>
      <c r="N32" s="10" t="s">
        <v>14</v>
      </c>
      <c r="O32" s="10"/>
      <c r="P32" s="10" t="s">
        <v>15</v>
      </c>
      <c r="Q32" s="10"/>
      <c r="R32" s="10" t="s">
        <v>32</v>
      </c>
      <c r="S32" s="10" t="s">
        <v>40</v>
      </c>
      <c r="T32" s="14" t="s">
        <v>41</v>
      </c>
      <c r="U32" s="28" t="s">
        <v>42</v>
      </c>
    </row>
    <row r="33" spans="1:43" ht="17.100000000000001" customHeight="1">
      <c r="A33" s="6">
        <v>3349</v>
      </c>
      <c r="B33" s="19" t="s">
        <v>21</v>
      </c>
      <c r="C33" s="7">
        <v>42686</v>
      </c>
      <c r="D33" s="8" t="s">
        <v>31</v>
      </c>
      <c r="E33" s="8">
        <v>83</v>
      </c>
      <c r="F33" s="8" t="s">
        <v>23</v>
      </c>
      <c r="G33" s="4">
        <v>43040</v>
      </c>
      <c r="H33" s="8"/>
      <c r="I33" s="7" t="s">
        <v>9</v>
      </c>
      <c r="J33" s="10" t="s">
        <v>10</v>
      </c>
      <c r="K33" s="11" t="s">
        <v>11</v>
      </c>
      <c r="L33" s="10" t="s">
        <v>12</v>
      </c>
      <c r="M33" s="10" t="s">
        <v>13</v>
      </c>
      <c r="N33" s="10" t="s">
        <v>14</v>
      </c>
      <c r="O33" s="10"/>
      <c r="P33" s="10" t="s">
        <v>15</v>
      </c>
      <c r="Q33" s="10"/>
      <c r="R33" s="10" t="s">
        <v>32</v>
      </c>
      <c r="S33" s="10" t="s">
        <v>40</v>
      </c>
      <c r="T33" s="14" t="s">
        <v>41</v>
      </c>
      <c r="U33" s="28" t="s">
        <v>42</v>
      </c>
    </row>
    <row r="34" spans="1:43" ht="17.100000000000001" customHeight="1">
      <c r="A34" s="17">
        <v>3335</v>
      </c>
      <c r="B34" s="19" t="s">
        <v>21</v>
      </c>
      <c r="C34" s="7">
        <v>42674</v>
      </c>
      <c r="D34" s="14" t="s">
        <v>29</v>
      </c>
      <c r="E34" s="8">
        <v>95</v>
      </c>
      <c r="F34" s="14" t="s">
        <v>24</v>
      </c>
      <c r="G34" s="4">
        <v>43040</v>
      </c>
      <c r="H34" s="14"/>
      <c r="I34" s="7" t="s">
        <v>9</v>
      </c>
      <c r="J34" s="10" t="s">
        <v>10</v>
      </c>
      <c r="K34" s="11" t="s">
        <v>11</v>
      </c>
      <c r="L34" s="10" t="s">
        <v>12</v>
      </c>
      <c r="M34" s="10" t="s">
        <v>13</v>
      </c>
      <c r="N34" s="10" t="s">
        <v>14</v>
      </c>
      <c r="O34" s="10"/>
      <c r="P34" s="10" t="s">
        <v>15</v>
      </c>
      <c r="Q34" s="10"/>
      <c r="R34" s="10" t="s">
        <v>32</v>
      </c>
      <c r="S34" s="10" t="s">
        <v>40</v>
      </c>
      <c r="T34" s="14" t="s">
        <v>41</v>
      </c>
      <c r="U34" s="28" t="s">
        <v>42</v>
      </c>
    </row>
    <row r="35" spans="1:43" ht="17.100000000000001" customHeight="1">
      <c r="A35" s="6">
        <v>3340</v>
      </c>
      <c r="B35" s="19" t="s">
        <v>21</v>
      </c>
      <c r="C35" s="7">
        <v>42672</v>
      </c>
      <c r="D35" s="8" t="s">
        <v>29</v>
      </c>
      <c r="E35" s="8">
        <v>97</v>
      </c>
      <c r="F35" s="8" t="s">
        <v>24</v>
      </c>
      <c r="G35" s="4">
        <v>43040</v>
      </c>
      <c r="H35" s="8"/>
      <c r="I35" s="7" t="s">
        <v>9</v>
      </c>
      <c r="J35" s="10" t="s">
        <v>10</v>
      </c>
      <c r="K35" s="11" t="s">
        <v>11</v>
      </c>
      <c r="L35" s="10" t="s">
        <v>12</v>
      </c>
      <c r="M35" s="10" t="s">
        <v>13</v>
      </c>
      <c r="N35" s="10" t="s">
        <v>14</v>
      </c>
      <c r="O35" s="10"/>
      <c r="P35" s="10" t="s">
        <v>15</v>
      </c>
      <c r="Q35" s="10"/>
      <c r="R35" s="10" t="s">
        <v>32</v>
      </c>
      <c r="S35" s="10" t="s">
        <v>40</v>
      </c>
      <c r="T35" s="14" t="s">
        <v>41</v>
      </c>
      <c r="U35" s="28" t="s">
        <v>42</v>
      </c>
    </row>
    <row r="36" spans="1:43" ht="17.100000000000001" customHeight="1">
      <c r="A36" s="6">
        <v>3350</v>
      </c>
      <c r="B36" s="19" t="s">
        <v>21</v>
      </c>
      <c r="C36" s="7">
        <v>42686</v>
      </c>
      <c r="D36" s="8" t="s">
        <v>31</v>
      </c>
      <c r="E36" s="8">
        <v>83</v>
      </c>
      <c r="F36" s="8" t="s">
        <v>22</v>
      </c>
      <c r="G36" s="4">
        <v>43040</v>
      </c>
      <c r="H36" s="8"/>
      <c r="I36" s="7" t="s">
        <v>9</v>
      </c>
      <c r="J36" s="10" t="s">
        <v>10</v>
      </c>
      <c r="K36" s="11" t="s">
        <v>11</v>
      </c>
      <c r="L36" s="10" t="s">
        <v>12</v>
      </c>
      <c r="M36" s="10" t="s">
        <v>13</v>
      </c>
      <c r="N36" s="10" t="s">
        <v>14</v>
      </c>
      <c r="O36" s="10"/>
      <c r="P36" s="10" t="s">
        <v>15</v>
      </c>
      <c r="Q36" s="10"/>
      <c r="R36" s="10" t="s">
        <v>32</v>
      </c>
      <c r="S36" s="10" t="s">
        <v>40</v>
      </c>
      <c r="T36" s="14" t="s">
        <v>41</v>
      </c>
      <c r="U36" s="28" t="s">
        <v>42</v>
      </c>
    </row>
    <row r="38" spans="1:43" ht="17.100000000000001" customHeight="1">
      <c r="A38" s="18" t="s">
        <v>43</v>
      </c>
    </row>
    <row r="39" spans="1:43" ht="17.100000000000001" customHeight="1">
      <c r="A39" t="s">
        <v>44</v>
      </c>
      <c r="H39" s="67" t="s">
        <v>1</v>
      </c>
      <c r="I39" s="67" t="s">
        <v>2</v>
      </c>
      <c r="J39" s="67" t="s">
        <v>2</v>
      </c>
      <c r="K39" s="67" t="s">
        <v>2</v>
      </c>
      <c r="L39" s="67" t="s">
        <v>2</v>
      </c>
      <c r="M39" s="67" t="s">
        <v>2</v>
      </c>
      <c r="N39" s="67" t="s">
        <v>2</v>
      </c>
      <c r="O39" s="67" t="s">
        <v>2</v>
      </c>
      <c r="P39" s="67" t="s">
        <v>2</v>
      </c>
      <c r="Q39" s="67" t="s">
        <v>2</v>
      </c>
      <c r="R39" s="67" t="s">
        <v>2</v>
      </c>
      <c r="S39" s="67" t="s">
        <v>2</v>
      </c>
      <c r="T39" s="67" t="s">
        <v>2</v>
      </c>
      <c r="U39" s="67" t="s">
        <v>2</v>
      </c>
      <c r="V39" s="67" t="s">
        <v>2</v>
      </c>
      <c r="W39" s="67" t="s">
        <v>2</v>
      </c>
      <c r="X39" s="67" t="s">
        <v>2</v>
      </c>
      <c r="Y39" s="67" t="s">
        <v>2</v>
      </c>
      <c r="Z39" s="67" t="s">
        <v>2</v>
      </c>
      <c r="AA39" s="67" t="s">
        <v>2</v>
      </c>
      <c r="AB39" s="67" t="s">
        <v>2</v>
      </c>
      <c r="AC39" s="67" t="s">
        <v>2</v>
      </c>
      <c r="AD39" s="67" t="s">
        <v>2</v>
      </c>
      <c r="AE39" s="67" t="s">
        <v>2</v>
      </c>
      <c r="AF39" s="67" t="s">
        <v>2</v>
      </c>
      <c r="AG39" s="67" t="s">
        <v>2</v>
      </c>
      <c r="AH39" s="67" t="s">
        <v>2</v>
      </c>
      <c r="AI39" s="67" t="s">
        <v>2</v>
      </c>
      <c r="AJ39" s="67" t="s">
        <v>2</v>
      </c>
      <c r="AK39" s="67" t="s">
        <v>2</v>
      </c>
      <c r="AL39" s="67" t="s">
        <v>2</v>
      </c>
      <c r="AM39" s="67" t="s">
        <v>2</v>
      </c>
      <c r="AN39" s="67" t="s">
        <v>2</v>
      </c>
      <c r="AO39" s="67" t="s">
        <v>2</v>
      </c>
      <c r="AP39" s="67"/>
      <c r="AQ39" s="67"/>
    </row>
    <row r="40" spans="1:43" ht="17.100000000000001" customHeight="1">
      <c r="A40" s="31" t="s">
        <v>3</v>
      </c>
      <c r="B40" s="31" t="s">
        <v>45</v>
      </c>
      <c r="C40" s="32" t="s">
        <v>6</v>
      </c>
      <c r="D40" s="32" t="s">
        <v>5</v>
      </c>
      <c r="E40" s="32" t="s">
        <v>7</v>
      </c>
      <c r="F40" s="31" t="s">
        <v>46</v>
      </c>
      <c r="G40" s="31" t="s">
        <v>47</v>
      </c>
      <c r="H40" s="31" t="s">
        <v>48</v>
      </c>
      <c r="I40" s="32" t="s">
        <v>49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</row>
    <row r="41" spans="1:43" ht="17.100000000000001" customHeight="1">
      <c r="A41" s="33">
        <v>4329</v>
      </c>
      <c r="B41" s="34" t="s">
        <v>50</v>
      </c>
      <c r="C41" s="34" t="s">
        <v>31</v>
      </c>
      <c r="D41" s="35">
        <v>43788</v>
      </c>
      <c r="E41" s="116"/>
      <c r="F41" s="33" t="s">
        <v>51</v>
      </c>
      <c r="G41" s="33" t="s">
        <v>52</v>
      </c>
      <c r="H41" s="36">
        <v>43973</v>
      </c>
      <c r="I41" s="37">
        <v>44083</v>
      </c>
      <c r="J41" s="29">
        <v>43972</v>
      </c>
      <c r="K41" s="29">
        <v>43999</v>
      </c>
      <c r="L41" s="29">
        <v>44013</v>
      </c>
      <c r="M41" s="29">
        <v>44027</v>
      </c>
      <c r="N41" s="29">
        <v>44041</v>
      </c>
      <c r="O41" s="29">
        <v>44055</v>
      </c>
      <c r="P41" s="29">
        <v>44069</v>
      </c>
      <c r="Q41" s="29">
        <v>44083</v>
      </c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</row>
    <row r="42" spans="1:43" ht="17.100000000000001" customHeight="1">
      <c r="A42" s="33">
        <v>4324</v>
      </c>
      <c r="B42" s="34" t="s">
        <v>50</v>
      </c>
      <c r="C42" s="34" t="s">
        <v>29</v>
      </c>
      <c r="D42" s="35">
        <v>43788</v>
      </c>
      <c r="E42" s="116"/>
      <c r="F42" s="33" t="s">
        <v>51</v>
      </c>
      <c r="G42" s="33" t="s">
        <v>53</v>
      </c>
      <c r="H42" s="36">
        <v>43976</v>
      </c>
      <c r="I42" s="37">
        <v>44043</v>
      </c>
      <c r="J42" s="29">
        <v>43972</v>
      </c>
      <c r="K42" s="29">
        <v>43999</v>
      </c>
      <c r="L42" s="29">
        <v>44013</v>
      </c>
      <c r="M42" s="29">
        <v>44027</v>
      </c>
      <c r="N42" s="29">
        <v>44041</v>
      </c>
      <c r="O42" s="29"/>
      <c r="P42" s="29"/>
      <c r="Q42" s="29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</row>
    <row r="43" spans="1:43" ht="17.100000000000001" customHeight="1">
      <c r="A43" s="33">
        <v>4321</v>
      </c>
      <c r="B43" s="34" t="s">
        <v>50</v>
      </c>
      <c r="C43" s="34" t="s">
        <v>31</v>
      </c>
      <c r="D43" s="35">
        <v>43782</v>
      </c>
      <c r="E43" s="116"/>
      <c r="F43" s="33" t="s">
        <v>51</v>
      </c>
      <c r="G43" s="33" t="s">
        <v>53</v>
      </c>
      <c r="H43" s="36">
        <v>43976</v>
      </c>
      <c r="I43" s="37">
        <v>44029</v>
      </c>
      <c r="J43" s="29">
        <v>43972</v>
      </c>
      <c r="K43" s="29">
        <v>43999</v>
      </c>
      <c r="L43" s="29">
        <v>44013</v>
      </c>
      <c r="M43" s="29">
        <v>44027</v>
      </c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</row>
    <row r="44" spans="1:43" ht="17.100000000000001" customHeight="1">
      <c r="A44" s="33">
        <v>4309</v>
      </c>
      <c r="B44" s="34" t="s">
        <v>50</v>
      </c>
      <c r="C44" s="34" t="s">
        <v>31</v>
      </c>
      <c r="D44" s="35">
        <v>43779</v>
      </c>
      <c r="E44" s="116"/>
      <c r="F44" s="33" t="s">
        <v>51</v>
      </c>
      <c r="G44" s="33" t="s">
        <v>54</v>
      </c>
      <c r="H44" s="36">
        <v>43990</v>
      </c>
      <c r="I44" s="37">
        <v>44103</v>
      </c>
      <c r="J44" s="29">
        <v>43972</v>
      </c>
      <c r="K44" s="29">
        <v>43986</v>
      </c>
      <c r="L44" s="29">
        <v>44013</v>
      </c>
      <c r="M44" s="29">
        <v>44027</v>
      </c>
      <c r="N44" s="29">
        <v>44041</v>
      </c>
      <c r="O44" s="29">
        <v>44055</v>
      </c>
      <c r="P44" s="29">
        <v>44069</v>
      </c>
      <c r="Q44" s="29">
        <v>44083</v>
      </c>
      <c r="R44" s="29">
        <v>44097</v>
      </c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</row>
    <row r="45" spans="1:43" ht="17.100000000000001" customHeight="1">
      <c r="A45" s="38">
        <v>4311</v>
      </c>
      <c r="B45" s="38" t="s">
        <v>21</v>
      </c>
      <c r="C45" s="39" t="s">
        <v>31</v>
      </c>
      <c r="D45" s="40">
        <v>43779</v>
      </c>
      <c r="E45" s="117"/>
      <c r="F45" s="38" t="s">
        <v>51</v>
      </c>
      <c r="G45" s="38" t="s">
        <v>55</v>
      </c>
      <c r="H45" s="36">
        <v>43990</v>
      </c>
      <c r="I45" s="41">
        <v>44389</v>
      </c>
      <c r="J45" s="29">
        <v>43972</v>
      </c>
      <c r="K45" s="29">
        <v>43986</v>
      </c>
      <c r="L45" s="29">
        <v>44013</v>
      </c>
      <c r="M45" s="29">
        <v>44027</v>
      </c>
      <c r="N45" s="29">
        <v>44041</v>
      </c>
      <c r="O45" s="29">
        <v>44055</v>
      </c>
      <c r="P45" s="29">
        <v>44069</v>
      </c>
      <c r="Q45" s="29">
        <v>44083</v>
      </c>
      <c r="R45" s="29">
        <v>44097</v>
      </c>
      <c r="S45" s="29">
        <v>44111</v>
      </c>
      <c r="T45" s="29">
        <v>44125</v>
      </c>
      <c r="U45" s="29">
        <v>44137</v>
      </c>
      <c r="V45" s="29">
        <v>44153</v>
      </c>
      <c r="W45" s="29">
        <v>44167</v>
      </c>
      <c r="X45" s="29">
        <v>44179</v>
      </c>
      <c r="Y45" s="29">
        <v>44193</v>
      </c>
      <c r="Z45" s="29">
        <v>44207</v>
      </c>
      <c r="AA45" s="29">
        <v>44214</v>
      </c>
      <c r="AB45" s="29">
        <v>44228</v>
      </c>
      <c r="AC45" s="29">
        <v>44235</v>
      </c>
      <c r="AD45" s="29">
        <v>44242</v>
      </c>
      <c r="AE45" s="29">
        <v>44249</v>
      </c>
      <c r="AF45" s="29">
        <v>44256</v>
      </c>
      <c r="AG45" s="29">
        <v>44263</v>
      </c>
      <c r="AH45" s="29">
        <v>44277</v>
      </c>
      <c r="AI45" s="29">
        <v>44291</v>
      </c>
      <c r="AJ45" s="29">
        <v>44305</v>
      </c>
      <c r="AK45" s="29">
        <v>44319</v>
      </c>
      <c r="AL45" s="30">
        <v>44333</v>
      </c>
      <c r="AM45" s="29">
        <v>44354</v>
      </c>
      <c r="AN45" s="30">
        <v>44361</v>
      </c>
      <c r="AO45" s="29">
        <v>44375</v>
      </c>
      <c r="AP45" s="29">
        <v>44389</v>
      </c>
    </row>
    <row r="46" spans="1:43" ht="17.100000000000001" customHeight="1">
      <c r="A46" s="46"/>
      <c r="B46" s="46"/>
      <c r="C46" s="47"/>
      <c r="D46" s="48"/>
      <c r="E46" s="48"/>
      <c r="F46" s="46"/>
      <c r="G46" s="46"/>
      <c r="H46" s="49"/>
      <c r="I46" s="50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2"/>
      <c r="AM46" s="51"/>
      <c r="AN46" s="52"/>
      <c r="AO46" s="51"/>
      <c r="AP46" s="51"/>
    </row>
    <row r="47" spans="1:43" ht="17.100000000000001" customHeight="1">
      <c r="A47" t="s">
        <v>56</v>
      </c>
    </row>
    <row r="48" spans="1:43" ht="17.100000000000001" customHeight="1">
      <c r="A48" s="31" t="s">
        <v>3</v>
      </c>
      <c r="B48" s="31" t="s">
        <v>45</v>
      </c>
      <c r="C48" s="32" t="s">
        <v>6</v>
      </c>
      <c r="D48" s="32" t="s">
        <v>5</v>
      </c>
      <c r="E48" s="32" t="s">
        <v>7</v>
      </c>
      <c r="F48" s="31" t="s">
        <v>46</v>
      </c>
      <c r="G48" s="31" t="s">
        <v>47</v>
      </c>
      <c r="H48" s="31" t="s">
        <v>48</v>
      </c>
      <c r="I48" s="32" t="s">
        <v>49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7.100000000000001" customHeight="1">
      <c r="A49" s="34">
        <v>4419</v>
      </c>
      <c r="B49" s="34" t="s">
        <v>50</v>
      </c>
      <c r="C49" s="34" t="s">
        <v>31</v>
      </c>
      <c r="D49" s="35">
        <v>44026</v>
      </c>
      <c r="E49" s="116"/>
      <c r="F49" s="34" t="s">
        <v>57</v>
      </c>
      <c r="G49" s="34" t="s">
        <v>58</v>
      </c>
      <c r="H49" s="35">
        <v>44214</v>
      </c>
      <c r="I49" s="41">
        <v>44288</v>
      </c>
      <c r="J49" s="29">
        <v>44167</v>
      </c>
      <c r="K49" s="29">
        <v>44179</v>
      </c>
      <c r="L49" s="29">
        <v>44193</v>
      </c>
      <c r="M49" s="29">
        <v>44200</v>
      </c>
      <c r="N49" s="29">
        <v>44207</v>
      </c>
      <c r="O49" s="29">
        <v>44214</v>
      </c>
      <c r="P49" s="29">
        <v>44221</v>
      </c>
      <c r="Q49" s="29">
        <v>44228</v>
      </c>
      <c r="R49" s="29">
        <v>44235</v>
      </c>
      <c r="S49" s="29">
        <v>44242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7.100000000000001" customHeight="1">
      <c r="A50" s="34">
        <v>4428</v>
      </c>
      <c r="B50" s="34" t="s">
        <v>50</v>
      </c>
      <c r="C50" s="34" t="s">
        <v>29</v>
      </c>
      <c r="D50" s="35">
        <v>44052</v>
      </c>
      <c r="E50" s="116"/>
      <c r="F50" s="34" t="s">
        <v>57</v>
      </c>
      <c r="G50" s="34" t="s">
        <v>59</v>
      </c>
      <c r="H50" s="35">
        <v>44168</v>
      </c>
      <c r="I50" s="41">
        <v>44179</v>
      </c>
      <c r="J50" s="29">
        <v>44167</v>
      </c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7.100000000000001" customHeight="1">
      <c r="A51" s="34">
        <v>4433</v>
      </c>
      <c r="B51" s="34" t="s">
        <v>50</v>
      </c>
      <c r="C51" s="34" t="s">
        <v>29</v>
      </c>
      <c r="D51" s="35">
        <v>44064</v>
      </c>
      <c r="E51" s="116"/>
      <c r="F51" s="34" t="s">
        <v>57</v>
      </c>
      <c r="G51" s="34" t="s">
        <v>60</v>
      </c>
      <c r="H51" s="35">
        <v>44200</v>
      </c>
      <c r="I51" s="41">
        <v>44305</v>
      </c>
      <c r="J51" s="29">
        <v>44167</v>
      </c>
      <c r="K51" s="29">
        <v>44179</v>
      </c>
      <c r="L51" s="29">
        <v>44193</v>
      </c>
      <c r="M51" s="29">
        <v>44200</v>
      </c>
      <c r="N51" s="29">
        <v>44207</v>
      </c>
      <c r="O51" s="29">
        <v>44214</v>
      </c>
      <c r="P51" s="29">
        <v>44221</v>
      </c>
      <c r="Q51" s="29">
        <v>44228</v>
      </c>
      <c r="R51" s="29">
        <v>44235</v>
      </c>
      <c r="S51" s="29">
        <v>44242</v>
      </c>
      <c r="T51" s="29">
        <v>44249</v>
      </c>
      <c r="U51" s="29">
        <v>44256</v>
      </c>
      <c r="V51" s="29">
        <v>44263</v>
      </c>
      <c r="W51" s="29">
        <v>44270</v>
      </c>
      <c r="X51" s="29">
        <v>44277</v>
      </c>
      <c r="Y51" s="29">
        <v>44284</v>
      </c>
      <c r="Z51" s="29">
        <v>44291</v>
      </c>
      <c r="AA51" s="29">
        <v>44298</v>
      </c>
      <c r="AB51" s="28"/>
      <c r="AC51" s="28"/>
      <c r="AD51" s="28"/>
      <c r="AE51" s="28"/>
      <c r="AF51" s="28"/>
      <c r="AG51" s="28"/>
    </row>
    <row r="52" spans="1:33" ht="17.100000000000001" customHeight="1">
      <c r="A52" s="34">
        <v>4436</v>
      </c>
      <c r="B52" s="34" t="s">
        <v>50</v>
      </c>
      <c r="C52" s="34" t="s">
        <v>31</v>
      </c>
      <c r="D52" s="35">
        <v>44064</v>
      </c>
      <c r="E52" s="116"/>
      <c r="F52" s="34" t="s">
        <v>57</v>
      </c>
      <c r="G52" s="34" t="s">
        <v>58</v>
      </c>
      <c r="H52" s="35">
        <v>44214</v>
      </c>
      <c r="I52" s="41">
        <v>44276</v>
      </c>
      <c r="J52" s="29">
        <v>44167</v>
      </c>
      <c r="K52" s="29">
        <v>44179</v>
      </c>
      <c r="L52" s="29">
        <v>44193</v>
      </c>
      <c r="M52" s="29">
        <v>44200</v>
      </c>
      <c r="N52" s="29">
        <v>44207</v>
      </c>
      <c r="O52" s="29">
        <v>44214</v>
      </c>
      <c r="P52" s="29">
        <v>44221</v>
      </c>
      <c r="Q52" s="29">
        <v>44228</v>
      </c>
      <c r="R52" s="29">
        <v>44235</v>
      </c>
      <c r="S52" s="29">
        <v>44242</v>
      </c>
      <c r="T52" s="29">
        <v>44249</v>
      </c>
      <c r="U52" s="29">
        <v>44256</v>
      </c>
      <c r="V52" s="29">
        <v>44263</v>
      </c>
      <c r="W52" s="29">
        <v>44270</v>
      </c>
      <c r="X52" s="29">
        <v>44277</v>
      </c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7.100000000000001" customHeight="1">
      <c r="A53" s="34">
        <v>4443</v>
      </c>
      <c r="B53" s="34" t="s">
        <v>50</v>
      </c>
      <c r="C53" s="34" t="s">
        <v>31</v>
      </c>
      <c r="D53" s="35">
        <v>44068</v>
      </c>
      <c r="E53" s="116"/>
      <c r="F53" s="34" t="s">
        <v>57</v>
      </c>
      <c r="G53" s="34" t="s">
        <v>60</v>
      </c>
      <c r="H53" s="35">
        <v>44200</v>
      </c>
      <c r="I53" s="41">
        <v>44342</v>
      </c>
      <c r="J53" s="29">
        <v>44167</v>
      </c>
      <c r="K53" s="29">
        <v>44179</v>
      </c>
      <c r="L53" s="29">
        <v>44193</v>
      </c>
      <c r="M53" s="29">
        <v>44200</v>
      </c>
      <c r="N53" s="29">
        <v>44207</v>
      </c>
      <c r="O53" s="29">
        <v>44214</v>
      </c>
      <c r="P53" s="29">
        <v>44221</v>
      </c>
      <c r="Q53" s="29">
        <v>44228</v>
      </c>
      <c r="R53" s="29">
        <v>44235</v>
      </c>
      <c r="S53" s="29">
        <v>44242</v>
      </c>
      <c r="T53" s="29">
        <v>44249</v>
      </c>
      <c r="U53" s="29">
        <v>44256</v>
      </c>
      <c r="V53" s="29">
        <v>44263</v>
      </c>
      <c r="W53" s="29">
        <v>44270</v>
      </c>
      <c r="X53" s="29">
        <v>44277</v>
      </c>
      <c r="Y53" s="29">
        <v>44284</v>
      </c>
      <c r="Z53" s="29">
        <v>44291</v>
      </c>
      <c r="AA53" s="29">
        <v>44298</v>
      </c>
      <c r="AB53" s="29">
        <v>44305</v>
      </c>
      <c r="AC53" s="29">
        <v>44312</v>
      </c>
      <c r="AD53" s="29">
        <v>44319</v>
      </c>
      <c r="AE53" s="29">
        <v>44326</v>
      </c>
      <c r="AF53" s="29">
        <v>44333</v>
      </c>
      <c r="AG53" s="29">
        <v>44340</v>
      </c>
    </row>
    <row r="54" spans="1:33" ht="17.100000000000001" customHeight="1">
      <c r="A54" s="58"/>
      <c r="B54" s="58"/>
      <c r="C54" s="58"/>
      <c r="D54" s="59"/>
      <c r="E54" s="59"/>
      <c r="F54" s="58"/>
      <c r="G54" s="58"/>
      <c r="H54" s="59"/>
      <c r="I54" s="50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</row>
    <row r="55" spans="1:33" ht="17.100000000000001" customHeight="1">
      <c r="A55" t="s">
        <v>61</v>
      </c>
    </row>
    <row r="56" spans="1:33" ht="17.100000000000001" customHeight="1">
      <c r="A56" s="31" t="s">
        <v>3</v>
      </c>
      <c r="B56" s="31" t="s">
        <v>45</v>
      </c>
      <c r="C56" s="32" t="s">
        <v>6</v>
      </c>
      <c r="D56" s="32" t="s">
        <v>5</v>
      </c>
      <c r="E56" s="32" t="s">
        <v>7</v>
      </c>
      <c r="F56" s="31" t="s">
        <v>46</v>
      </c>
      <c r="G56" s="31" t="s">
        <v>47</v>
      </c>
      <c r="H56" s="31" t="s">
        <v>48</v>
      </c>
      <c r="I56" s="32" t="s">
        <v>49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spans="1:33" ht="17.100000000000001" customHeight="1">
      <c r="A57" s="53">
        <v>4501</v>
      </c>
      <c r="B57" s="54" t="s">
        <v>21</v>
      </c>
      <c r="C57" s="55" t="s">
        <v>31</v>
      </c>
      <c r="D57" s="56">
        <v>44258</v>
      </c>
      <c r="E57" s="119"/>
      <c r="F57" s="56" t="s">
        <v>62</v>
      </c>
      <c r="G57" s="57" t="s">
        <v>63</v>
      </c>
      <c r="H57" s="57">
        <v>44446</v>
      </c>
      <c r="I57" s="56">
        <v>44537</v>
      </c>
      <c r="J57" s="60" t="s">
        <v>64</v>
      </c>
      <c r="K57" s="60"/>
      <c r="L57" s="60" t="s">
        <v>65</v>
      </c>
      <c r="M57" s="60" t="s">
        <v>66</v>
      </c>
      <c r="N57" s="60" t="s">
        <v>67</v>
      </c>
      <c r="O57" s="60" t="s">
        <v>68</v>
      </c>
      <c r="P57" s="60" t="s">
        <v>69</v>
      </c>
      <c r="Q57" s="60" t="s">
        <v>70</v>
      </c>
      <c r="R57" s="60" t="s">
        <v>71</v>
      </c>
      <c r="S57" s="60" t="s">
        <v>72</v>
      </c>
      <c r="T57" s="61">
        <v>44515</v>
      </c>
      <c r="U57" s="60" t="s">
        <v>73</v>
      </c>
      <c r="V57" s="60" t="s">
        <v>74</v>
      </c>
      <c r="W57" s="60" t="s">
        <v>75</v>
      </c>
    </row>
    <row r="58" spans="1:33" ht="17.100000000000001" customHeight="1">
      <c r="A58" s="42">
        <v>4510</v>
      </c>
      <c r="B58" s="44" t="s">
        <v>50</v>
      </c>
      <c r="C58" s="34" t="s">
        <v>31</v>
      </c>
      <c r="D58" s="43">
        <v>44266</v>
      </c>
      <c r="E58" s="118"/>
      <c r="F58" s="43" t="s">
        <v>62</v>
      </c>
      <c r="G58" s="37" t="s">
        <v>63</v>
      </c>
      <c r="H58" s="37">
        <v>44446</v>
      </c>
      <c r="I58" s="43">
        <v>44508</v>
      </c>
      <c r="J58" s="60" t="s">
        <v>64</v>
      </c>
      <c r="K58" s="60"/>
      <c r="L58" s="60" t="s">
        <v>65</v>
      </c>
      <c r="M58" s="60" t="s">
        <v>66</v>
      </c>
      <c r="N58" s="60" t="s">
        <v>67</v>
      </c>
      <c r="O58" s="60" t="s">
        <v>68</v>
      </c>
      <c r="P58" s="60" t="s">
        <v>69</v>
      </c>
      <c r="Q58" s="60" t="s">
        <v>70</v>
      </c>
      <c r="R58" s="60" t="s">
        <v>71</v>
      </c>
      <c r="S58" s="60" t="s">
        <v>72</v>
      </c>
      <c r="T58" s="28"/>
      <c r="U58" s="28"/>
      <c r="V58" s="28"/>
      <c r="W58" s="28"/>
    </row>
    <row r="59" spans="1:33" ht="17.100000000000001" customHeight="1">
      <c r="A59" s="42">
        <v>4506</v>
      </c>
      <c r="B59" s="44" t="s">
        <v>50</v>
      </c>
      <c r="C59" s="34" t="s">
        <v>31</v>
      </c>
      <c r="D59" s="43">
        <v>44258</v>
      </c>
      <c r="E59" s="118"/>
      <c r="F59" s="43" t="s">
        <v>62</v>
      </c>
      <c r="G59" s="37" t="s">
        <v>63</v>
      </c>
      <c r="H59" s="37">
        <v>44446</v>
      </c>
      <c r="I59" s="43">
        <v>44517</v>
      </c>
      <c r="J59" s="60" t="s">
        <v>64</v>
      </c>
      <c r="K59" s="60"/>
      <c r="L59" s="60" t="s">
        <v>65</v>
      </c>
      <c r="M59" s="60" t="s">
        <v>66</v>
      </c>
      <c r="N59" s="60" t="s">
        <v>67</v>
      </c>
      <c r="O59" s="60" t="s">
        <v>68</v>
      </c>
      <c r="P59" s="60" t="s">
        <v>69</v>
      </c>
      <c r="Q59" s="60" t="s">
        <v>70</v>
      </c>
      <c r="R59" s="60" t="s">
        <v>71</v>
      </c>
      <c r="S59" s="60" t="s">
        <v>72</v>
      </c>
      <c r="T59" s="61">
        <v>44515</v>
      </c>
      <c r="U59" s="28"/>
      <c r="V59" s="28"/>
      <c r="W59" s="28"/>
    </row>
    <row r="60" spans="1:33" ht="17.100000000000001" customHeight="1">
      <c r="A60" s="42">
        <v>4534</v>
      </c>
      <c r="B60" s="38" t="s">
        <v>21</v>
      </c>
      <c r="C60" s="34" t="s">
        <v>31</v>
      </c>
      <c r="D60" s="43">
        <v>44338</v>
      </c>
      <c r="E60" s="118"/>
      <c r="F60" s="43" t="s">
        <v>62</v>
      </c>
      <c r="G60" s="45" t="s">
        <v>76</v>
      </c>
      <c r="H60" s="37">
        <v>44480</v>
      </c>
      <c r="I60" s="43">
        <v>44537</v>
      </c>
      <c r="J60" s="60" t="s">
        <v>64</v>
      </c>
      <c r="K60" s="60" t="s">
        <v>77</v>
      </c>
      <c r="L60" s="60" t="s">
        <v>65</v>
      </c>
      <c r="M60" s="60" t="s">
        <v>66</v>
      </c>
      <c r="N60" s="60" t="s">
        <v>67</v>
      </c>
      <c r="O60" s="60" t="s">
        <v>68</v>
      </c>
      <c r="P60" s="60"/>
      <c r="Q60" s="60" t="s">
        <v>70</v>
      </c>
      <c r="R60" s="60" t="s">
        <v>71</v>
      </c>
      <c r="S60" s="60" t="s">
        <v>72</v>
      </c>
      <c r="T60" s="61">
        <v>44515</v>
      </c>
      <c r="U60" s="60" t="s">
        <v>73</v>
      </c>
      <c r="V60" s="60" t="s">
        <v>74</v>
      </c>
      <c r="W60" s="60" t="s">
        <v>75</v>
      </c>
    </row>
    <row r="61" spans="1:33" ht="17.100000000000001" customHeight="1">
      <c r="A61" s="42">
        <v>4535</v>
      </c>
      <c r="B61" s="44" t="s">
        <v>50</v>
      </c>
      <c r="C61" s="34" t="s">
        <v>31</v>
      </c>
      <c r="D61" s="43">
        <v>44338</v>
      </c>
      <c r="E61" s="118"/>
      <c r="F61" s="43" t="s">
        <v>62</v>
      </c>
      <c r="G61" s="45" t="s">
        <v>76</v>
      </c>
      <c r="H61" s="37">
        <v>44480</v>
      </c>
      <c r="I61" s="43">
        <v>44537</v>
      </c>
      <c r="J61" s="60" t="s">
        <v>64</v>
      </c>
      <c r="K61" s="60" t="s">
        <v>77</v>
      </c>
      <c r="L61" s="60" t="s">
        <v>65</v>
      </c>
      <c r="M61" s="60" t="s">
        <v>66</v>
      </c>
      <c r="N61" s="60" t="s">
        <v>67</v>
      </c>
      <c r="O61" s="60" t="s">
        <v>68</v>
      </c>
      <c r="P61" s="60"/>
      <c r="Q61" s="60" t="s">
        <v>70</v>
      </c>
      <c r="R61" s="60" t="s">
        <v>71</v>
      </c>
      <c r="S61" s="60" t="s">
        <v>72</v>
      </c>
      <c r="T61" s="61">
        <v>44515</v>
      </c>
      <c r="U61" s="60" t="s">
        <v>73</v>
      </c>
      <c r="V61" s="60" t="s">
        <v>74</v>
      </c>
      <c r="W61" s="60" t="s">
        <v>75</v>
      </c>
    </row>
    <row r="64" spans="1:33" ht="17.100000000000001" customHeight="1">
      <c r="A64" s="18" t="s">
        <v>78</v>
      </c>
      <c r="B64" s="67"/>
      <c r="C64" s="67"/>
      <c r="D64" s="67"/>
      <c r="E64" s="67"/>
      <c r="F64" s="67" t="s">
        <v>2</v>
      </c>
      <c r="G64" s="67" t="s">
        <v>2</v>
      </c>
      <c r="H64" s="67" t="s">
        <v>2</v>
      </c>
      <c r="I64" s="67" t="s">
        <v>2</v>
      </c>
      <c r="J64" s="67" t="s">
        <v>2</v>
      </c>
      <c r="K64" s="67" t="s">
        <v>2</v>
      </c>
      <c r="L64" s="67" t="s">
        <v>2</v>
      </c>
      <c r="M64" s="67" t="s">
        <v>2</v>
      </c>
      <c r="N64" s="67" t="s">
        <v>1</v>
      </c>
    </row>
    <row r="65" spans="1:14" ht="17.100000000000001" customHeight="1">
      <c r="A65" s="67"/>
      <c r="B65" s="67"/>
      <c r="C65" s="67"/>
      <c r="D65" s="67"/>
      <c r="E65" s="67"/>
      <c r="F65" s="73" t="s">
        <v>9</v>
      </c>
      <c r="G65" s="73" t="s">
        <v>10</v>
      </c>
      <c r="H65" s="73" t="s">
        <v>11</v>
      </c>
      <c r="I65" s="73" t="s">
        <v>12</v>
      </c>
      <c r="J65" s="73" t="s">
        <v>13</v>
      </c>
      <c r="K65" s="73" t="s">
        <v>14</v>
      </c>
      <c r="L65" s="73" t="s">
        <v>15</v>
      </c>
      <c r="M65" s="73" t="s">
        <v>32</v>
      </c>
      <c r="N65" s="45" t="s">
        <v>79</v>
      </c>
    </row>
    <row r="66" spans="1:14" ht="17.100000000000001" customHeight="1">
      <c r="A66" s="45" t="s">
        <v>3</v>
      </c>
      <c r="B66" s="45" t="s">
        <v>6</v>
      </c>
      <c r="C66" s="45" t="s">
        <v>5</v>
      </c>
      <c r="D66" s="45" t="s">
        <v>7</v>
      </c>
      <c r="E66" s="68" t="s">
        <v>4</v>
      </c>
      <c r="F66" s="73" t="s">
        <v>80</v>
      </c>
      <c r="G66" s="73" t="s">
        <v>81</v>
      </c>
      <c r="H66" s="73" t="s">
        <v>82</v>
      </c>
      <c r="I66" s="73" t="s">
        <v>83</v>
      </c>
      <c r="J66" s="73" t="s">
        <v>84</v>
      </c>
      <c r="K66" s="73" t="s">
        <v>85</v>
      </c>
      <c r="L66" s="73" t="s">
        <v>86</v>
      </c>
      <c r="M66" s="73" t="s">
        <v>87</v>
      </c>
      <c r="N66" s="45" t="s">
        <v>8</v>
      </c>
    </row>
    <row r="67" spans="1:14" ht="17.100000000000001" customHeight="1">
      <c r="A67" s="45">
        <v>3694</v>
      </c>
      <c r="B67" s="45" t="s">
        <v>17</v>
      </c>
      <c r="C67" s="37">
        <v>43132</v>
      </c>
      <c r="D67" s="45" t="s">
        <v>22</v>
      </c>
      <c r="E67" s="45" t="s">
        <v>21</v>
      </c>
      <c r="F67" s="74">
        <v>43194</v>
      </c>
      <c r="G67" s="74">
        <v>43201</v>
      </c>
      <c r="H67" s="74">
        <v>43208</v>
      </c>
      <c r="I67" s="74">
        <v>43215</v>
      </c>
      <c r="J67" s="74">
        <v>43224</v>
      </c>
      <c r="K67" s="74">
        <v>43231</v>
      </c>
      <c r="L67" s="74">
        <v>43238</v>
      </c>
      <c r="M67" s="74">
        <v>43245</v>
      </c>
      <c r="N67" s="37">
        <v>43328</v>
      </c>
    </row>
    <row r="68" spans="1:14" ht="17.100000000000001" customHeight="1">
      <c r="A68" s="45">
        <v>3695</v>
      </c>
      <c r="B68" s="45" t="s">
        <v>17</v>
      </c>
      <c r="C68" s="37">
        <v>43132</v>
      </c>
      <c r="D68" s="45" t="s">
        <v>22</v>
      </c>
      <c r="E68" s="45" t="s">
        <v>21</v>
      </c>
      <c r="F68" s="74">
        <v>43194</v>
      </c>
      <c r="G68" s="74">
        <v>43201</v>
      </c>
      <c r="H68" s="74">
        <v>43208</v>
      </c>
      <c r="I68" s="74">
        <v>43215</v>
      </c>
      <c r="J68" s="74">
        <v>43224</v>
      </c>
      <c r="K68" s="74">
        <v>43231</v>
      </c>
      <c r="L68" s="74">
        <v>43238</v>
      </c>
      <c r="M68" s="74">
        <v>43245</v>
      </c>
      <c r="N68" s="37">
        <v>43328</v>
      </c>
    </row>
    <row r="69" spans="1:14" ht="17.100000000000001" customHeight="1">
      <c r="A69" s="45">
        <v>3696</v>
      </c>
      <c r="B69" s="45" t="s">
        <v>17</v>
      </c>
      <c r="C69" s="37">
        <v>43132</v>
      </c>
      <c r="D69" s="45" t="s">
        <v>22</v>
      </c>
      <c r="E69" s="45" t="s">
        <v>21</v>
      </c>
      <c r="F69" s="74">
        <v>43194</v>
      </c>
      <c r="G69" s="74">
        <v>43201</v>
      </c>
      <c r="H69" s="74">
        <v>43208</v>
      </c>
      <c r="I69" s="74">
        <v>43215</v>
      </c>
      <c r="J69" s="74">
        <v>43224</v>
      </c>
      <c r="K69" s="74">
        <v>43231</v>
      </c>
      <c r="L69" s="74">
        <v>43238</v>
      </c>
      <c r="M69" s="74">
        <v>43245</v>
      </c>
      <c r="N69" s="37">
        <v>43328</v>
      </c>
    </row>
    <row r="70" spans="1:14" ht="17.100000000000001" customHeight="1">
      <c r="A70" s="45">
        <v>3697</v>
      </c>
      <c r="B70" s="45" t="s">
        <v>19</v>
      </c>
      <c r="C70" s="37">
        <v>43132</v>
      </c>
      <c r="D70" s="45" t="s">
        <v>22</v>
      </c>
      <c r="E70" s="45" t="s">
        <v>88</v>
      </c>
      <c r="F70" s="74">
        <v>43194</v>
      </c>
      <c r="G70" s="74">
        <v>43201</v>
      </c>
      <c r="H70" s="74">
        <v>43208</v>
      </c>
      <c r="I70" s="74">
        <v>43215</v>
      </c>
      <c r="J70" s="74">
        <v>43224</v>
      </c>
      <c r="K70" s="74">
        <v>43231</v>
      </c>
      <c r="L70" s="74">
        <v>43238</v>
      </c>
      <c r="M70" s="74">
        <v>43245</v>
      </c>
      <c r="N70" s="37">
        <v>43328</v>
      </c>
    </row>
    <row r="71" spans="1:14" ht="17.100000000000001" customHeight="1">
      <c r="A71" s="45">
        <v>3698</v>
      </c>
      <c r="B71" s="45" t="s">
        <v>19</v>
      </c>
      <c r="C71" s="37">
        <v>43132</v>
      </c>
      <c r="D71" s="45" t="s">
        <v>22</v>
      </c>
      <c r="E71" s="45" t="s">
        <v>88</v>
      </c>
      <c r="F71" s="74">
        <v>43194</v>
      </c>
      <c r="G71" s="74">
        <v>43201</v>
      </c>
      <c r="H71" s="74">
        <v>43208</v>
      </c>
      <c r="I71" s="74">
        <v>43215</v>
      </c>
      <c r="J71" s="74">
        <v>43224</v>
      </c>
      <c r="K71" s="74">
        <v>43231</v>
      </c>
      <c r="L71" s="74">
        <v>43238</v>
      </c>
      <c r="M71" s="74">
        <v>43245</v>
      </c>
      <c r="N71" s="37">
        <v>43328</v>
      </c>
    </row>
    <row r="72" spans="1:14" ht="17.100000000000001" customHeight="1">
      <c r="A72" s="45">
        <v>3700</v>
      </c>
      <c r="B72" s="45" t="s">
        <v>19</v>
      </c>
      <c r="C72" s="37">
        <v>43132</v>
      </c>
      <c r="D72" s="45" t="s">
        <v>22</v>
      </c>
      <c r="E72" s="45" t="s">
        <v>88</v>
      </c>
      <c r="F72" s="74">
        <v>43194</v>
      </c>
      <c r="G72" s="74">
        <v>43201</v>
      </c>
      <c r="H72" s="74">
        <v>43208</v>
      </c>
      <c r="I72" s="74">
        <v>43215</v>
      </c>
      <c r="J72" s="74">
        <v>43224</v>
      </c>
      <c r="K72" s="74">
        <v>43231</v>
      </c>
      <c r="L72" s="74">
        <v>43238</v>
      </c>
      <c r="M72" s="74">
        <v>43245</v>
      </c>
      <c r="N72" s="37">
        <v>43328</v>
      </c>
    </row>
    <row r="73" spans="1:14" ht="17.100000000000001" customHeight="1">
      <c r="A73" s="45">
        <v>3701</v>
      </c>
      <c r="B73" s="45" t="s">
        <v>17</v>
      </c>
      <c r="C73" s="37">
        <v>43132</v>
      </c>
      <c r="D73" s="45" t="s">
        <v>22</v>
      </c>
      <c r="E73" s="45" t="s">
        <v>88</v>
      </c>
      <c r="F73" s="74">
        <v>43194</v>
      </c>
      <c r="G73" s="74">
        <v>43201</v>
      </c>
      <c r="H73" s="74">
        <v>43208</v>
      </c>
      <c r="I73" s="74">
        <v>43215</v>
      </c>
      <c r="J73" s="74">
        <v>43224</v>
      </c>
      <c r="K73" s="74">
        <v>43231</v>
      </c>
      <c r="L73" s="74">
        <v>43238</v>
      </c>
      <c r="M73" s="74">
        <v>43245</v>
      </c>
      <c r="N73" s="37">
        <v>43328</v>
      </c>
    </row>
    <row r="74" spans="1:14" ht="17.100000000000001" customHeight="1">
      <c r="A74" s="45">
        <v>3702</v>
      </c>
      <c r="B74" s="45" t="s">
        <v>17</v>
      </c>
      <c r="C74" s="37">
        <v>43132</v>
      </c>
      <c r="D74" s="45" t="s">
        <v>22</v>
      </c>
      <c r="E74" s="45" t="s">
        <v>88</v>
      </c>
      <c r="F74" s="74">
        <v>43194</v>
      </c>
      <c r="G74" s="74">
        <v>43201</v>
      </c>
      <c r="H74" s="74">
        <v>43208</v>
      </c>
      <c r="I74" s="74">
        <v>43215</v>
      </c>
      <c r="J74" s="74">
        <v>43224</v>
      </c>
      <c r="K74" s="74">
        <v>43231</v>
      </c>
      <c r="L74" s="74">
        <v>43238</v>
      </c>
      <c r="M74" s="74">
        <v>43245</v>
      </c>
      <c r="N74" s="37">
        <v>43328</v>
      </c>
    </row>
    <row r="75" spans="1:14" ht="17.100000000000001" customHeight="1">
      <c r="A75" s="45">
        <v>3706</v>
      </c>
      <c r="B75" s="45" t="s">
        <v>19</v>
      </c>
      <c r="C75" s="37">
        <v>43132</v>
      </c>
      <c r="D75" s="45" t="s">
        <v>22</v>
      </c>
      <c r="E75" s="45" t="s">
        <v>21</v>
      </c>
      <c r="F75" s="74">
        <v>43194</v>
      </c>
      <c r="G75" s="74">
        <v>43201</v>
      </c>
      <c r="H75" s="74">
        <v>43208</v>
      </c>
      <c r="I75" s="74">
        <v>43215</v>
      </c>
      <c r="J75" s="74">
        <v>43224</v>
      </c>
      <c r="K75" s="74">
        <v>43231</v>
      </c>
      <c r="L75" s="74">
        <v>43238</v>
      </c>
      <c r="M75" s="74">
        <v>43245</v>
      </c>
      <c r="N75" s="37">
        <v>43328</v>
      </c>
    </row>
    <row r="76" spans="1:14" ht="17.100000000000001" customHeight="1">
      <c r="A76" s="45">
        <v>3709</v>
      </c>
      <c r="B76" s="45" t="s">
        <v>19</v>
      </c>
      <c r="C76" s="37">
        <v>43132</v>
      </c>
      <c r="D76" s="45" t="s">
        <v>22</v>
      </c>
      <c r="E76" s="45" t="s">
        <v>21</v>
      </c>
      <c r="F76" s="74">
        <v>43194</v>
      </c>
      <c r="G76" s="74">
        <v>43201</v>
      </c>
      <c r="H76" s="74">
        <v>43208</v>
      </c>
      <c r="I76" s="74">
        <v>43215</v>
      </c>
      <c r="J76" s="74">
        <v>43224</v>
      </c>
      <c r="K76" s="74">
        <v>43231</v>
      </c>
      <c r="L76" s="74">
        <v>43238</v>
      </c>
      <c r="M76" s="74">
        <v>43245</v>
      </c>
      <c r="N76" s="37">
        <v>43328</v>
      </c>
    </row>
    <row r="78" spans="1:14" ht="17.100000000000001" customHeight="1">
      <c r="A78" s="18" t="s">
        <v>89</v>
      </c>
      <c r="G78" t="s">
        <v>90</v>
      </c>
    </row>
    <row r="79" spans="1:14" ht="17.100000000000001" customHeight="1">
      <c r="A79" s="71" t="s">
        <v>3</v>
      </c>
      <c r="B79" s="32" t="s">
        <v>4</v>
      </c>
      <c r="C79" s="32" t="s">
        <v>7</v>
      </c>
      <c r="D79" s="71" t="s">
        <v>6</v>
      </c>
      <c r="E79" s="71" t="s">
        <v>91</v>
      </c>
      <c r="F79" s="71" t="s">
        <v>46</v>
      </c>
      <c r="G79" s="72" t="s">
        <v>8</v>
      </c>
    </row>
    <row r="80" spans="1:14" ht="17.100000000000001" customHeight="1">
      <c r="A80" s="39">
        <v>4520</v>
      </c>
      <c r="B80" s="45" t="s">
        <v>21</v>
      </c>
      <c r="C80" s="39" t="s">
        <v>92</v>
      </c>
      <c r="D80" s="39" t="s">
        <v>19</v>
      </c>
      <c r="E80" s="70">
        <v>44295</v>
      </c>
      <c r="F80" s="39" t="s">
        <v>62</v>
      </c>
      <c r="G80" s="69">
        <v>44468</v>
      </c>
    </row>
    <row r="81" spans="1:7" ht="17.100000000000001" customHeight="1">
      <c r="A81" s="39">
        <v>4522</v>
      </c>
      <c r="B81" s="45" t="s">
        <v>50</v>
      </c>
      <c r="C81" s="44" t="s">
        <v>18</v>
      </c>
      <c r="D81" s="39" t="s">
        <v>19</v>
      </c>
      <c r="E81" s="70">
        <v>44312</v>
      </c>
      <c r="F81" s="39" t="s">
        <v>62</v>
      </c>
      <c r="G81" s="69">
        <v>44468</v>
      </c>
    </row>
    <row r="82" spans="1:7" ht="17.100000000000001" customHeight="1">
      <c r="A82" s="42">
        <v>4512</v>
      </c>
      <c r="B82" s="45" t="s">
        <v>21</v>
      </c>
      <c r="C82" s="44" t="s">
        <v>22</v>
      </c>
      <c r="D82" s="42" t="s">
        <v>17</v>
      </c>
      <c r="E82" s="43">
        <v>44280</v>
      </c>
      <c r="F82" s="42" t="s">
        <v>62</v>
      </c>
      <c r="G82" s="69">
        <v>44475</v>
      </c>
    </row>
    <row r="83" spans="1:7" ht="17.100000000000001" customHeight="1">
      <c r="A83" s="42">
        <v>4521</v>
      </c>
      <c r="B83" s="45" t="s">
        <v>50</v>
      </c>
      <c r="C83" s="39" t="s">
        <v>18</v>
      </c>
      <c r="D83" s="42" t="s">
        <v>17</v>
      </c>
      <c r="E83" s="43">
        <v>44312</v>
      </c>
      <c r="F83" s="42" t="s">
        <v>62</v>
      </c>
      <c r="G83" s="69">
        <v>44475</v>
      </c>
    </row>
    <row r="84" spans="1:7" ht="17.100000000000001" customHeight="1">
      <c r="A84" s="42">
        <v>4498</v>
      </c>
      <c r="B84" s="45" t="s">
        <v>21</v>
      </c>
      <c r="C84" s="44" t="s">
        <v>92</v>
      </c>
      <c r="D84" s="42" t="s">
        <v>17</v>
      </c>
      <c r="E84" s="43">
        <v>44258</v>
      </c>
      <c r="F84" s="42" t="s">
        <v>62</v>
      </c>
      <c r="G84" s="69">
        <v>44482</v>
      </c>
    </row>
    <row r="85" spans="1:7" ht="17.100000000000001" customHeight="1">
      <c r="A85" s="42">
        <v>4502</v>
      </c>
      <c r="B85" s="45" t="s">
        <v>50</v>
      </c>
      <c r="C85" s="44" t="s">
        <v>18</v>
      </c>
      <c r="D85" s="42" t="s">
        <v>17</v>
      </c>
      <c r="E85" s="43">
        <v>44258</v>
      </c>
      <c r="F85" s="42" t="s">
        <v>62</v>
      </c>
      <c r="G85" s="69">
        <v>44482</v>
      </c>
    </row>
  </sheetData>
  <dataValidations count="1">
    <dataValidation type="list" allowBlank="1" sqref="D67:D76" xr:uid="{8D213AAB-F6A6-1349-85C4-591CA62C872B}">
      <formula1>"FD,euthanized leukemia,euthanized control,euthanized PL,euthanized other"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D6EFF-F40B-5648-BB45-DE738D580401}">
  <dimension ref="A1:AP78"/>
  <sheetViews>
    <sheetView tabSelected="1" workbookViewId="0">
      <selection activeCell="E24" sqref="E24"/>
    </sheetView>
  </sheetViews>
  <sheetFormatPr defaultColWidth="11" defaultRowHeight="14.1" customHeight="1"/>
  <cols>
    <col min="1" max="1" width="18.5" customWidth="1"/>
    <col min="5" max="5" width="18.625" customWidth="1"/>
    <col min="6" max="6" width="20.125" customWidth="1"/>
    <col min="7" max="7" width="13.375" customWidth="1"/>
    <col min="8" max="8" width="17.125" customWidth="1"/>
    <col min="9" max="20" width="11.875" bestFit="1" customWidth="1"/>
  </cols>
  <sheetData>
    <row r="1" spans="1:13" ht="14.1" customHeight="1">
      <c r="A1" s="18" t="s">
        <v>0</v>
      </c>
      <c r="B1">
        <f>ROW(A2)</f>
        <v>2</v>
      </c>
      <c r="C1">
        <f>ROW(A18)</f>
        <v>18</v>
      </c>
      <c r="D1">
        <f>COLUMN(A2)</f>
        <v>1</v>
      </c>
      <c r="E1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13" ht="14.1" customHeight="1">
      <c r="A2" s="92" t="s">
        <v>3</v>
      </c>
      <c r="B2" s="93" t="s">
        <v>93</v>
      </c>
      <c r="C2" s="94" t="s">
        <v>5</v>
      </c>
      <c r="D2" s="93" t="s">
        <v>94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13" ht="14.1" customHeight="1">
      <c r="A3" s="120">
        <v>2684</v>
      </c>
      <c r="B3" s="120" t="s">
        <v>16</v>
      </c>
      <c r="C3" s="121">
        <v>42157</v>
      </c>
      <c r="D3" s="120" t="s">
        <v>29</v>
      </c>
      <c r="E3" s="63" t="s">
        <v>18</v>
      </c>
      <c r="F3" s="75">
        <v>42388</v>
      </c>
      <c r="G3" s="76">
        <v>42207</v>
      </c>
      <c r="H3" s="77">
        <v>42251</v>
      </c>
      <c r="I3" s="77">
        <v>42282</v>
      </c>
      <c r="J3" s="77">
        <v>42314</v>
      </c>
      <c r="K3" s="77">
        <v>42363</v>
      </c>
      <c r="L3" s="77">
        <v>42388</v>
      </c>
      <c r="M3" s="77"/>
    </row>
    <row r="4" spans="1:13" ht="14.1" customHeight="1">
      <c r="A4" s="120">
        <v>2685</v>
      </c>
      <c r="B4" s="120" t="s">
        <v>16</v>
      </c>
      <c r="C4" s="121">
        <v>42157</v>
      </c>
      <c r="D4" s="120" t="s">
        <v>29</v>
      </c>
      <c r="E4" s="63" t="s">
        <v>18</v>
      </c>
      <c r="F4" s="75">
        <v>42423</v>
      </c>
      <c r="G4" s="76">
        <v>42207</v>
      </c>
      <c r="H4" s="77">
        <v>42251</v>
      </c>
      <c r="I4" s="77">
        <v>42282</v>
      </c>
      <c r="J4" s="77">
        <v>42314</v>
      </c>
      <c r="K4" s="77">
        <v>42363</v>
      </c>
      <c r="L4" s="77">
        <v>42388</v>
      </c>
      <c r="M4" s="77">
        <v>42423</v>
      </c>
    </row>
    <row r="5" spans="1:13" ht="14.1" customHeight="1">
      <c r="A5" s="120">
        <v>2686</v>
      </c>
      <c r="B5" s="120" t="s">
        <v>16</v>
      </c>
      <c r="C5" s="121">
        <v>42157</v>
      </c>
      <c r="D5" s="120" t="s">
        <v>29</v>
      </c>
      <c r="E5" s="63" t="s">
        <v>18</v>
      </c>
      <c r="F5" s="75">
        <v>42423</v>
      </c>
      <c r="G5" s="76">
        <v>42207</v>
      </c>
      <c r="H5" s="77">
        <v>42251</v>
      </c>
      <c r="I5" s="77">
        <v>42282</v>
      </c>
      <c r="J5" s="77">
        <v>42314</v>
      </c>
      <c r="K5" s="77">
        <v>42363</v>
      </c>
      <c r="L5" s="77">
        <v>42388</v>
      </c>
      <c r="M5" s="77">
        <v>42423</v>
      </c>
    </row>
    <row r="6" spans="1:13" ht="14.1" customHeight="1">
      <c r="A6" s="120">
        <v>2690</v>
      </c>
      <c r="B6" s="120" t="s">
        <v>16</v>
      </c>
      <c r="C6" s="121">
        <v>42157</v>
      </c>
      <c r="D6" s="120" t="s">
        <v>31</v>
      </c>
      <c r="E6" s="63" t="s">
        <v>18</v>
      </c>
      <c r="F6" s="75">
        <v>42340</v>
      </c>
      <c r="G6" s="76">
        <v>42207</v>
      </c>
      <c r="H6" s="77">
        <v>42251</v>
      </c>
      <c r="I6" s="77">
        <v>42282</v>
      </c>
      <c r="J6" s="77">
        <v>42314</v>
      </c>
      <c r="K6" s="77">
        <v>42340</v>
      </c>
      <c r="L6" s="77"/>
      <c r="M6" s="77"/>
    </row>
    <row r="7" spans="1:13" ht="14.1" customHeight="1">
      <c r="A7" s="120">
        <v>2708</v>
      </c>
      <c r="B7" s="120" t="s">
        <v>16</v>
      </c>
      <c r="C7" s="121">
        <v>42160</v>
      </c>
      <c r="D7" s="120" t="s">
        <v>31</v>
      </c>
      <c r="E7" s="63" t="s">
        <v>18</v>
      </c>
      <c r="F7" s="75">
        <v>42340</v>
      </c>
      <c r="G7" s="76">
        <v>42207</v>
      </c>
      <c r="H7" s="77">
        <v>42251</v>
      </c>
      <c r="I7" s="77">
        <v>42282</v>
      </c>
      <c r="J7" s="77">
        <v>42314</v>
      </c>
      <c r="K7" s="77">
        <v>42340</v>
      </c>
      <c r="L7" s="77"/>
      <c r="M7" s="77"/>
    </row>
    <row r="8" spans="1:13" ht="14.1" customHeight="1">
      <c r="A8" s="120">
        <v>2709</v>
      </c>
      <c r="B8" s="120" t="s">
        <v>16</v>
      </c>
      <c r="C8" s="121">
        <v>42160</v>
      </c>
      <c r="D8" s="120" t="s">
        <v>31</v>
      </c>
      <c r="E8" s="63" t="s">
        <v>18</v>
      </c>
      <c r="F8" s="75">
        <v>42423</v>
      </c>
      <c r="G8" s="76">
        <v>42207</v>
      </c>
      <c r="H8" s="77">
        <v>42251</v>
      </c>
      <c r="I8" s="77">
        <v>42282</v>
      </c>
      <c r="J8" s="77">
        <v>42314</v>
      </c>
      <c r="K8" s="77"/>
      <c r="L8" s="77">
        <v>42388</v>
      </c>
      <c r="M8" s="77">
        <v>42423</v>
      </c>
    </row>
    <row r="9" spans="1:13" ht="14.1" customHeight="1">
      <c r="A9" s="120">
        <v>2718</v>
      </c>
      <c r="B9" s="120" t="s">
        <v>16</v>
      </c>
      <c r="C9" s="121">
        <v>42160</v>
      </c>
      <c r="D9" s="120" t="s">
        <v>29</v>
      </c>
      <c r="E9" s="63" t="s">
        <v>18</v>
      </c>
      <c r="F9" s="75">
        <v>42424</v>
      </c>
      <c r="G9" s="76">
        <v>42207</v>
      </c>
      <c r="H9" s="77">
        <v>42251</v>
      </c>
      <c r="I9" s="77">
        <v>42282</v>
      </c>
      <c r="J9" s="77">
        <v>42314</v>
      </c>
      <c r="K9" s="77">
        <v>42363</v>
      </c>
      <c r="L9" s="77">
        <v>42388</v>
      </c>
      <c r="M9" s="77">
        <v>42424</v>
      </c>
    </row>
    <row r="10" spans="1:13" ht="14.1" customHeight="1">
      <c r="A10" s="120">
        <v>2719</v>
      </c>
      <c r="B10" s="120" t="s">
        <v>16</v>
      </c>
      <c r="C10" s="121">
        <v>42160</v>
      </c>
      <c r="D10" s="120" t="s">
        <v>29</v>
      </c>
      <c r="E10" s="63" t="s">
        <v>18</v>
      </c>
      <c r="F10" s="75">
        <v>42340</v>
      </c>
      <c r="G10" s="76">
        <v>42207</v>
      </c>
      <c r="H10" s="77">
        <v>42251</v>
      </c>
      <c r="I10" s="77">
        <v>42282</v>
      </c>
      <c r="J10" s="77">
        <v>42314</v>
      </c>
      <c r="K10" s="77">
        <v>42340</v>
      </c>
      <c r="L10" s="77"/>
      <c r="M10" s="78"/>
    </row>
    <row r="11" spans="1:13" ht="14.1" customHeight="1">
      <c r="A11" s="120">
        <v>2731</v>
      </c>
      <c r="B11" s="120" t="s">
        <v>16</v>
      </c>
      <c r="C11" s="121">
        <v>42167</v>
      </c>
      <c r="D11" s="120" t="s">
        <v>31</v>
      </c>
      <c r="E11" s="63" t="s">
        <v>18</v>
      </c>
      <c r="F11" s="75">
        <v>42301</v>
      </c>
      <c r="G11" s="76">
        <v>42207</v>
      </c>
      <c r="H11" s="77">
        <v>42251</v>
      </c>
      <c r="I11" s="77">
        <v>42282</v>
      </c>
      <c r="J11" s="77">
        <v>42301</v>
      </c>
      <c r="K11" s="77"/>
      <c r="L11" s="77"/>
      <c r="M11" s="77"/>
    </row>
    <row r="12" spans="1:13" ht="14.1" customHeight="1">
      <c r="A12" s="120">
        <v>2683</v>
      </c>
      <c r="B12" s="120" t="s">
        <v>21</v>
      </c>
      <c r="C12" s="121">
        <v>42157</v>
      </c>
      <c r="D12" s="120" t="s">
        <v>29</v>
      </c>
      <c r="E12" s="63" t="s">
        <v>22</v>
      </c>
      <c r="F12" s="75">
        <v>42423</v>
      </c>
      <c r="G12" s="76">
        <v>42207</v>
      </c>
      <c r="H12" s="77">
        <v>42251</v>
      </c>
      <c r="I12" s="77">
        <v>42282</v>
      </c>
      <c r="J12" s="77">
        <v>42314</v>
      </c>
      <c r="K12" s="77">
        <v>42363</v>
      </c>
      <c r="L12" s="77">
        <v>42388</v>
      </c>
      <c r="M12" s="77">
        <v>42423</v>
      </c>
    </row>
    <row r="13" spans="1:13" ht="14.1" customHeight="1">
      <c r="A13" s="120">
        <v>2689</v>
      </c>
      <c r="B13" s="120" t="s">
        <v>21</v>
      </c>
      <c r="C13" s="121">
        <v>42157</v>
      </c>
      <c r="D13" s="120" t="s">
        <v>31</v>
      </c>
      <c r="E13" s="63" t="s">
        <v>23</v>
      </c>
      <c r="F13" s="75">
        <v>42423</v>
      </c>
      <c r="G13" s="76">
        <v>42207</v>
      </c>
      <c r="H13" s="77">
        <v>42251</v>
      </c>
      <c r="I13" s="77">
        <v>42282</v>
      </c>
      <c r="J13" s="77">
        <v>42314</v>
      </c>
      <c r="K13" s="77">
        <v>42363</v>
      </c>
      <c r="L13" s="77">
        <v>42388</v>
      </c>
      <c r="M13" s="77">
        <v>42423</v>
      </c>
    </row>
    <row r="14" spans="1:13" ht="14.1" customHeight="1">
      <c r="A14" s="120">
        <v>2692</v>
      </c>
      <c r="B14" s="120" t="s">
        <v>21</v>
      </c>
      <c r="C14" s="121">
        <v>42157</v>
      </c>
      <c r="D14" s="120" t="s">
        <v>31</v>
      </c>
      <c r="E14" s="63" t="s">
        <v>23</v>
      </c>
      <c r="F14" s="75">
        <v>42423</v>
      </c>
      <c r="G14" s="76">
        <v>42207</v>
      </c>
      <c r="H14" s="77">
        <v>42251</v>
      </c>
      <c r="I14" s="77">
        <v>42282</v>
      </c>
      <c r="J14" s="77">
        <v>42314</v>
      </c>
      <c r="K14" s="77">
        <v>42363</v>
      </c>
      <c r="L14" s="77">
        <v>42388</v>
      </c>
      <c r="M14" s="77">
        <v>42423</v>
      </c>
    </row>
    <row r="15" spans="1:13" ht="14.1" customHeight="1">
      <c r="A15" s="120">
        <v>2700</v>
      </c>
      <c r="B15" s="120" t="s">
        <v>21</v>
      </c>
      <c r="C15" s="121">
        <v>42158</v>
      </c>
      <c r="D15" s="120" t="s">
        <v>31</v>
      </c>
      <c r="E15" s="63" t="s">
        <v>23</v>
      </c>
      <c r="F15" s="75">
        <v>42423</v>
      </c>
      <c r="G15" s="76">
        <v>42207</v>
      </c>
      <c r="H15" s="77">
        <v>42251</v>
      </c>
      <c r="I15" s="77">
        <v>42282</v>
      </c>
      <c r="J15" s="77">
        <v>42314</v>
      </c>
      <c r="K15" s="77">
        <v>42363</v>
      </c>
      <c r="L15" s="77">
        <v>42388</v>
      </c>
      <c r="M15" s="77">
        <v>42423</v>
      </c>
    </row>
    <row r="16" spans="1:13" ht="14.1" customHeight="1">
      <c r="A16" s="120">
        <v>2702</v>
      </c>
      <c r="B16" s="120" t="s">
        <v>21</v>
      </c>
      <c r="C16" s="121">
        <v>42158</v>
      </c>
      <c r="D16" s="120" t="s">
        <v>31</v>
      </c>
      <c r="E16" s="63" t="s">
        <v>23</v>
      </c>
      <c r="F16" s="75">
        <v>42423</v>
      </c>
      <c r="G16" s="76">
        <v>42207</v>
      </c>
      <c r="H16" s="77">
        <v>42251</v>
      </c>
      <c r="I16" s="77">
        <v>42282</v>
      </c>
      <c r="J16" s="77">
        <v>42314</v>
      </c>
      <c r="K16" s="77">
        <v>42363</v>
      </c>
      <c r="L16" s="77">
        <v>42388</v>
      </c>
      <c r="M16" s="77">
        <v>42423</v>
      </c>
    </row>
    <row r="17" spans="1:21" ht="14.1" customHeight="1">
      <c r="A17" s="120">
        <v>2705</v>
      </c>
      <c r="B17" s="120" t="s">
        <v>21</v>
      </c>
      <c r="C17" s="121">
        <v>42160</v>
      </c>
      <c r="D17" s="120" t="s">
        <v>29</v>
      </c>
      <c r="E17" s="63" t="s">
        <v>24</v>
      </c>
      <c r="F17" s="75">
        <v>42423</v>
      </c>
      <c r="G17" s="76">
        <v>42207</v>
      </c>
      <c r="H17" s="77">
        <v>42251</v>
      </c>
      <c r="I17" s="77">
        <v>42282</v>
      </c>
      <c r="J17" s="77">
        <v>42314</v>
      </c>
      <c r="K17" s="77">
        <v>42363</v>
      </c>
      <c r="L17" s="77">
        <v>42388</v>
      </c>
      <c r="M17" s="77">
        <v>42423</v>
      </c>
    </row>
    <row r="18" spans="1:21" ht="14.1" customHeight="1">
      <c r="A18" s="120">
        <v>2720</v>
      </c>
      <c r="B18" s="120" t="s">
        <v>21</v>
      </c>
      <c r="C18" s="121">
        <v>42160</v>
      </c>
      <c r="D18" s="120" t="s">
        <v>29</v>
      </c>
      <c r="E18" s="63" t="s">
        <v>24</v>
      </c>
      <c r="F18" s="75">
        <v>42423</v>
      </c>
      <c r="G18" s="76">
        <v>42207</v>
      </c>
      <c r="H18" s="77">
        <v>42251</v>
      </c>
      <c r="I18" s="77">
        <v>42282</v>
      </c>
      <c r="J18" s="77">
        <v>42314</v>
      </c>
      <c r="K18" s="77">
        <v>42363</v>
      </c>
      <c r="L18" s="77">
        <v>42388</v>
      </c>
      <c r="M18" s="77">
        <v>42423</v>
      </c>
    </row>
    <row r="20" spans="1:21" ht="14.1" customHeight="1">
      <c r="A20" s="18" t="s">
        <v>25</v>
      </c>
      <c r="B20">
        <f>ROW(A21)</f>
        <v>21</v>
      </c>
      <c r="C20">
        <f>ROW(A35)</f>
        <v>35</v>
      </c>
      <c r="D20">
        <f>COLUMN(A21)</f>
        <v>1</v>
      </c>
      <c r="E20">
        <f>COLUMN(U21)</f>
        <v>21</v>
      </c>
      <c r="G20" s="67" t="s">
        <v>1</v>
      </c>
      <c r="I20" s="85">
        <v>42769</v>
      </c>
      <c r="J20" s="85">
        <v>42811</v>
      </c>
      <c r="K20" s="86">
        <v>42839</v>
      </c>
      <c r="L20" s="85">
        <v>42871</v>
      </c>
      <c r="M20" s="85">
        <v>42902</v>
      </c>
      <c r="N20" s="85">
        <v>42933</v>
      </c>
      <c r="O20" s="85">
        <v>42944</v>
      </c>
      <c r="P20" s="85">
        <v>42962</v>
      </c>
      <c r="Q20" s="85">
        <v>42977</v>
      </c>
      <c r="R20" s="85">
        <v>42990</v>
      </c>
      <c r="S20" s="85">
        <v>43012</v>
      </c>
      <c r="T20" s="85">
        <v>43040</v>
      </c>
      <c r="U20" s="112">
        <v>43074</v>
      </c>
    </row>
    <row r="21" spans="1:21" ht="14.1" customHeight="1">
      <c r="A21" s="1" t="s">
        <v>3</v>
      </c>
      <c r="B21" s="93" t="s">
        <v>93</v>
      </c>
      <c r="C21" s="2" t="s">
        <v>5</v>
      </c>
      <c r="D21" s="3" t="s">
        <v>94</v>
      </c>
      <c r="E21" s="87" t="s">
        <v>26</v>
      </c>
      <c r="F21" s="3" t="s">
        <v>7</v>
      </c>
      <c r="G21" s="3" t="s">
        <v>8</v>
      </c>
      <c r="H21" s="89" t="s">
        <v>27</v>
      </c>
      <c r="I21" s="109" t="s">
        <v>9</v>
      </c>
      <c r="J21" s="109" t="s">
        <v>10</v>
      </c>
      <c r="K21" s="109" t="s">
        <v>11</v>
      </c>
      <c r="L21" s="109" t="s">
        <v>12</v>
      </c>
      <c r="M21" s="109" t="s">
        <v>13</v>
      </c>
      <c r="N21" s="109" t="s">
        <v>14</v>
      </c>
      <c r="O21" s="109" t="s">
        <v>95</v>
      </c>
      <c r="P21" s="110" t="s">
        <v>15</v>
      </c>
      <c r="Q21" s="110" t="s">
        <v>96</v>
      </c>
      <c r="R21" s="109" t="s">
        <v>32</v>
      </c>
      <c r="S21" s="109" t="s">
        <v>40</v>
      </c>
      <c r="T21" s="109" t="s">
        <v>41</v>
      </c>
      <c r="U21" s="109" t="s">
        <v>42</v>
      </c>
    </row>
    <row r="22" spans="1:21" ht="14.1" customHeight="1">
      <c r="A22" s="6">
        <v>3334</v>
      </c>
      <c r="B22" s="19" t="s">
        <v>16</v>
      </c>
      <c r="C22" s="77">
        <v>42674</v>
      </c>
      <c r="D22" s="8" t="s">
        <v>29</v>
      </c>
      <c r="E22" s="8">
        <v>95</v>
      </c>
      <c r="F22" s="8" t="s">
        <v>18</v>
      </c>
      <c r="G22" s="77">
        <v>42982</v>
      </c>
      <c r="H22" s="77">
        <v>42978</v>
      </c>
      <c r="I22" s="96">
        <v>42769</v>
      </c>
      <c r="J22" s="107">
        <v>42811</v>
      </c>
      <c r="K22" s="108">
        <v>42839</v>
      </c>
      <c r="L22" s="107">
        <v>42871</v>
      </c>
      <c r="M22" s="107">
        <v>42902</v>
      </c>
      <c r="N22" s="107">
        <v>42933</v>
      </c>
      <c r="O22" s="97"/>
      <c r="P22" s="107">
        <v>42962</v>
      </c>
      <c r="Q22" s="107">
        <v>42977</v>
      </c>
      <c r="R22" s="97"/>
      <c r="S22" s="97"/>
      <c r="T22" s="97"/>
      <c r="U22" s="28"/>
    </row>
    <row r="23" spans="1:21" ht="14.1" customHeight="1">
      <c r="A23" s="6">
        <v>3336</v>
      </c>
      <c r="B23" s="19" t="s">
        <v>16</v>
      </c>
      <c r="C23" s="77">
        <v>42675</v>
      </c>
      <c r="D23" s="8" t="s">
        <v>31</v>
      </c>
      <c r="E23" s="8">
        <v>94</v>
      </c>
      <c r="F23" s="8" t="s">
        <v>18</v>
      </c>
      <c r="G23" s="77">
        <v>43014</v>
      </c>
      <c r="H23" s="77">
        <v>42991</v>
      </c>
      <c r="I23" s="96">
        <v>42769</v>
      </c>
      <c r="J23" s="107">
        <v>42811</v>
      </c>
      <c r="K23" s="108">
        <v>42839</v>
      </c>
      <c r="L23" s="107">
        <v>42871</v>
      </c>
      <c r="M23" s="107">
        <v>42902</v>
      </c>
      <c r="N23" s="107">
        <v>42933</v>
      </c>
      <c r="O23" s="97"/>
      <c r="P23" s="107">
        <v>42962</v>
      </c>
      <c r="Q23" s="107">
        <v>42977</v>
      </c>
      <c r="R23" s="107">
        <v>42990</v>
      </c>
      <c r="S23" s="107">
        <v>43012</v>
      </c>
      <c r="T23" s="97"/>
      <c r="U23" s="28"/>
    </row>
    <row r="24" spans="1:21" ht="14.1" customHeight="1">
      <c r="A24" s="6">
        <v>3338</v>
      </c>
      <c r="B24" s="19" t="s">
        <v>16</v>
      </c>
      <c r="C24" s="77">
        <v>42676</v>
      </c>
      <c r="D24" s="8" t="s">
        <v>31</v>
      </c>
      <c r="E24" s="8">
        <v>93</v>
      </c>
      <c r="F24" s="8" t="s">
        <v>18</v>
      </c>
      <c r="G24" s="77">
        <v>42919</v>
      </c>
      <c r="H24" s="77">
        <v>42909</v>
      </c>
      <c r="I24" s="96">
        <v>42769</v>
      </c>
      <c r="J24" s="107">
        <v>42811</v>
      </c>
      <c r="K24" s="108">
        <v>42839</v>
      </c>
      <c r="L24" s="107">
        <v>42871</v>
      </c>
      <c r="M24" s="107">
        <v>42902</v>
      </c>
      <c r="N24" s="107"/>
      <c r="O24" s="97"/>
      <c r="P24" s="97"/>
      <c r="Q24" s="97"/>
      <c r="R24" s="97"/>
      <c r="S24" s="97"/>
      <c r="T24" s="97"/>
      <c r="U24" s="28"/>
    </row>
    <row r="25" spans="1:21" ht="14.1" customHeight="1">
      <c r="A25" s="6">
        <v>3341</v>
      </c>
      <c r="B25" s="19" t="s">
        <v>16</v>
      </c>
      <c r="C25" s="77">
        <v>42672</v>
      </c>
      <c r="D25" s="8" t="s">
        <v>31</v>
      </c>
      <c r="E25" s="8">
        <v>97</v>
      </c>
      <c r="F25" s="8" t="s">
        <v>18</v>
      </c>
      <c r="G25" s="77">
        <v>42964</v>
      </c>
      <c r="H25" s="77">
        <v>42963</v>
      </c>
      <c r="I25" s="96">
        <v>42769</v>
      </c>
      <c r="J25" s="107">
        <v>42811</v>
      </c>
      <c r="K25" s="108">
        <v>42839</v>
      </c>
      <c r="L25" s="107">
        <v>42871</v>
      </c>
      <c r="M25" s="107">
        <v>42902</v>
      </c>
      <c r="N25" s="107">
        <v>42933</v>
      </c>
      <c r="O25" s="107">
        <v>42944</v>
      </c>
      <c r="P25" s="107">
        <v>42962</v>
      </c>
      <c r="Q25" s="97"/>
      <c r="R25" s="97"/>
      <c r="S25" s="97"/>
      <c r="T25" s="97"/>
      <c r="U25" s="28"/>
    </row>
    <row r="26" spans="1:21" ht="14.1" customHeight="1">
      <c r="A26" s="6">
        <v>3357</v>
      </c>
      <c r="B26" s="19" t="s">
        <v>16</v>
      </c>
      <c r="C26" s="77">
        <v>42689</v>
      </c>
      <c r="D26" s="8" t="s">
        <v>31</v>
      </c>
      <c r="E26" s="8">
        <v>80</v>
      </c>
      <c r="F26" s="8" t="s">
        <v>18</v>
      </c>
      <c r="G26" s="77">
        <v>43014</v>
      </c>
      <c r="H26" s="77">
        <v>42905</v>
      </c>
      <c r="I26" s="96">
        <v>42769</v>
      </c>
      <c r="J26" s="107">
        <v>42811</v>
      </c>
      <c r="K26" s="108">
        <v>42839</v>
      </c>
      <c r="L26" s="107">
        <v>42871</v>
      </c>
      <c r="M26" s="107">
        <v>42902</v>
      </c>
      <c r="N26" s="107">
        <v>42933</v>
      </c>
      <c r="O26" s="107">
        <v>42944</v>
      </c>
      <c r="P26" s="107">
        <v>42962</v>
      </c>
      <c r="Q26" s="107">
        <v>42977</v>
      </c>
      <c r="R26" s="107">
        <v>42990</v>
      </c>
      <c r="S26" s="107">
        <v>43012</v>
      </c>
      <c r="T26" s="97"/>
      <c r="U26" s="28"/>
    </row>
    <row r="27" spans="1:21" ht="14.1" customHeight="1">
      <c r="A27" s="6">
        <v>3368</v>
      </c>
      <c r="B27" s="19" t="s">
        <v>16</v>
      </c>
      <c r="C27" s="77">
        <v>42711</v>
      </c>
      <c r="D27" s="8" t="s">
        <v>29</v>
      </c>
      <c r="E27" s="8">
        <v>58</v>
      </c>
      <c r="F27" s="8" t="s">
        <v>18</v>
      </c>
      <c r="G27" s="77">
        <v>43040</v>
      </c>
      <c r="H27" s="16"/>
      <c r="I27" s="96">
        <v>42769</v>
      </c>
      <c r="J27" s="107">
        <v>42811</v>
      </c>
      <c r="K27" s="108">
        <v>42839</v>
      </c>
      <c r="L27" s="107">
        <v>42871</v>
      </c>
      <c r="M27" s="107">
        <v>42902</v>
      </c>
      <c r="N27" s="107">
        <v>42933</v>
      </c>
      <c r="O27" s="98"/>
      <c r="P27" s="107">
        <v>42962</v>
      </c>
      <c r="Q27" s="98"/>
      <c r="R27" s="107">
        <v>42990</v>
      </c>
      <c r="S27" s="107">
        <v>43012</v>
      </c>
      <c r="T27" s="107">
        <v>43040</v>
      </c>
      <c r="U27" s="112">
        <v>43074</v>
      </c>
    </row>
    <row r="28" spans="1:21" ht="14.1" customHeight="1">
      <c r="A28" s="6">
        <v>3370</v>
      </c>
      <c r="B28" s="19" t="s">
        <v>16</v>
      </c>
      <c r="C28" s="77">
        <v>42712</v>
      </c>
      <c r="D28" s="8" t="s">
        <v>29</v>
      </c>
      <c r="E28" s="8">
        <v>57</v>
      </c>
      <c r="F28" s="8" t="s">
        <v>18</v>
      </c>
      <c r="G28" s="77">
        <v>43040</v>
      </c>
      <c r="H28" s="16"/>
      <c r="I28" s="96">
        <v>42769</v>
      </c>
      <c r="J28" s="107">
        <v>42811</v>
      </c>
      <c r="K28" s="108">
        <v>42839</v>
      </c>
      <c r="L28" s="107">
        <v>42871</v>
      </c>
      <c r="M28" s="107">
        <v>42902</v>
      </c>
      <c r="N28" s="107">
        <v>42933</v>
      </c>
      <c r="O28" s="98"/>
      <c r="P28" s="107">
        <v>42962</v>
      </c>
      <c r="Q28" s="98"/>
      <c r="R28" s="107">
        <v>42990</v>
      </c>
      <c r="S28" s="107">
        <v>43012</v>
      </c>
      <c r="T28" s="107">
        <v>43040</v>
      </c>
      <c r="U28" s="28"/>
    </row>
    <row r="29" spans="1:21" ht="14.1" customHeight="1">
      <c r="A29" s="6">
        <v>3339</v>
      </c>
      <c r="B29" s="19" t="s">
        <v>21</v>
      </c>
      <c r="C29" s="77">
        <v>42672</v>
      </c>
      <c r="D29" s="8" t="s">
        <v>29</v>
      </c>
      <c r="E29" s="8">
        <v>97</v>
      </c>
      <c r="F29" s="8" t="s">
        <v>23</v>
      </c>
      <c r="G29" s="77">
        <v>43040</v>
      </c>
      <c r="H29" s="8"/>
      <c r="I29" s="96">
        <v>42769</v>
      </c>
      <c r="J29" s="107">
        <v>42811</v>
      </c>
      <c r="K29" s="108">
        <v>42839</v>
      </c>
      <c r="L29" s="107">
        <v>42871</v>
      </c>
      <c r="M29" s="107">
        <v>42902</v>
      </c>
      <c r="N29" s="107">
        <v>42933</v>
      </c>
      <c r="O29" s="98"/>
      <c r="P29" s="107">
        <v>42962</v>
      </c>
      <c r="Q29" s="98"/>
      <c r="R29" s="107">
        <v>42990</v>
      </c>
      <c r="S29" s="107">
        <v>43012</v>
      </c>
      <c r="T29" s="107">
        <v>43040</v>
      </c>
      <c r="U29" s="112">
        <v>43074</v>
      </c>
    </row>
    <row r="30" spans="1:21" ht="14.1" customHeight="1">
      <c r="A30" s="6">
        <v>3342</v>
      </c>
      <c r="B30" s="19" t="s">
        <v>21</v>
      </c>
      <c r="C30" s="77">
        <v>42684</v>
      </c>
      <c r="D30" s="8" t="s">
        <v>29</v>
      </c>
      <c r="E30" s="8">
        <v>85</v>
      </c>
      <c r="F30" s="8" t="s">
        <v>23</v>
      </c>
      <c r="G30" s="77">
        <v>43040</v>
      </c>
      <c r="H30" s="8"/>
      <c r="I30" s="96">
        <v>42769</v>
      </c>
      <c r="J30" s="107">
        <v>42811</v>
      </c>
      <c r="K30" s="108">
        <v>42839</v>
      </c>
      <c r="L30" s="107">
        <v>42871</v>
      </c>
      <c r="M30" s="107">
        <v>42902</v>
      </c>
      <c r="N30" s="107">
        <v>42933</v>
      </c>
      <c r="O30" s="98"/>
      <c r="P30" s="107">
        <v>42962</v>
      </c>
      <c r="Q30" s="98"/>
      <c r="R30" s="107">
        <v>42990</v>
      </c>
      <c r="S30" s="107">
        <v>43012</v>
      </c>
      <c r="T30" s="107">
        <v>43040</v>
      </c>
      <c r="U30" s="112">
        <v>43074</v>
      </c>
    </row>
    <row r="31" spans="1:21" ht="14.1" customHeight="1">
      <c r="A31" s="6">
        <v>3346</v>
      </c>
      <c r="B31" s="19" t="s">
        <v>21</v>
      </c>
      <c r="C31" s="77">
        <v>42686</v>
      </c>
      <c r="D31" s="8" t="s">
        <v>29</v>
      </c>
      <c r="E31" s="8">
        <v>83</v>
      </c>
      <c r="F31" s="8" t="s">
        <v>23</v>
      </c>
      <c r="G31" s="77">
        <v>43040</v>
      </c>
      <c r="H31" s="8"/>
      <c r="I31" s="96">
        <v>42769</v>
      </c>
      <c r="J31" s="107">
        <v>42811</v>
      </c>
      <c r="K31" s="108">
        <v>42839</v>
      </c>
      <c r="L31" s="107">
        <v>42871</v>
      </c>
      <c r="M31" s="107">
        <v>42902</v>
      </c>
      <c r="N31" s="107">
        <v>42933</v>
      </c>
      <c r="O31" s="98"/>
      <c r="P31" s="107">
        <v>42962</v>
      </c>
      <c r="Q31" s="98"/>
      <c r="R31" s="107">
        <v>42990</v>
      </c>
      <c r="S31" s="107">
        <v>43012</v>
      </c>
      <c r="T31" s="107">
        <v>43040</v>
      </c>
      <c r="U31" s="112">
        <v>43074</v>
      </c>
    </row>
    <row r="32" spans="1:21" ht="14.1" customHeight="1">
      <c r="A32" s="6">
        <v>3349</v>
      </c>
      <c r="B32" s="19" t="s">
        <v>21</v>
      </c>
      <c r="C32" s="77">
        <v>42686</v>
      </c>
      <c r="D32" s="8" t="s">
        <v>31</v>
      </c>
      <c r="E32" s="8">
        <v>83</v>
      </c>
      <c r="F32" s="8" t="s">
        <v>23</v>
      </c>
      <c r="G32" s="77">
        <v>43040</v>
      </c>
      <c r="H32" s="8"/>
      <c r="I32" s="96">
        <v>42769</v>
      </c>
      <c r="J32" s="107">
        <v>42811</v>
      </c>
      <c r="K32" s="108">
        <v>42839</v>
      </c>
      <c r="L32" s="107">
        <v>42871</v>
      </c>
      <c r="M32" s="107">
        <v>42902</v>
      </c>
      <c r="N32" s="107">
        <v>42933</v>
      </c>
      <c r="O32" s="98"/>
      <c r="P32" s="107">
        <v>42962</v>
      </c>
      <c r="Q32" s="98"/>
      <c r="R32" s="107">
        <v>42990</v>
      </c>
      <c r="S32" s="107">
        <v>43012</v>
      </c>
      <c r="T32" s="107">
        <v>43040</v>
      </c>
      <c r="U32" s="112">
        <v>43074</v>
      </c>
    </row>
    <row r="33" spans="1:42" ht="14.1" customHeight="1">
      <c r="A33" s="17">
        <v>3335</v>
      </c>
      <c r="B33" s="19" t="s">
        <v>21</v>
      </c>
      <c r="C33" s="77">
        <v>42674</v>
      </c>
      <c r="D33" s="14" t="s">
        <v>29</v>
      </c>
      <c r="E33" s="8">
        <v>95</v>
      </c>
      <c r="F33" s="14" t="s">
        <v>24</v>
      </c>
      <c r="G33" s="77">
        <v>43040</v>
      </c>
      <c r="H33" s="14"/>
      <c r="I33" s="96">
        <v>42769</v>
      </c>
      <c r="J33" s="107">
        <v>42811</v>
      </c>
      <c r="K33" s="108">
        <v>42839</v>
      </c>
      <c r="L33" s="107">
        <v>42871</v>
      </c>
      <c r="M33" s="107">
        <v>42902</v>
      </c>
      <c r="N33" s="107">
        <v>42933</v>
      </c>
      <c r="O33" s="98"/>
      <c r="P33" s="107">
        <v>42962</v>
      </c>
      <c r="Q33" s="98"/>
      <c r="R33" s="107">
        <v>42990</v>
      </c>
      <c r="S33" s="107">
        <v>43012</v>
      </c>
      <c r="T33" s="107">
        <v>43040</v>
      </c>
      <c r="U33" s="112">
        <v>43074</v>
      </c>
    </row>
    <row r="34" spans="1:42" ht="14.1" customHeight="1">
      <c r="A34" s="6">
        <v>3340</v>
      </c>
      <c r="B34" s="19" t="s">
        <v>21</v>
      </c>
      <c r="C34" s="77">
        <v>42672</v>
      </c>
      <c r="D34" s="8" t="s">
        <v>29</v>
      </c>
      <c r="E34" s="8">
        <v>97</v>
      </c>
      <c r="F34" s="8" t="s">
        <v>24</v>
      </c>
      <c r="G34" s="77">
        <v>43040</v>
      </c>
      <c r="H34" s="8"/>
      <c r="I34" s="96">
        <v>42769</v>
      </c>
      <c r="J34" s="107">
        <v>42811</v>
      </c>
      <c r="K34" s="108">
        <v>42839</v>
      </c>
      <c r="L34" s="107">
        <v>42871</v>
      </c>
      <c r="M34" s="107">
        <v>42902</v>
      </c>
      <c r="N34" s="107">
        <v>42933</v>
      </c>
      <c r="O34" s="98"/>
      <c r="P34" s="107">
        <v>42962</v>
      </c>
      <c r="Q34" s="98"/>
      <c r="R34" s="107">
        <v>42990</v>
      </c>
      <c r="S34" s="107">
        <v>43012</v>
      </c>
      <c r="T34" s="107">
        <v>43040</v>
      </c>
      <c r="U34" s="112">
        <v>43074</v>
      </c>
    </row>
    <row r="35" spans="1:42" ht="14.1" customHeight="1">
      <c r="A35" s="6">
        <v>3350</v>
      </c>
      <c r="B35" s="19" t="s">
        <v>21</v>
      </c>
      <c r="C35" s="77">
        <v>42686</v>
      </c>
      <c r="D35" s="8" t="s">
        <v>31</v>
      </c>
      <c r="E35" s="8">
        <v>83</v>
      </c>
      <c r="F35" s="8" t="s">
        <v>22</v>
      </c>
      <c r="G35" s="77">
        <v>43040</v>
      </c>
      <c r="H35" s="8"/>
      <c r="I35" s="96">
        <v>42769</v>
      </c>
      <c r="J35" s="107">
        <v>42811</v>
      </c>
      <c r="K35" s="108">
        <v>42839</v>
      </c>
      <c r="L35" s="107">
        <v>42871</v>
      </c>
      <c r="M35" s="107">
        <v>42902</v>
      </c>
      <c r="N35" s="107">
        <v>42933</v>
      </c>
      <c r="O35" s="98"/>
      <c r="P35" s="107">
        <v>42962</v>
      </c>
      <c r="Q35" s="98"/>
      <c r="R35" s="107">
        <v>42990</v>
      </c>
      <c r="S35" s="107">
        <v>43012</v>
      </c>
      <c r="T35" s="107">
        <v>43040</v>
      </c>
      <c r="U35" s="112">
        <v>43074</v>
      </c>
    </row>
    <row r="36" spans="1:42" ht="14.1" customHeight="1">
      <c r="J36">
        <v>1</v>
      </c>
      <c r="K36">
        <f>1+J36</f>
        <v>2</v>
      </c>
      <c r="L36">
        <f t="shared" ref="L36:AO36" si="0">1+K36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f t="shared" si="0"/>
        <v>12</v>
      </c>
      <c r="V36">
        <f t="shared" si="0"/>
        <v>13</v>
      </c>
      <c r="W36">
        <f t="shared" si="0"/>
        <v>14</v>
      </c>
      <c r="X36">
        <f t="shared" si="0"/>
        <v>15</v>
      </c>
      <c r="Y36">
        <f t="shared" si="0"/>
        <v>16</v>
      </c>
      <c r="Z36">
        <f t="shared" si="0"/>
        <v>17</v>
      </c>
      <c r="AA36">
        <f t="shared" si="0"/>
        <v>18</v>
      </c>
      <c r="AB36">
        <f t="shared" si="0"/>
        <v>19</v>
      </c>
      <c r="AC36">
        <f t="shared" si="0"/>
        <v>20</v>
      </c>
      <c r="AD36">
        <f t="shared" si="0"/>
        <v>21</v>
      </c>
      <c r="AE36">
        <f t="shared" si="0"/>
        <v>22</v>
      </c>
      <c r="AF36">
        <f t="shared" si="0"/>
        <v>23</v>
      </c>
      <c r="AG36">
        <f t="shared" si="0"/>
        <v>24</v>
      </c>
      <c r="AH36">
        <f t="shared" si="0"/>
        <v>25</v>
      </c>
      <c r="AI36">
        <f t="shared" si="0"/>
        <v>26</v>
      </c>
      <c r="AJ36">
        <f t="shared" si="0"/>
        <v>27</v>
      </c>
      <c r="AK36">
        <f t="shared" si="0"/>
        <v>28</v>
      </c>
      <c r="AL36">
        <f t="shared" si="0"/>
        <v>29</v>
      </c>
      <c r="AM36">
        <f t="shared" si="0"/>
        <v>30</v>
      </c>
      <c r="AN36">
        <f t="shared" si="0"/>
        <v>31</v>
      </c>
      <c r="AO36">
        <f t="shared" si="0"/>
        <v>32</v>
      </c>
    </row>
    <row r="37" spans="1:42" ht="14.1" customHeight="1">
      <c r="A37" s="18" t="s">
        <v>43</v>
      </c>
    </row>
    <row r="38" spans="1:42" ht="14.1" customHeight="1">
      <c r="A38" t="s">
        <v>97</v>
      </c>
      <c r="B38">
        <f>ROW(A39)</f>
        <v>39</v>
      </c>
      <c r="C38">
        <f>ROW(A54)</f>
        <v>54</v>
      </c>
      <c r="D38">
        <f>COLUMN(A39)</f>
        <v>1</v>
      </c>
      <c r="E38">
        <f>COLUMN(AP39)</f>
        <v>42</v>
      </c>
      <c r="H38" s="67" t="s">
        <v>1</v>
      </c>
    </row>
    <row r="39" spans="1:42" ht="14.1" customHeight="1">
      <c r="A39" s="31" t="s">
        <v>3</v>
      </c>
      <c r="B39" s="93" t="s">
        <v>93</v>
      </c>
      <c r="C39" s="32" t="s">
        <v>94</v>
      </c>
      <c r="D39" s="32" t="s">
        <v>5</v>
      </c>
      <c r="E39" s="32" t="s">
        <v>7</v>
      </c>
      <c r="F39" s="31" t="s">
        <v>46</v>
      </c>
      <c r="G39" s="31" t="s">
        <v>47</v>
      </c>
      <c r="H39" s="90" t="s">
        <v>48</v>
      </c>
      <c r="I39" s="32" t="s">
        <v>8</v>
      </c>
      <c r="J39" s="28" t="s">
        <v>98</v>
      </c>
      <c r="K39" s="28" t="s">
        <v>99</v>
      </c>
      <c r="L39" s="28" t="s">
        <v>100</v>
      </c>
      <c r="M39" s="28" t="s">
        <v>101</v>
      </c>
      <c r="N39" s="28" t="s">
        <v>102</v>
      </c>
      <c r="O39" s="28" t="s">
        <v>103</v>
      </c>
      <c r="P39" s="28" t="s">
        <v>104</v>
      </c>
      <c r="Q39" s="28" t="s">
        <v>105</v>
      </c>
      <c r="R39" s="28" t="s">
        <v>106</v>
      </c>
      <c r="S39" s="28" t="s">
        <v>107</v>
      </c>
      <c r="T39" s="28" t="s">
        <v>108</v>
      </c>
      <c r="U39" s="28" t="s">
        <v>109</v>
      </c>
      <c r="V39" s="28" t="s">
        <v>110</v>
      </c>
      <c r="W39" s="28" t="s">
        <v>111</v>
      </c>
      <c r="X39" s="28" t="s">
        <v>112</v>
      </c>
      <c r="Y39" s="28" t="s">
        <v>113</v>
      </c>
      <c r="Z39" s="28" t="s">
        <v>114</v>
      </c>
      <c r="AA39" s="28" t="s">
        <v>115</v>
      </c>
      <c r="AB39" s="28" t="s">
        <v>116</v>
      </c>
      <c r="AC39" s="28" t="s">
        <v>117</v>
      </c>
      <c r="AD39" s="28" t="s">
        <v>118</v>
      </c>
      <c r="AE39" s="28" t="s">
        <v>119</v>
      </c>
      <c r="AF39" s="28" t="s">
        <v>120</v>
      </c>
      <c r="AG39" s="28" t="s">
        <v>121</v>
      </c>
      <c r="AH39" s="28" t="s">
        <v>122</v>
      </c>
      <c r="AI39" s="28" t="s">
        <v>123</v>
      </c>
      <c r="AJ39" s="28" t="s">
        <v>124</v>
      </c>
      <c r="AK39" s="28" t="s">
        <v>125</v>
      </c>
      <c r="AL39" s="28" t="s">
        <v>126</v>
      </c>
      <c r="AM39" s="28" t="s">
        <v>127</v>
      </c>
      <c r="AN39" s="28" t="s">
        <v>128</v>
      </c>
      <c r="AO39" s="28" t="s">
        <v>129</v>
      </c>
      <c r="AP39" s="28" t="s">
        <v>130</v>
      </c>
    </row>
    <row r="40" spans="1:42" ht="14.1" customHeight="1">
      <c r="A40" s="33">
        <v>4329</v>
      </c>
      <c r="B40" s="34" t="s">
        <v>50</v>
      </c>
      <c r="C40" s="34" t="s">
        <v>31</v>
      </c>
      <c r="D40" s="77">
        <v>43788</v>
      </c>
      <c r="E40" s="77"/>
      <c r="F40" s="81" t="s">
        <v>51</v>
      </c>
      <c r="G40" s="81" t="s">
        <v>52</v>
      </c>
      <c r="H40" s="81">
        <v>43973</v>
      </c>
      <c r="I40" s="77">
        <v>44083</v>
      </c>
      <c r="J40" s="77">
        <v>43972</v>
      </c>
      <c r="K40" s="77">
        <v>43999</v>
      </c>
      <c r="L40" s="77">
        <v>44013</v>
      </c>
      <c r="M40" s="77">
        <v>44027</v>
      </c>
      <c r="N40" s="77">
        <v>44041</v>
      </c>
      <c r="O40" s="77">
        <v>44055</v>
      </c>
      <c r="P40" s="77">
        <v>44069</v>
      </c>
      <c r="Q40" s="77">
        <v>44083</v>
      </c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1:42" ht="14.1" customHeight="1">
      <c r="A41" s="33">
        <v>4324</v>
      </c>
      <c r="B41" s="34" t="s">
        <v>50</v>
      </c>
      <c r="C41" s="34" t="s">
        <v>29</v>
      </c>
      <c r="D41" s="77">
        <v>43788</v>
      </c>
      <c r="E41" s="77"/>
      <c r="F41" s="81" t="s">
        <v>51</v>
      </c>
      <c r="G41" s="81" t="s">
        <v>53</v>
      </c>
      <c r="H41" s="81">
        <v>43976</v>
      </c>
      <c r="I41" s="77">
        <v>44043</v>
      </c>
      <c r="J41" s="77">
        <v>43972</v>
      </c>
      <c r="K41" s="77">
        <v>43999</v>
      </c>
      <c r="L41" s="77">
        <v>44013</v>
      </c>
      <c r="M41" s="77">
        <v>44027</v>
      </c>
      <c r="N41" s="77">
        <v>44041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1:42" ht="14.1" customHeight="1">
      <c r="A42" s="33">
        <v>4321</v>
      </c>
      <c r="B42" s="34" t="s">
        <v>50</v>
      </c>
      <c r="C42" s="34" t="s">
        <v>31</v>
      </c>
      <c r="D42" s="77">
        <v>43782</v>
      </c>
      <c r="E42" s="77"/>
      <c r="F42" s="81" t="s">
        <v>51</v>
      </c>
      <c r="G42" s="81" t="s">
        <v>53</v>
      </c>
      <c r="H42" s="81">
        <v>43976</v>
      </c>
      <c r="I42" s="77">
        <v>44029</v>
      </c>
      <c r="J42" s="77">
        <v>43972</v>
      </c>
      <c r="K42" s="77">
        <v>43999</v>
      </c>
      <c r="L42" s="77">
        <v>44013</v>
      </c>
      <c r="M42" s="77">
        <v>44027</v>
      </c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1:42" ht="14.1" customHeight="1">
      <c r="A43" s="33">
        <v>4309</v>
      </c>
      <c r="B43" s="34" t="s">
        <v>50</v>
      </c>
      <c r="C43" s="34" t="s">
        <v>31</v>
      </c>
      <c r="D43" s="77">
        <v>43779</v>
      </c>
      <c r="E43" s="77"/>
      <c r="F43" s="81" t="s">
        <v>51</v>
      </c>
      <c r="G43" s="81" t="s">
        <v>54</v>
      </c>
      <c r="H43" s="81">
        <v>43990</v>
      </c>
      <c r="I43" s="77">
        <v>44103</v>
      </c>
      <c r="J43" s="77">
        <v>43972</v>
      </c>
      <c r="K43" s="77">
        <v>43986</v>
      </c>
      <c r="L43" s="77">
        <v>44013</v>
      </c>
      <c r="M43" s="77">
        <v>44027</v>
      </c>
      <c r="N43" s="77">
        <v>44041</v>
      </c>
      <c r="O43" s="77">
        <v>44055</v>
      </c>
      <c r="P43" s="77">
        <v>44069</v>
      </c>
      <c r="Q43" s="77">
        <v>44083</v>
      </c>
      <c r="R43" s="77">
        <v>44097</v>
      </c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1:42" ht="14.1" customHeight="1">
      <c r="A44" s="38">
        <v>4311</v>
      </c>
      <c r="B44" s="38" t="s">
        <v>21</v>
      </c>
      <c r="C44" s="39" t="s">
        <v>31</v>
      </c>
      <c r="D44" s="77">
        <v>43779</v>
      </c>
      <c r="E44" s="77"/>
      <c r="F44" s="81" t="s">
        <v>51</v>
      </c>
      <c r="G44" s="81" t="s">
        <v>55</v>
      </c>
      <c r="H44" s="81">
        <v>43990</v>
      </c>
      <c r="I44" s="77">
        <v>44389</v>
      </c>
      <c r="J44" s="77">
        <v>43972</v>
      </c>
      <c r="K44" s="77">
        <v>43986</v>
      </c>
      <c r="L44" s="77">
        <v>44013</v>
      </c>
      <c r="M44" s="77">
        <v>44027</v>
      </c>
      <c r="N44" s="77">
        <v>44041</v>
      </c>
      <c r="O44" s="77">
        <v>44055</v>
      </c>
      <c r="P44" s="77">
        <v>44069</v>
      </c>
      <c r="Q44" s="77">
        <v>44083</v>
      </c>
      <c r="R44" s="77">
        <v>44097</v>
      </c>
      <c r="S44" s="77">
        <v>44111</v>
      </c>
      <c r="T44" s="77">
        <v>44125</v>
      </c>
      <c r="U44" s="77">
        <v>44137</v>
      </c>
      <c r="V44" s="77">
        <v>44153</v>
      </c>
      <c r="W44" s="77">
        <v>44167</v>
      </c>
      <c r="X44" s="77">
        <v>44179</v>
      </c>
      <c r="Y44" s="77">
        <v>44193</v>
      </c>
      <c r="Z44" s="77">
        <v>44207</v>
      </c>
      <c r="AA44" s="77">
        <v>44214</v>
      </c>
      <c r="AB44" s="77">
        <v>44228</v>
      </c>
      <c r="AC44" s="77">
        <v>44235</v>
      </c>
      <c r="AD44" s="77">
        <v>44242</v>
      </c>
      <c r="AE44" s="77">
        <v>44249</v>
      </c>
      <c r="AF44" s="77">
        <v>44256</v>
      </c>
      <c r="AG44" s="77">
        <v>44263</v>
      </c>
      <c r="AH44" s="77">
        <v>44277</v>
      </c>
      <c r="AI44" s="77">
        <v>44291</v>
      </c>
      <c r="AJ44" s="77">
        <v>44305</v>
      </c>
      <c r="AK44" s="77">
        <v>44319</v>
      </c>
      <c r="AL44" s="77">
        <v>44333</v>
      </c>
      <c r="AM44" s="77">
        <v>44354</v>
      </c>
      <c r="AN44" s="77">
        <v>44361</v>
      </c>
      <c r="AO44" s="77">
        <v>44375</v>
      </c>
      <c r="AP44" s="77">
        <v>44389</v>
      </c>
    </row>
    <row r="45" spans="1:42" ht="14.1" customHeight="1">
      <c r="A45" s="34">
        <v>4419</v>
      </c>
      <c r="B45" s="34" t="s">
        <v>50</v>
      </c>
      <c r="C45" s="34" t="s">
        <v>31</v>
      </c>
      <c r="D45" s="77">
        <v>44026</v>
      </c>
      <c r="E45" s="77"/>
      <c r="F45" s="81" t="s">
        <v>57</v>
      </c>
      <c r="G45" s="81" t="s">
        <v>58</v>
      </c>
      <c r="H45" s="81">
        <v>44214</v>
      </c>
      <c r="I45" s="77">
        <v>44288</v>
      </c>
      <c r="J45" s="77">
        <v>44167</v>
      </c>
      <c r="K45" s="77">
        <v>44179</v>
      </c>
      <c r="L45" s="77">
        <v>44193</v>
      </c>
      <c r="M45" s="77">
        <v>44200</v>
      </c>
      <c r="N45" s="77">
        <v>44207</v>
      </c>
      <c r="O45" s="77">
        <v>44214</v>
      </c>
      <c r="P45" s="77">
        <v>44221</v>
      </c>
      <c r="Q45" s="77">
        <v>44228</v>
      </c>
      <c r="R45" s="77">
        <v>44235</v>
      </c>
      <c r="S45" s="77">
        <v>44242</v>
      </c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</row>
    <row r="46" spans="1:42" ht="14.1" customHeight="1">
      <c r="A46" s="34">
        <v>4428</v>
      </c>
      <c r="B46" s="34" t="s">
        <v>50</v>
      </c>
      <c r="C46" s="34" t="s">
        <v>29</v>
      </c>
      <c r="D46" s="77">
        <v>44052</v>
      </c>
      <c r="E46" s="77"/>
      <c r="F46" s="81" t="s">
        <v>57</v>
      </c>
      <c r="G46" s="81" t="s">
        <v>59</v>
      </c>
      <c r="H46" s="81">
        <v>44168</v>
      </c>
      <c r="I46" s="77">
        <v>44179</v>
      </c>
      <c r="J46" s="77">
        <v>44167</v>
      </c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</row>
    <row r="47" spans="1:42" ht="14.1" customHeight="1">
      <c r="A47" s="34">
        <v>4433</v>
      </c>
      <c r="B47" s="34" t="s">
        <v>50</v>
      </c>
      <c r="C47" s="34" t="s">
        <v>29</v>
      </c>
      <c r="D47" s="77">
        <v>44064</v>
      </c>
      <c r="E47" s="77"/>
      <c r="F47" s="81" t="s">
        <v>57</v>
      </c>
      <c r="G47" s="81" t="s">
        <v>60</v>
      </c>
      <c r="H47" s="81">
        <v>44200</v>
      </c>
      <c r="I47" s="77">
        <v>44305</v>
      </c>
      <c r="J47" s="77">
        <v>44167</v>
      </c>
      <c r="K47" s="77">
        <v>44179</v>
      </c>
      <c r="L47" s="77">
        <v>44193</v>
      </c>
      <c r="M47" s="77">
        <v>44200</v>
      </c>
      <c r="N47" s="77">
        <v>44207</v>
      </c>
      <c r="O47" s="77">
        <v>44214</v>
      </c>
      <c r="P47" s="77">
        <v>44221</v>
      </c>
      <c r="Q47" s="77">
        <v>44228</v>
      </c>
      <c r="R47" s="77">
        <v>44235</v>
      </c>
      <c r="S47" s="77">
        <v>44242</v>
      </c>
      <c r="T47" s="77">
        <v>44249</v>
      </c>
      <c r="U47" s="77">
        <v>44256</v>
      </c>
      <c r="V47" s="77">
        <v>44263</v>
      </c>
      <c r="W47" s="77">
        <v>44270</v>
      </c>
      <c r="X47" s="77">
        <v>44277</v>
      </c>
      <c r="Y47" s="77">
        <v>44284</v>
      </c>
      <c r="Z47" s="77">
        <v>44291</v>
      </c>
      <c r="AA47" s="77">
        <v>44298</v>
      </c>
      <c r="AB47" s="77"/>
      <c r="AC47" s="77"/>
      <c r="AD47" s="77"/>
      <c r="AE47" s="77"/>
      <c r="AF47" s="77"/>
      <c r="AG47" s="77"/>
    </row>
    <row r="48" spans="1:42" ht="14.1" customHeight="1">
      <c r="A48" s="34">
        <v>4436</v>
      </c>
      <c r="B48" s="34" t="s">
        <v>50</v>
      </c>
      <c r="C48" s="34" t="s">
        <v>31</v>
      </c>
      <c r="D48" s="77">
        <v>44064</v>
      </c>
      <c r="E48" s="77"/>
      <c r="F48" s="81" t="s">
        <v>57</v>
      </c>
      <c r="G48" s="81" t="s">
        <v>58</v>
      </c>
      <c r="H48" s="81">
        <v>44214</v>
      </c>
      <c r="I48" s="77">
        <v>44276</v>
      </c>
      <c r="J48" s="77">
        <v>44167</v>
      </c>
      <c r="K48" s="77">
        <v>44179</v>
      </c>
      <c r="L48" s="77">
        <v>44193</v>
      </c>
      <c r="M48" s="77">
        <v>44200</v>
      </c>
      <c r="N48" s="77">
        <v>44207</v>
      </c>
      <c r="O48" s="77">
        <v>44214</v>
      </c>
      <c r="P48" s="77">
        <v>44221</v>
      </c>
      <c r="Q48" s="77">
        <v>44228</v>
      </c>
      <c r="R48" s="77">
        <v>44235</v>
      </c>
      <c r="S48" s="77">
        <v>44242</v>
      </c>
      <c r="T48" s="77">
        <v>44249</v>
      </c>
      <c r="U48" s="77">
        <v>44256</v>
      </c>
      <c r="V48" s="77">
        <v>44263</v>
      </c>
      <c r="W48" s="77">
        <v>44270</v>
      </c>
      <c r="X48" s="77">
        <v>44277</v>
      </c>
      <c r="Y48" s="77"/>
      <c r="Z48" s="77"/>
      <c r="AA48" s="77"/>
      <c r="AB48" s="77"/>
      <c r="AC48" s="77"/>
      <c r="AD48" s="77"/>
      <c r="AE48" s="77"/>
      <c r="AF48" s="77"/>
      <c r="AG48" s="77"/>
    </row>
    <row r="49" spans="1:38" ht="14.1" customHeight="1">
      <c r="A49" s="34">
        <v>4443</v>
      </c>
      <c r="B49" s="34" t="s">
        <v>50</v>
      </c>
      <c r="C49" s="34" t="s">
        <v>31</v>
      </c>
      <c r="D49" s="77">
        <v>44068</v>
      </c>
      <c r="E49" s="77"/>
      <c r="F49" s="81" t="s">
        <v>57</v>
      </c>
      <c r="G49" s="81" t="s">
        <v>60</v>
      </c>
      <c r="H49" s="81">
        <v>44200</v>
      </c>
      <c r="I49" s="77">
        <v>44342</v>
      </c>
      <c r="J49" s="77">
        <v>44167</v>
      </c>
      <c r="K49" s="77">
        <v>44179</v>
      </c>
      <c r="L49" s="77">
        <v>44193</v>
      </c>
      <c r="M49" s="77">
        <v>44200</v>
      </c>
      <c r="N49" s="77">
        <v>44207</v>
      </c>
      <c r="O49" s="77">
        <v>44214</v>
      </c>
      <c r="P49" s="77">
        <v>44221</v>
      </c>
      <c r="Q49" s="77">
        <v>44228</v>
      </c>
      <c r="R49" s="77">
        <v>44235</v>
      </c>
      <c r="S49" s="77">
        <v>44242</v>
      </c>
      <c r="T49" s="77">
        <v>44249</v>
      </c>
      <c r="U49" s="77">
        <v>44256</v>
      </c>
      <c r="V49" s="77">
        <v>44263</v>
      </c>
      <c r="W49" s="77">
        <v>44270</v>
      </c>
      <c r="X49" s="77">
        <v>44277</v>
      </c>
      <c r="Y49" s="77">
        <v>44284</v>
      </c>
      <c r="Z49" s="77">
        <v>44291</v>
      </c>
      <c r="AA49" s="77">
        <v>44298</v>
      </c>
      <c r="AB49" s="77">
        <v>44305</v>
      </c>
      <c r="AC49" s="77">
        <v>44312</v>
      </c>
      <c r="AD49" s="77">
        <v>44319</v>
      </c>
      <c r="AE49" s="77">
        <v>44326</v>
      </c>
      <c r="AF49" s="77">
        <v>44333</v>
      </c>
      <c r="AG49" s="77">
        <v>44340</v>
      </c>
    </row>
    <row r="50" spans="1:38" ht="14.1" customHeight="1">
      <c r="A50" s="53">
        <v>4501</v>
      </c>
      <c r="B50" s="54" t="s">
        <v>21</v>
      </c>
      <c r="C50" s="55" t="s">
        <v>31</v>
      </c>
      <c r="D50" s="77">
        <v>44258</v>
      </c>
      <c r="E50" s="77"/>
      <c r="F50" s="81" t="s">
        <v>62</v>
      </c>
      <c r="G50" s="81" t="s">
        <v>63</v>
      </c>
      <c r="H50" s="81">
        <v>44446</v>
      </c>
      <c r="I50" s="77">
        <v>44537</v>
      </c>
      <c r="J50" s="77">
        <v>44446</v>
      </c>
      <c r="K50" s="77"/>
      <c r="L50" s="77">
        <v>44460</v>
      </c>
      <c r="M50" s="77">
        <v>44466</v>
      </c>
      <c r="N50" s="77">
        <v>44473</v>
      </c>
      <c r="O50" s="77">
        <v>44480</v>
      </c>
      <c r="P50" s="77">
        <v>44487</v>
      </c>
      <c r="Q50" s="77">
        <v>44494</v>
      </c>
      <c r="R50" s="77">
        <v>44501</v>
      </c>
      <c r="S50" s="77">
        <v>44508</v>
      </c>
      <c r="T50" s="77">
        <v>44515</v>
      </c>
      <c r="U50" s="77">
        <v>44522</v>
      </c>
      <c r="V50" s="77">
        <v>44529</v>
      </c>
      <c r="W50" s="77">
        <v>44536</v>
      </c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7"/>
      <c r="AJ50" s="78"/>
      <c r="AK50" s="78"/>
      <c r="AL50" s="78"/>
    </row>
    <row r="51" spans="1:38" ht="14.1" customHeight="1">
      <c r="A51" s="42">
        <v>4510</v>
      </c>
      <c r="B51" s="44" t="s">
        <v>50</v>
      </c>
      <c r="C51" s="34" t="s">
        <v>31</v>
      </c>
      <c r="D51" s="77">
        <v>44266</v>
      </c>
      <c r="E51" s="77"/>
      <c r="F51" s="81" t="s">
        <v>62</v>
      </c>
      <c r="G51" s="81" t="s">
        <v>63</v>
      </c>
      <c r="H51" s="81">
        <v>44446</v>
      </c>
      <c r="I51" s="77">
        <v>44508</v>
      </c>
      <c r="J51" s="77">
        <v>44446</v>
      </c>
      <c r="K51" s="77"/>
      <c r="L51" s="77">
        <v>44460</v>
      </c>
      <c r="M51" s="77">
        <v>44466</v>
      </c>
      <c r="N51" s="77">
        <v>44473</v>
      </c>
      <c r="O51" s="77">
        <v>44480</v>
      </c>
      <c r="P51" s="77">
        <v>44487</v>
      </c>
      <c r="Q51" s="77">
        <v>44494</v>
      </c>
      <c r="R51" s="77">
        <v>44501</v>
      </c>
      <c r="S51" s="77">
        <v>44508</v>
      </c>
      <c r="T51" s="77"/>
      <c r="U51" s="77"/>
      <c r="V51" s="77"/>
      <c r="W51" s="77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7"/>
      <c r="AJ51" s="78"/>
      <c r="AK51" s="78"/>
      <c r="AL51" s="78"/>
    </row>
    <row r="52" spans="1:38" ht="14.1" customHeight="1">
      <c r="A52" s="42">
        <v>4506</v>
      </c>
      <c r="B52" s="44" t="s">
        <v>50</v>
      </c>
      <c r="C52" s="34" t="s">
        <v>31</v>
      </c>
      <c r="D52" s="77">
        <v>44258</v>
      </c>
      <c r="E52" s="77"/>
      <c r="F52" s="81" t="s">
        <v>62</v>
      </c>
      <c r="G52" s="81" t="s">
        <v>63</v>
      </c>
      <c r="H52" s="81">
        <v>44446</v>
      </c>
      <c r="I52" s="77">
        <v>44517</v>
      </c>
      <c r="J52" s="77">
        <v>44446</v>
      </c>
      <c r="K52" s="77"/>
      <c r="L52" s="77">
        <v>44460</v>
      </c>
      <c r="M52" s="77">
        <v>44466</v>
      </c>
      <c r="N52" s="77">
        <v>44473</v>
      </c>
      <c r="O52" s="77">
        <v>44480</v>
      </c>
      <c r="P52" s="77">
        <v>44487</v>
      </c>
      <c r="Q52" s="77">
        <v>44494</v>
      </c>
      <c r="R52" s="77">
        <v>44501</v>
      </c>
      <c r="S52" s="77">
        <v>44508</v>
      </c>
      <c r="T52" s="77">
        <v>44515</v>
      </c>
      <c r="U52" s="77"/>
      <c r="V52" s="77"/>
      <c r="W52" s="77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7"/>
      <c r="AJ52" s="78"/>
      <c r="AK52" s="78"/>
      <c r="AL52" s="78"/>
    </row>
    <row r="53" spans="1:38" ht="14.1" customHeight="1">
      <c r="A53" s="42">
        <v>4534</v>
      </c>
      <c r="B53" s="38" t="s">
        <v>21</v>
      </c>
      <c r="C53" s="34" t="s">
        <v>31</v>
      </c>
      <c r="D53" s="77">
        <v>44338</v>
      </c>
      <c r="E53" s="77"/>
      <c r="F53" s="81" t="s">
        <v>62</v>
      </c>
      <c r="G53" s="81" t="s">
        <v>76</v>
      </c>
      <c r="H53" s="81">
        <v>44480</v>
      </c>
      <c r="I53" s="77">
        <v>44537</v>
      </c>
      <c r="J53" s="77">
        <v>44446</v>
      </c>
      <c r="K53" s="77">
        <v>44453</v>
      </c>
      <c r="L53" s="77">
        <v>44460</v>
      </c>
      <c r="M53" s="77">
        <v>44466</v>
      </c>
      <c r="N53" s="77">
        <v>44473</v>
      </c>
      <c r="O53" s="77">
        <v>44480</v>
      </c>
      <c r="P53" s="77"/>
      <c r="Q53" s="77">
        <v>44494</v>
      </c>
      <c r="R53" s="77">
        <v>44501</v>
      </c>
      <c r="S53" s="77">
        <v>44508</v>
      </c>
      <c r="T53" s="77">
        <v>44515</v>
      </c>
      <c r="U53" s="77">
        <v>44522</v>
      </c>
      <c r="V53" s="77">
        <v>44529</v>
      </c>
      <c r="W53" s="77">
        <v>44536</v>
      </c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7"/>
      <c r="AJ53" s="78"/>
      <c r="AK53" s="78"/>
      <c r="AL53" s="78"/>
    </row>
    <row r="54" spans="1:38" ht="14.1" customHeight="1">
      <c r="A54" s="42">
        <v>4535</v>
      </c>
      <c r="B54" s="44" t="s">
        <v>50</v>
      </c>
      <c r="C54" s="34" t="s">
        <v>31</v>
      </c>
      <c r="D54" s="77">
        <v>44338</v>
      </c>
      <c r="E54" s="77"/>
      <c r="F54" s="81" t="s">
        <v>62</v>
      </c>
      <c r="G54" s="81" t="s">
        <v>76</v>
      </c>
      <c r="H54" s="81">
        <v>44480</v>
      </c>
      <c r="I54" s="77">
        <v>44537</v>
      </c>
      <c r="J54" s="77">
        <v>44446</v>
      </c>
      <c r="K54" s="77">
        <v>44453</v>
      </c>
      <c r="L54" s="77">
        <v>44460</v>
      </c>
      <c r="M54" s="77">
        <v>44466</v>
      </c>
      <c r="N54" s="77">
        <v>44473</v>
      </c>
      <c r="O54" s="77">
        <v>44480</v>
      </c>
      <c r="P54" s="77"/>
      <c r="Q54" s="77">
        <v>44494</v>
      </c>
      <c r="R54" s="77">
        <v>44501</v>
      </c>
      <c r="S54" s="77">
        <v>44508</v>
      </c>
      <c r="T54" s="77">
        <v>44515</v>
      </c>
      <c r="U54" s="77">
        <v>44522</v>
      </c>
      <c r="V54" s="77">
        <v>44529</v>
      </c>
      <c r="W54" s="77">
        <v>44536</v>
      </c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7"/>
      <c r="AJ54" s="78"/>
      <c r="AK54" s="78"/>
      <c r="AL54" s="78"/>
    </row>
    <row r="57" spans="1:38" ht="14.1" customHeight="1">
      <c r="A57" s="18" t="s">
        <v>78</v>
      </c>
      <c r="B57">
        <f>ROW(A59)</f>
        <v>59</v>
      </c>
      <c r="C57">
        <f>ROW(A69)</f>
        <v>69</v>
      </c>
      <c r="D57">
        <f>COLUMN(A59)</f>
        <v>1</v>
      </c>
      <c r="E57">
        <f>COLUMN(N59)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38" ht="14.1" customHeight="1">
      <c r="A58" s="67"/>
      <c r="B58" s="67"/>
      <c r="C58" s="67"/>
      <c r="D58" s="67"/>
      <c r="E58" s="67"/>
      <c r="F58" s="73" t="s">
        <v>80</v>
      </c>
      <c r="G58" s="73" t="s">
        <v>81</v>
      </c>
      <c r="H58" s="73" t="s">
        <v>82</v>
      </c>
      <c r="I58" s="73" t="s">
        <v>83</v>
      </c>
      <c r="J58" s="73" t="s">
        <v>84</v>
      </c>
      <c r="K58" s="73" t="s">
        <v>85</v>
      </c>
      <c r="L58" s="73" t="s">
        <v>86</v>
      </c>
      <c r="M58" s="73" t="s">
        <v>87</v>
      </c>
      <c r="N58" s="45" t="s">
        <v>8</v>
      </c>
    </row>
    <row r="59" spans="1:38" ht="14.1" customHeight="1">
      <c r="A59" s="45" t="s">
        <v>3</v>
      </c>
      <c r="B59" s="45" t="s">
        <v>94</v>
      </c>
      <c r="C59" s="45" t="s">
        <v>5</v>
      </c>
      <c r="D59" s="45" t="s">
        <v>7</v>
      </c>
      <c r="E59" s="68" t="s">
        <v>93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131</v>
      </c>
    </row>
    <row r="60" spans="1:38" ht="14.1" customHeight="1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77">
        <v>43194</v>
      </c>
      <c r="G60" s="77">
        <v>43201</v>
      </c>
      <c r="H60" s="77">
        <v>43208</v>
      </c>
      <c r="I60" s="77">
        <v>43215</v>
      </c>
      <c r="J60" s="77">
        <v>43224</v>
      </c>
      <c r="K60" s="77">
        <v>43231</v>
      </c>
      <c r="L60" s="77">
        <v>43238</v>
      </c>
      <c r="M60" s="77">
        <v>43245</v>
      </c>
      <c r="N60" s="77">
        <v>43328</v>
      </c>
    </row>
    <row r="61" spans="1:38" ht="14.1" customHeight="1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77">
        <v>43194</v>
      </c>
      <c r="G61" s="77">
        <v>43201</v>
      </c>
      <c r="H61" s="77">
        <v>43208</v>
      </c>
      <c r="I61" s="77">
        <v>43215</v>
      </c>
      <c r="J61" s="77">
        <v>43224</v>
      </c>
      <c r="K61" s="77">
        <v>43231</v>
      </c>
      <c r="L61" s="77">
        <v>43238</v>
      </c>
      <c r="M61" s="77">
        <v>43245</v>
      </c>
      <c r="N61" s="77">
        <v>43328</v>
      </c>
    </row>
    <row r="62" spans="1:38" ht="14.1" customHeight="1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77">
        <v>43194</v>
      </c>
      <c r="G62" s="77">
        <v>43201</v>
      </c>
      <c r="H62" s="77">
        <v>43208</v>
      </c>
      <c r="I62" s="77">
        <v>43215</v>
      </c>
      <c r="J62" s="77">
        <v>43224</v>
      </c>
      <c r="K62" s="77">
        <v>43231</v>
      </c>
      <c r="L62" s="77">
        <v>43238</v>
      </c>
      <c r="M62" s="77">
        <v>43245</v>
      </c>
      <c r="N62" s="77">
        <v>43328</v>
      </c>
    </row>
    <row r="63" spans="1:38" ht="14.1" customHeight="1">
      <c r="A63" s="45">
        <v>3697</v>
      </c>
      <c r="B63" s="45" t="s">
        <v>31</v>
      </c>
      <c r="C63" s="77">
        <v>43132</v>
      </c>
      <c r="D63" s="45" t="s">
        <v>22</v>
      </c>
      <c r="E63" s="45" t="s">
        <v>88</v>
      </c>
      <c r="F63" s="77">
        <v>43194</v>
      </c>
      <c r="G63" s="77">
        <v>43201</v>
      </c>
      <c r="H63" s="77">
        <v>43208</v>
      </c>
      <c r="I63" s="77">
        <v>43215</v>
      </c>
      <c r="J63" s="77">
        <v>43224</v>
      </c>
      <c r="K63" s="77">
        <v>43231</v>
      </c>
      <c r="L63" s="77">
        <v>43238</v>
      </c>
      <c r="M63" s="77">
        <v>43245</v>
      </c>
      <c r="N63" s="77">
        <v>43328</v>
      </c>
    </row>
    <row r="64" spans="1:38" ht="14.1" customHeight="1">
      <c r="A64" s="45">
        <v>3698</v>
      </c>
      <c r="B64" s="45" t="s">
        <v>31</v>
      </c>
      <c r="C64" s="77">
        <v>43132</v>
      </c>
      <c r="D64" s="45" t="s">
        <v>22</v>
      </c>
      <c r="E64" s="45" t="s">
        <v>88</v>
      </c>
      <c r="F64" s="77">
        <v>43194</v>
      </c>
      <c r="G64" s="77">
        <v>43201</v>
      </c>
      <c r="H64" s="77">
        <v>43208</v>
      </c>
      <c r="I64" s="77">
        <v>43215</v>
      </c>
      <c r="J64" s="77">
        <v>43224</v>
      </c>
      <c r="K64" s="77">
        <v>43231</v>
      </c>
      <c r="L64" s="77">
        <v>43238</v>
      </c>
      <c r="M64" s="77">
        <v>43245</v>
      </c>
      <c r="N64" s="77">
        <v>43328</v>
      </c>
    </row>
    <row r="65" spans="1:14" ht="14.1" customHeight="1">
      <c r="A65" s="45">
        <v>3700</v>
      </c>
      <c r="B65" s="45" t="s">
        <v>31</v>
      </c>
      <c r="C65" s="77">
        <v>43132</v>
      </c>
      <c r="D65" s="45" t="s">
        <v>22</v>
      </c>
      <c r="E65" s="45" t="s">
        <v>88</v>
      </c>
      <c r="F65" s="77">
        <v>43194</v>
      </c>
      <c r="G65" s="77">
        <v>43201</v>
      </c>
      <c r="H65" s="77">
        <v>43208</v>
      </c>
      <c r="I65" s="77">
        <v>43215</v>
      </c>
      <c r="J65" s="77">
        <v>43224</v>
      </c>
      <c r="K65" s="77">
        <v>43231</v>
      </c>
      <c r="L65" s="77">
        <v>43238</v>
      </c>
      <c r="M65" s="77">
        <v>43245</v>
      </c>
      <c r="N65" s="77">
        <v>43328</v>
      </c>
    </row>
    <row r="66" spans="1:14" ht="14.1" customHeight="1">
      <c r="A66" s="45">
        <v>3701</v>
      </c>
      <c r="B66" s="45" t="s">
        <v>29</v>
      </c>
      <c r="C66" s="77">
        <v>43132</v>
      </c>
      <c r="D66" s="45" t="s">
        <v>22</v>
      </c>
      <c r="E66" s="45" t="s">
        <v>88</v>
      </c>
      <c r="F66" s="77">
        <v>43194</v>
      </c>
      <c r="G66" s="77">
        <v>43201</v>
      </c>
      <c r="H66" s="77">
        <v>43208</v>
      </c>
      <c r="I66" s="77">
        <v>43215</v>
      </c>
      <c r="J66" s="77">
        <v>43224</v>
      </c>
      <c r="K66" s="77">
        <v>43231</v>
      </c>
      <c r="L66" s="77">
        <v>43238</v>
      </c>
      <c r="M66" s="77">
        <v>43245</v>
      </c>
      <c r="N66" s="77">
        <v>43328</v>
      </c>
    </row>
    <row r="67" spans="1:14" ht="14.1" customHeight="1">
      <c r="A67" s="45">
        <v>3702</v>
      </c>
      <c r="B67" s="45" t="s">
        <v>29</v>
      </c>
      <c r="C67" s="77">
        <v>43132</v>
      </c>
      <c r="D67" s="45" t="s">
        <v>22</v>
      </c>
      <c r="E67" s="45" t="s">
        <v>88</v>
      </c>
      <c r="F67" s="77">
        <v>43194</v>
      </c>
      <c r="G67" s="77">
        <v>43201</v>
      </c>
      <c r="H67" s="77">
        <v>43208</v>
      </c>
      <c r="I67" s="77">
        <v>43215</v>
      </c>
      <c r="J67" s="77">
        <v>43224</v>
      </c>
      <c r="K67" s="77">
        <v>43231</v>
      </c>
      <c r="L67" s="77">
        <v>43238</v>
      </c>
      <c r="M67" s="77">
        <v>43245</v>
      </c>
      <c r="N67" s="77">
        <v>43328</v>
      </c>
    </row>
    <row r="68" spans="1:14" ht="14.1" customHeight="1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77">
        <v>43194</v>
      </c>
      <c r="G68" s="77">
        <v>43201</v>
      </c>
      <c r="H68" s="77">
        <v>43208</v>
      </c>
      <c r="I68" s="77">
        <v>43215</v>
      </c>
      <c r="J68" s="77">
        <v>43224</v>
      </c>
      <c r="K68" s="77">
        <v>43231</v>
      </c>
      <c r="L68" s="77">
        <v>43238</v>
      </c>
      <c r="M68" s="77">
        <v>43245</v>
      </c>
      <c r="N68" s="77">
        <v>43328</v>
      </c>
    </row>
    <row r="69" spans="1:14" ht="14.1" customHeight="1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77">
        <v>43194</v>
      </c>
      <c r="G69" s="77">
        <v>43201</v>
      </c>
      <c r="H69" s="77">
        <v>43208</v>
      </c>
      <c r="I69" s="77">
        <v>43215</v>
      </c>
      <c r="J69" s="77">
        <v>43224</v>
      </c>
      <c r="K69" s="77">
        <v>43231</v>
      </c>
      <c r="L69" s="77">
        <v>43238</v>
      </c>
      <c r="M69" s="77">
        <v>43245</v>
      </c>
      <c r="N69" s="77">
        <v>43328</v>
      </c>
    </row>
    <row r="71" spans="1:14" ht="14.1" customHeight="1">
      <c r="A71" s="18" t="s">
        <v>89</v>
      </c>
      <c r="B71">
        <f>ROW(A72)</f>
        <v>72</v>
      </c>
      <c r="C71">
        <f>ROW(A78)</f>
        <v>78</v>
      </c>
      <c r="D71">
        <f>COLUMN(A72)</f>
        <v>1</v>
      </c>
      <c r="E71">
        <f>COLUMN(G72)</f>
        <v>7</v>
      </c>
      <c r="G71" t="s">
        <v>90</v>
      </c>
    </row>
    <row r="72" spans="1:14" ht="14.1" customHeight="1">
      <c r="A72" s="71" t="s">
        <v>3</v>
      </c>
      <c r="B72" s="32" t="s">
        <v>93</v>
      </c>
      <c r="C72" s="32" t="s">
        <v>7</v>
      </c>
      <c r="D72" s="71" t="s">
        <v>94</v>
      </c>
      <c r="E72" s="71" t="s">
        <v>91</v>
      </c>
      <c r="F72" s="71" t="s">
        <v>46</v>
      </c>
      <c r="G72" s="72" t="s">
        <v>8</v>
      </c>
    </row>
    <row r="73" spans="1:14" ht="14.1" customHeight="1">
      <c r="A73" s="39">
        <v>4520</v>
      </c>
      <c r="B73" s="45" t="s">
        <v>21</v>
      </c>
      <c r="C73" s="39" t="s">
        <v>92</v>
      </c>
      <c r="D73" s="39" t="s">
        <v>31</v>
      </c>
      <c r="E73" s="77">
        <v>44295</v>
      </c>
      <c r="F73" s="79" t="s">
        <v>62</v>
      </c>
      <c r="G73" s="77">
        <v>44468</v>
      </c>
    </row>
    <row r="74" spans="1:14" ht="14.1" customHeight="1">
      <c r="A74" s="39">
        <v>4522</v>
      </c>
      <c r="B74" s="45" t="s">
        <v>50</v>
      </c>
      <c r="C74" s="44" t="s">
        <v>18</v>
      </c>
      <c r="D74" s="39" t="s">
        <v>31</v>
      </c>
      <c r="E74" s="77">
        <v>44312</v>
      </c>
      <c r="F74" s="79" t="s">
        <v>62</v>
      </c>
      <c r="G74" s="77">
        <v>44468</v>
      </c>
    </row>
    <row r="75" spans="1:14" ht="14.1" customHeight="1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62</v>
      </c>
      <c r="G75" s="77">
        <v>44475</v>
      </c>
    </row>
    <row r="76" spans="1:14" ht="14.1" customHeight="1">
      <c r="A76" s="42">
        <v>4521</v>
      </c>
      <c r="B76" s="45" t="s">
        <v>50</v>
      </c>
      <c r="C76" s="39" t="s">
        <v>18</v>
      </c>
      <c r="D76" s="42" t="s">
        <v>29</v>
      </c>
      <c r="E76" s="77">
        <v>44312</v>
      </c>
      <c r="F76" s="80" t="s">
        <v>62</v>
      </c>
      <c r="G76" s="77">
        <v>44475</v>
      </c>
    </row>
    <row r="77" spans="1:14" ht="14.1" customHeight="1">
      <c r="A77" s="42">
        <v>4498</v>
      </c>
      <c r="B77" s="45" t="s">
        <v>21</v>
      </c>
      <c r="C77" s="44" t="s">
        <v>92</v>
      </c>
      <c r="D77" s="42" t="s">
        <v>29</v>
      </c>
      <c r="E77" s="77">
        <v>44258</v>
      </c>
      <c r="F77" s="80" t="s">
        <v>62</v>
      </c>
      <c r="G77" s="77">
        <v>44482</v>
      </c>
    </row>
    <row r="78" spans="1:14" ht="14.1" customHeight="1">
      <c r="A78" s="42">
        <v>4502</v>
      </c>
      <c r="B78" s="45" t="s">
        <v>50</v>
      </c>
      <c r="C78" s="44" t="s">
        <v>18</v>
      </c>
      <c r="D78" s="42" t="s">
        <v>29</v>
      </c>
      <c r="E78" s="77">
        <v>44258</v>
      </c>
      <c r="F78" s="80" t="s">
        <v>62</v>
      </c>
      <c r="G78" s="77">
        <v>44482</v>
      </c>
    </row>
  </sheetData>
  <phoneticPr fontId="22" type="noConversion"/>
  <dataValidations disablePrompts="1" count="1">
    <dataValidation type="list" allowBlank="1" sqref="D60:D69" xr:uid="{CDB016B8-0A86-874B-928E-7A159EC4A10D}">
      <formula1>"FD,euthanized leukemia,euthanized control,euthanized PL,euthanized other"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D9E8-3F9C-1D47-9928-72FEAFA9B600}">
  <dimension ref="A1:AP78"/>
  <sheetViews>
    <sheetView workbookViewId="0">
      <selection activeCell="P59" sqref="P59"/>
    </sheetView>
  </sheetViews>
  <sheetFormatPr defaultColWidth="11" defaultRowHeight="15.95" customHeight="1"/>
  <cols>
    <col min="4" max="4" width="11.125" bestFit="1" customWidth="1"/>
    <col min="5" max="5" width="20.125" customWidth="1"/>
    <col min="6" max="6" width="24.875" customWidth="1"/>
    <col min="7" max="7" width="14" customWidth="1"/>
    <col min="8" max="8" width="11.875" bestFit="1" customWidth="1"/>
    <col min="9" max="9" width="14.125" customWidth="1"/>
    <col min="10" max="20" width="12.125" bestFit="1" customWidth="1"/>
    <col min="21" max="41" width="12" bestFit="1" customWidth="1"/>
  </cols>
  <sheetData>
    <row r="1" spans="1:20" ht="15.95" customHeight="1">
      <c r="A1" s="18" t="s">
        <v>0</v>
      </c>
      <c r="B1" s="113">
        <f>ROW(A2)</f>
        <v>2</v>
      </c>
      <c r="C1" s="113">
        <f>ROW(A18)</f>
        <v>18</v>
      </c>
      <c r="D1" s="113">
        <f>COLUMN(A2)</f>
        <v>1</v>
      </c>
      <c r="E1" s="113">
        <f>COLUMN(M2)</f>
        <v>13</v>
      </c>
      <c r="F1" s="67" t="s">
        <v>1</v>
      </c>
      <c r="G1" s="67"/>
      <c r="H1" s="67"/>
      <c r="I1" s="67"/>
      <c r="J1" s="67"/>
      <c r="K1" s="67"/>
      <c r="L1" s="67"/>
      <c r="M1" s="67"/>
    </row>
    <row r="2" spans="1:20" ht="15.95" customHeight="1">
      <c r="A2" s="92" t="s">
        <v>3</v>
      </c>
      <c r="B2" s="93" t="s">
        <v>93</v>
      </c>
      <c r="C2" s="94" t="s">
        <v>5</v>
      </c>
      <c r="D2" s="93" t="s">
        <v>94</v>
      </c>
      <c r="E2" s="62" t="s">
        <v>7</v>
      </c>
      <c r="F2" s="66" t="s">
        <v>8</v>
      </c>
      <c r="G2" s="64" t="s">
        <v>9</v>
      </c>
      <c r="H2" s="27" t="s">
        <v>10</v>
      </c>
      <c r="I2" s="27" t="s">
        <v>11</v>
      </c>
      <c r="J2" s="27" t="s">
        <v>12</v>
      </c>
      <c r="K2" s="27" t="s">
        <v>13</v>
      </c>
      <c r="L2" s="27" t="s">
        <v>14</v>
      </c>
      <c r="M2" s="27" t="s">
        <v>15</v>
      </c>
    </row>
    <row r="3" spans="1:20" ht="15.95" customHeight="1">
      <c r="A3" s="92">
        <v>2684</v>
      </c>
      <c r="B3" s="92" t="s">
        <v>16</v>
      </c>
      <c r="C3" s="95">
        <v>42157</v>
      </c>
      <c r="D3" s="92" t="s">
        <v>29</v>
      </c>
      <c r="E3" s="63" t="s">
        <v>18</v>
      </c>
      <c r="F3" s="75">
        <v>42388</v>
      </c>
      <c r="G3" s="114">
        <f>ROUND(DATEDIF(clean_dates!$G3, clean_dates!G3, "d")/7,0)</f>
        <v>0</v>
      </c>
      <c r="H3" s="114">
        <f>ROUND(DATEDIF(clean_dates!$G3, clean_dates!H3, "d")/7,0)</f>
        <v>6</v>
      </c>
      <c r="I3" s="114">
        <f>ROUND(DATEDIF(clean_dates!$G3, clean_dates!I3, "d")/7,0)</f>
        <v>11</v>
      </c>
      <c r="J3" s="114">
        <f>ROUND(DATEDIF(clean_dates!$G3, clean_dates!J3, "d")/7,0)</f>
        <v>15</v>
      </c>
      <c r="K3" s="114">
        <f>ROUND(DATEDIF(clean_dates!$G3, clean_dates!K3, "d")/7,0)</f>
        <v>22</v>
      </c>
      <c r="L3" s="114">
        <f>ROUND(DATEDIF(clean_dates!$G3, clean_dates!L3, "d")/7,0)</f>
        <v>26</v>
      </c>
      <c r="M3" s="84"/>
    </row>
    <row r="4" spans="1:20" ht="15.95" customHeight="1">
      <c r="A4" s="92">
        <v>2685</v>
      </c>
      <c r="B4" s="92" t="s">
        <v>16</v>
      </c>
      <c r="C4" s="95">
        <v>42157</v>
      </c>
      <c r="D4" s="92" t="s">
        <v>29</v>
      </c>
      <c r="E4" s="63" t="s">
        <v>18</v>
      </c>
      <c r="F4" s="75">
        <v>42423</v>
      </c>
      <c r="G4" s="114">
        <f>ROUND(DATEDIF(clean_dates!$G4, clean_dates!G4, "d")/7,0)</f>
        <v>0</v>
      </c>
      <c r="H4" s="114">
        <f>ROUND(DATEDIF(clean_dates!$G4, clean_dates!H4, "d")/7,0)</f>
        <v>6</v>
      </c>
      <c r="I4" s="114">
        <f>ROUND(DATEDIF(clean_dates!$G4, clean_dates!I4, "d")/7,0)</f>
        <v>11</v>
      </c>
      <c r="J4" s="114">
        <f>ROUND(DATEDIF(clean_dates!$G4, clean_dates!J4, "d")/7,0)</f>
        <v>15</v>
      </c>
      <c r="K4" s="114">
        <f>ROUND(DATEDIF(clean_dates!$G4, clean_dates!K4, "d")/7,0)</f>
        <v>22</v>
      </c>
      <c r="L4" s="114">
        <f>ROUND(DATEDIF(clean_dates!$G4, clean_dates!L4, "d")/7,0)</f>
        <v>26</v>
      </c>
      <c r="M4" s="114">
        <f>ROUND(DATEDIF(clean_dates!$G4, clean_dates!M4, "d")/7,0)</f>
        <v>31</v>
      </c>
    </row>
    <row r="5" spans="1:20" ht="15.95" customHeight="1">
      <c r="A5" s="92">
        <v>2686</v>
      </c>
      <c r="B5" s="92" t="s">
        <v>16</v>
      </c>
      <c r="C5" s="95">
        <v>42157</v>
      </c>
      <c r="D5" s="92" t="s">
        <v>29</v>
      </c>
      <c r="E5" s="63" t="s">
        <v>18</v>
      </c>
      <c r="F5" s="75">
        <v>42423</v>
      </c>
      <c r="G5" s="114">
        <f>ROUND(DATEDIF(clean_dates!$G5, clean_dates!G5, "d")/7,0)</f>
        <v>0</v>
      </c>
      <c r="H5" s="114">
        <f>ROUND(DATEDIF(clean_dates!$G5, clean_dates!H5, "d")/7,0)</f>
        <v>6</v>
      </c>
      <c r="I5" s="114">
        <f>ROUND(DATEDIF(clean_dates!$G5, clean_dates!I5, "d")/7,0)</f>
        <v>11</v>
      </c>
      <c r="J5" s="114">
        <f>ROUND(DATEDIF(clean_dates!$G5, clean_dates!J5, "d")/7,0)</f>
        <v>15</v>
      </c>
      <c r="K5" s="114">
        <f>ROUND(DATEDIF(clean_dates!$G5, clean_dates!K5, "d")/7,0)</f>
        <v>22</v>
      </c>
      <c r="L5" s="114">
        <f>ROUND(DATEDIF(clean_dates!$G5, clean_dates!L5, "d")/7,0)</f>
        <v>26</v>
      </c>
      <c r="M5" s="114">
        <f>ROUND(DATEDIF(clean_dates!$G5, clean_dates!M5, "d")/7,0)</f>
        <v>31</v>
      </c>
    </row>
    <row r="6" spans="1:20" ht="15.95" customHeight="1">
      <c r="A6" s="92">
        <v>2690</v>
      </c>
      <c r="B6" s="92" t="s">
        <v>16</v>
      </c>
      <c r="C6" s="95">
        <v>42157</v>
      </c>
      <c r="D6" s="92" t="s">
        <v>31</v>
      </c>
      <c r="E6" s="63" t="s">
        <v>18</v>
      </c>
      <c r="F6" s="75">
        <v>42340</v>
      </c>
      <c r="G6" s="114">
        <f>ROUND(DATEDIF(clean_dates!$G6, clean_dates!G6, "d")/7,0)</f>
        <v>0</v>
      </c>
      <c r="H6" s="114">
        <f>ROUND(DATEDIF(clean_dates!$G6, clean_dates!H6, "d")/7,0)</f>
        <v>6</v>
      </c>
      <c r="I6" s="114">
        <f>ROUND(DATEDIF(clean_dates!$G6, clean_dates!I6, "d")/7,0)</f>
        <v>11</v>
      </c>
      <c r="J6" s="114">
        <f>ROUND(DATEDIF(clean_dates!$G6, clean_dates!J6, "d")/7,0)</f>
        <v>15</v>
      </c>
      <c r="K6" s="114">
        <f>ROUND(DATEDIF(clean_dates!$G6, clean_dates!K6, "d")/7,0)</f>
        <v>19</v>
      </c>
      <c r="L6" s="84"/>
      <c r="M6" s="84"/>
      <c r="P6" s="91" t="s">
        <v>132</v>
      </c>
      <c r="Q6" s="91"/>
      <c r="R6" s="91"/>
      <c r="S6" s="91"/>
      <c r="T6" s="91"/>
    </row>
    <row r="7" spans="1:20" ht="15.95" customHeight="1">
      <c r="A7" s="92">
        <v>2708</v>
      </c>
      <c r="B7" s="92" t="s">
        <v>16</v>
      </c>
      <c r="C7" s="95">
        <v>42160</v>
      </c>
      <c r="D7" s="92" t="s">
        <v>31</v>
      </c>
      <c r="E7" s="63" t="s">
        <v>18</v>
      </c>
      <c r="F7" s="75">
        <v>42340</v>
      </c>
      <c r="G7" s="114">
        <f>ROUND(DATEDIF(clean_dates!$G7, clean_dates!G7, "d")/7,0)</f>
        <v>0</v>
      </c>
      <c r="H7" s="114">
        <f>ROUND(DATEDIF(clean_dates!$G7, clean_dates!H7, "d")/7,0)</f>
        <v>6</v>
      </c>
      <c r="I7" s="114">
        <f>ROUND(DATEDIF(clean_dates!$G7, clean_dates!I7, "d")/7,0)</f>
        <v>11</v>
      </c>
      <c r="J7" s="114">
        <f>ROUND(DATEDIF(clean_dates!$G7, clean_dates!J7, "d")/7,0)</f>
        <v>15</v>
      </c>
      <c r="K7" s="114">
        <f>ROUND(DATEDIF(clean_dates!$G7, clean_dates!K7, "d")/7,0)</f>
        <v>19</v>
      </c>
      <c r="L7" s="84"/>
      <c r="M7" s="84"/>
    </row>
    <row r="8" spans="1:20" ht="15.95" customHeight="1">
      <c r="A8" s="92">
        <v>2709</v>
      </c>
      <c r="B8" s="92" t="s">
        <v>16</v>
      </c>
      <c r="C8" s="95">
        <v>42160</v>
      </c>
      <c r="D8" s="92" t="s">
        <v>31</v>
      </c>
      <c r="E8" s="63" t="s">
        <v>18</v>
      </c>
      <c r="F8" s="75">
        <v>42423</v>
      </c>
      <c r="G8" s="114">
        <f>ROUND(DATEDIF(clean_dates!$G8, clean_dates!G8, "d")/7,0)</f>
        <v>0</v>
      </c>
      <c r="H8" s="114">
        <f>ROUND(DATEDIF(clean_dates!$G8, clean_dates!H8, "d")/7,0)</f>
        <v>6</v>
      </c>
      <c r="I8" s="114">
        <f>ROUND(DATEDIF(clean_dates!$G8, clean_dates!I8, "d")/7,0)</f>
        <v>11</v>
      </c>
      <c r="J8" s="114">
        <f>ROUND(DATEDIF(clean_dates!$G8, clean_dates!J8, "d")/7,0)</f>
        <v>15</v>
      </c>
      <c r="K8" s="84"/>
      <c r="L8" s="114">
        <f>ROUND(DATEDIF(clean_dates!$G8, clean_dates!L8, "d")/7,0)</f>
        <v>26</v>
      </c>
      <c r="M8" s="114">
        <f>ROUND(DATEDIF(clean_dates!$G8, clean_dates!M8, "d")/7,0)</f>
        <v>31</v>
      </c>
    </row>
    <row r="9" spans="1:20" ht="15.95" customHeight="1">
      <c r="A9" s="92">
        <v>2718</v>
      </c>
      <c r="B9" s="92" t="s">
        <v>16</v>
      </c>
      <c r="C9" s="95">
        <v>42160</v>
      </c>
      <c r="D9" s="92" t="s">
        <v>29</v>
      </c>
      <c r="E9" s="63" t="s">
        <v>18</v>
      </c>
      <c r="F9" s="75">
        <v>42424</v>
      </c>
      <c r="G9" s="114">
        <f>ROUND(DATEDIF(clean_dates!$G9, clean_dates!G9, "d")/7,0)</f>
        <v>0</v>
      </c>
      <c r="H9" s="114">
        <f>ROUND(DATEDIF(clean_dates!$G9, clean_dates!H9, "d")/7,0)</f>
        <v>6</v>
      </c>
      <c r="I9" s="114">
        <f>ROUND(DATEDIF(clean_dates!$G9, clean_dates!I9, "d")/7,0)</f>
        <v>11</v>
      </c>
      <c r="J9" s="114">
        <f>ROUND(DATEDIF(clean_dates!$G9, clean_dates!J9, "d")/7,0)</f>
        <v>15</v>
      </c>
      <c r="K9" s="114">
        <f>ROUND(DATEDIF(clean_dates!$G9, clean_dates!K9, "d")/7,0)</f>
        <v>22</v>
      </c>
      <c r="L9" s="114">
        <f>ROUND(DATEDIF(clean_dates!$G9, clean_dates!L9, "d")/7,0)</f>
        <v>26</v>
      </c>
      <c r="M9" s="114">
        <f>ROUND(DATEDIF(clean_dates!$G9, clean_dates!M9, "d")/7,0)</f>
        <v>31</v>
      </c>
    </row>
    <row r="10" spans="1:20" ht="15.95" customHeight="1">
      <c r="A10" s="92">
        <v>2719</v>
      </c>
      <c r="B10" s="92" t="s">
        <v>16</v>
      </c>
      <c r="C10" s="95">
        <v>42160</v>
      </c>
      <c r="D10" s="92" t="s">
        <v>29</v>
      </c>
      <c r="E10" s="63" t="s">
        <v>18</v>
      </c>
      <c r="F10" s="75">
        <v>42340</v>
      </c>
      <c r="G10" s="114">
        <f>ROUND(DATEDIF(clean_dates!$G10, clean_dates!G10, "d")/7,0)</f>
        <v>0</v>
      </c>
      <c r="H10" s="114">
        <f>ROUND(DATEDIF(clean_dates!$G10, clean_dates!H10, "d")/7,0)</f>
        <v>6</v>
      </c>
      <c r="I10" s="114">
        <f>ROUND(DATEDIF(clean_dates!$G10, clean_dates!I10, "d")/7,0)</f>
        <v>11</v>
      </c>
      <c r="J10" s="114">
        <f>ROUND(DATEDIF(clean_dates!$G10, clean_dates!J10, "d")/7,0)</f>
        <v>15</v>
      </c>
      <c r="K10" s="114">
        <f>ROUND(DATEDIF(clean_dates!$G10, clean_dates!K10, "d")/7,0)</f>
        <v>19</v>
      </c>
      <c r="L10" s="84"/>
      <c r="M10" s="84"/>
    </row>
    <row r="11" spans="1:20" ht="15.95" customHeight="1">
      <c r="A11" s="92">
        <v>2731</v>
      </c>
      <c r="B11" s="92" t="s">
        <v>16</v>
      </c>
      <c r="C11" s="95">
        <v>42167</v>
      </c>
      <c r="D11" s="92" t="s">
        <v>31</v>
      </c>
      <c r="E11" s="63" t="s">
        <v>18</v>
      </c>
      <c r="F11" s="75">
        <v>42301</v>
      </c>
      <c r="G11" s="114">
        <f>ROUND(DATEDIF(clean_dates!$G11, clean_dates!G11, "d")/7,0)</f>
        <v>0</v>
      </c>
      <c r="H11" s="114">
        <f>ROUND(DATEDIF(clean_dates!$G11, clean_dates!H11, "d")/7,0)</f>
        <v>6</v>
      </c>
      <c r="I11" s="114">
        <f>ROUND(DATEDIF(clean_dates!$G11, clean_dates!I11, "d")/7,0)</f>
        <v>11</v>
      </c>
      <c r="J11" s="114">
        <f>ROUND(DATEDIF(clean_dates!$G11, clean_dates!J11, "d")/7,0)</f>
        <v>13</v>
      </c>
      <c r="K11" s="84"/>
      <c r="L11" s="84"/>
      <c r="M11" s="84"/>
    </row>
    <row r="12" spans="1:20" ht="15.95" customHeight="1">
      <c r="A12" s="92">
        <v>2683</v>
      </c>
      <c r="B12" s="92" t="s">
        <v>21</v>
      </c>
      <c r="C12" s="95">
        <v>42157</v>
      </c>
      <c r="D12" s="92" t="s">
        <v>29</v>
      </c>
      <c r="E12" s="63" t="s">
        <v>22</v>
      </c>
      <c r="F12" s="75">
        <v>42423</v>
      </c>
      <c r="G12" s="114">
        <f>ROUND(DATEDIF(clean_dates!$G12, clean_dates!G12, "d")/7,0)</f>
        <v>0</v>
      </c>
      <c r="H12" s="114">
        <f>ROUND(DATEDIF(clean_dates!$G12, clean_dates!H12, "d")/7,0)</f>
        <v>6</v>
      </c>
      <c r="I12" s="114">
        <f>ROUND(DATEDIF(clean_dates!$G12, clean_dates!I12, "d")/7,0)</f>
        <v>11</v>
      </c>
      <c r="J12" s="114">
        <f>ROUND(DATEDIF(clean_dates!$G12, clean_dates!J12, "d")/7,0)</f>
        <v>15</v>
      </c>
      <c r="K12" s="114">
        <f>ROUND(DATEDIF(clean_dates!$G12, clean_dates!K12, "d")/7,0)</f>
        <v>22</v>
      </c>
      <c r="L12" s="114">
        <f>ROUND(DATEDIF(clean_dates!$G12, clean_dates!L12, "d")/7,0)</f>
        <v>26</v>
      </c>
      <c r="M12" s="114">
        <f>ROUND(DATEDIF(clean_dates!$G12, clean_dates!M12, "d")/7,0)</f>
        <v>31</v>
      </c>
    </row>
    <row r="13" spans="1:20" ht="15.95" customHeight="1">
      <c r="A13" s="92">
        <v>2689</v>
      </c>
      <c r="B13" s="92" t="s">
        <v>21</v>
      </c>
      <c r="C13" s="95">
        <v>42157</v>
      </c>
      <c r="D13" s="92" t="s">
        <v>31</v>
      </c>
      <c r="E13" s="63" t="s">
        <v>23</v>
      </c>
      <c r="F13" s="75">
        <v>42423</v>
      </c>
      <c r="G13" s="114">
        <f>ROUND(DATEDIF(clean_dates!$G13, clean_dates!G13, "d")/7,0)</f>
        <v>0</v>
      </c>
      <c r="H13" s="114">
        <f>ROUND(DATEDIF(clean_dates!$G13, clean_dates!H13, "d")/7,0)</f>
        <v>6</v>
      </c>
      <c r="I13" s="114">
        <f>ROUND(DATEDIF(clean_dates!$G13, clean_dates!I13, "d")/7,0)</f>
        <v>11</v>
      </c>
      <c r="J13" s="114">
        <f>ROUND(DATEDIF(clean_dates!$G13, clean_dates!J13, "d")/7,0)</f>
        <v>15</v>
      </c>
      <c r="K13" s="114">
        <f>ROUND(DATEDIF(clean_dates!$G13, clean_dates!K13, "d")/7,0)</f>
        <v>22</v>
      </c>
      <c r="L13" s="114">
        <f>ROUND(DATEDIF(clean_dates!$G13, clean_dates!L13, "d")/7,0)</f>
        <v>26</v>
      </c>
      <c r="M13" s="114">
        <f>ROUND(DATEDIF(clean_dates!$G13, clean_dates!M13, "d")/7,0)</f>
        <v>31</v>
      </c>
    </row>
    <row r="14" spans="1:20" ht="15.95" customHeight="1">
      <c r="A14" s="92">
        <v>2692</v>
      </c>
      <c r="B14" s="92" t="s">
        <v>21</v>
      </c>
      <c r="C14" s="95">
        <v>42157</v>
      </c>
      <c r="D14" s="92" t="s">
        <v>31</v>
      </c>
      <c r="E14" s="63" t="s">
        <v>23</v>
      </c>
      <c r="F14" s="75">
        <v>42423</v>
      </c>
      <c r="G14" s="114">
        <f>ROUND(DATEDIF(clean_dates!$G14, clean_dates!G14, "d")/7,0)</f>
        <v>0</v>
      </c>
      <c r="H14" s="114">
        <f>ROUND(DATEDIF(clean_dates!$G14, clean_dates!H14, "d")/7,0)</f>
        <v>6</v>
      </c>
      <c r="I14" s="114">
        <f>ROUND(DATEDIF(clean_dates!$G14, clean_dates!I14, "d")/7,0)</f>
        <v>11</v>
      </c>
      <c r="J14" s="114">
        <f>ROUND(DATEDIF(clean_dates!$G14, clean_dates!J14, "d")/7,0)</f>
        <v>15</v>
      </c>
      <c r="K14" s="114">
        <f>ROUND(DATEDIF(clean_dates!$G14, clean_dates!K14, "d")/7,0)</f>
        <v>22</v>
      </c>
      <c r="L14" s="114">
        <f>ROUND(DATEDIF(clean_dates!$G14, clean_dates!L14, "d")/7,0)</f>
        <v>26</v>
      </c>
      <c r="M14" s="114">
        <f>ROUND(DATEDIF(clean_dates!$G14, clean_dates!M14, "d")/7,0)</f>
        <v>31</v>
      </c>
    </row>
    <row r="15" spans="1:20" ht="15.95" customHeight="1">
      <c r="A15" s="92">
        <v>2700</v>
      </c>
      <c r="B15" s="92" t="s">
        <v>21</v>
      </c>
      <c r="C15" s="95">
        <v>42158</v>
      </c>
      <c r="D15" s="92" t="s">
        <v>31</v>
      </c>
      <c r="E15" s="63" t="s">
        <v>23</v>
      </c>
      <c r="F15" s="75">
        <v>42423</v>
      </c>
      <c r="G15" s="114">
        <f>ROUND(DATEDIF(clean_dates!$G15, clean_dates!G15, "d")/7,0)</f>
        <v>0</v>
      </c>
      <c r="H15" s="114">
        <f>ROUND(DATEDIF(clean_dates!$G15, clean_dates!H15, "d")/7,0)</f>
        <v>6</v>
      </c>
      <c r="I15" s="114">
        <f>ROUND(DATEDIF(clean_dates!$G15, clean_dates!I15, "d")/7,0)</f>
        <v>11</v>
      </c>
      <c r="J15" s="114">
        <f>ROUND(DATEDIF(clean_dates!$G15, clean_dates!J15, "d")/7,0)</f>
        <v>15</v>
      </c>
      <c r="K15" s="114">
        <f>ROUND(DATEDIF(clean_dates!$G15, clean_dates!K15, "d")/7,0)</f>
        <v>22</v>
      </c>
      <c r="L15" s="114">
        <f>ROUND(DATEDIF(clean_dates!$G15, clean_dates!L15, "d")/7,0)</f>
        <v>26</v>
      </c>
      <c r="M15" s="114">
        <f>ROUND(DATEDIF(clean_dates!$G15, clean_dates!M15, "d")/7,0)</f>
        <v>31</v>
      </c>
    </row>
    <row r="16" spans="1:20" ht="15.95" customHeight="1">
      <c r="A16" s="92">
        <v>2702</v>
      </c>
      <c r="B16" s="92" t="s">
        <v>21</v>
      </c>
      <c r="C16" s="95">
        <v>42158</v>
      </c>
      <c r="D16" s="92" t="s">
        <v>31</v>
      </c>
      <c r="E16" s="63" t="s">
        <v>23</v>
      </c>
      <c r="F16" s="75">
        <v>42423</v>
      </c>
      <c r="G16" s="114">
        <f>ROUND(DATEDIF(clean_dates!$G16, clean_dates!G16, "d")/7,0)</f>
        <v>0</v>
      </c>
      <c r="H16" s="114">
        <f>ROUND(DATEDIF(clean_dates!$G16, clean_dates!H16, "d")/7,0)</f>
        <v>6</v>
      </c>
      <c r="I16" s="114">
        <f>ROUND(DATEDIF(clean_dates!$G16, clean_dates!I16, "d")/7,0)</f>
        <v>11</v>
      </c>
      <c r="J16" s="114">
        <f>ROUND(DATEDIF(clean_dates!$G16, clean_dates!J16, "d")/7,0)</f>
        <v>15</v>
      </c>
      <c r="K16" s="114">
        <f>ROUND(DATEDIF(clean_dates!$G16, clean_dates!K16, "d")/7,0)</f>
        <v>22</v>
      </c>
      <c r="L16" s="114">
        <f>ROUND(DATEDIF(clean_dates!$G16, clean_dates!L16, "d")/7,0)</f>
        <v>26</v>
      </c>
      <c r="M16" s="114">
        <f>ROUND(DATEDIF(clean_dates!$G16, clean_dates!M16, "d")/7,0)</f>
        <v>31</v>
      </c>
    </row>
    <row r="17" spans="1:22" ht="15.95" customHeight="1">
      <c r="A17" s="92">
        <v>2705</v>
      </c>
      <c r="B17" s="92" t="s">
        <v>21</v>
      </c>
      <c r="C17" s="95">
        <v>42160</v>
      </c>
      <c r="D17" s="92" t="s">
        <v>29</v>
      </c>
      <c r="E17" s="63" t="s">
        <v>24</v>
      </c>
      <c r="F17" s="75">
        <v>42423</v>
      </c>
      <c r="G17" s="114">
        <f>ROUND(DATEDIF(clean_dates!$G17, clean_dates!G17, "d")/7,0)</f>
        <v>0</v>
      </c>
      <c r="H17" s="114">
        <f>ROUND(DATEDIF(clean_dates!$G17, clean_dates!H17, "d")/7,0)</f>
        <v>6</v>
      </c>
      <c r="I17" s="114">
        <f>ROUND(DATEDIF(clean_dates!$G17, clean_dates!I17, "d")/7,0)</f>
        <v>11</v>
      </c>
      <c r="J17" s="114">
        <f>ROUND(DATEDIF(clean_dates!$G17, clean_dates!J17, "d")/7,0)</f>
        <v>15</v>
      </c>
      <c r="K17" s="114">
        <f>ROUND(DATEDIF(clean_dates!$G17, clean_dates!K17, "d")/7,0)</f>
        <v>22</v>
      </c>
      <c r="L17" s="114">
        <f>ROUND(DATEDIF(clean_dates!$G17, clean_dates!L17, "d")/7,0)</f>
        <v>26</v>
      </c>
      <c r="M17" s="114">
        <f>ROUND(DATEDIF(clean_dates!$G17, clean_dates!M17, "d")/7,0)</f>
        <v>31</v>
      </c>
    </row>
    <row r="18" spans="1:22" ht="15.95" customHeight="1">
      <c r="A18" s="92">
        <v>2720</v>
      </c>
      <c r="B18" s="92" t="s">
        <v>21</v>
      </c>
      <c r="C18" s="95">
        <v>42160</v>
      </c>
      <c r="D18" s="92" t="s">
        <v>29</v>
      </c>
      <c r="E18" s="63" t="s">
        <v>24</v>
      </c>
      <c r="F18" s="75">
        <v>42423</v>
      </c>
      <c r="G18" s="114">
        <f>ROUND(DATEDIF(clean_dates!$G18, clean_dates!G18, "d")/7,0)</f>
        <v>0</v>
      </c>
      <c r="H18" s="114">
        <f>ROUND(DATEDIF(clean_dates!$G18, clean_dates!H18, "d")/7,0)</f>
        <v>6</v>
      </c>
      <c r="I18" s="114">
        <f>ROUND(DATEDIF(clean_dates!$G18, clean_dates!I18, "d")/7,0)</f>
        <v>11</v>
      </c>
      <c r="J18" s="114">
        <f>ROUND(DATEDIF(clean_dates!$G18, clean_dates!J18, "d")/7,0)</f>
        <v>15</v>
      </c>
      <c r="K18" s="114">
        <f>ROUND(DATEDIF(clean_dates!$G18, clean_dates!K18, "d")/7,0)</f>
        <v>22</v>
      </c>
      <c r="L18" s="114">
        <f>ROUND(DATEDIF(clean_dates!$G18, clean_dates!L18, "d")/7,0)</f>
        <v>26</v>
      </c>
      <c r="M18" s="114">
        <f>ROUND(DATEDIF(clean_dates!$G18, clean_dates!M18, "d")/7,0)</f>
        <v>31</v>
      </c>
    </row>
    <row r="20" spans="1:22" ht="15.95" customHeight="1">
      <c r="A20" s="18" t="s">
        <v>25</v>
      </c>
      <c r="B20" s="113">
        <f>ROW(A21)</f>
        <v>21</v>
      </c>
      <c r="C20" s="113">
        <f>ROW(A35)</f>
        <v>35</v>
      </c>
      <c r="D20" s="113">
        <f>COLUMN(A21)</f>
        <v>1</v>
      </c>
      <c r="E20" s="113">
        <f>COLUMN(U20)</f>
        <v>21</v>
      </c>
      <c r="G20" s="67" t="s">
        <v>1</v>
      </c>
      <c r="I20" s="85">
        <v>42769</v>
      </c>
      <c r="J20" s="85">
        <v>42811</v>
      </c>
      <c r="K20" s="86">
        <v>42839</v>
      </c>
      <c r="L20" s="85">
        <v>42871</v>
      </c>
      <c r="M20" s="85">
        <v>42902</v>
      </c>
      <c r="N20" s="85">
        <v>42933</v>
      </c>
      <c r="O20" s="85">
        <v>42944</v>
      </c>
      <c r="P20" s="85">
        <v>42962</v>
      </c>
      <c r="Q20" s="85">
        <v>42977</v>
      </c>
      <c r="R20" s="85">
        <v>42990</v>
      </c>
      <c r="S20" s="85">
        <v>43012</v>
      </c>
      <c r="T20" s="85">
        <v>43040</v>
      </c>
      <c r="U20" s="112">
        <v>43074</v>
      </c>
    </row>
    <row r="21" spans="1:22" ht="15.95" customHeight="1">
      <c r="A21" s="1" t="s">
        <v>3</v>
      </c>
      <c r="B21" s="93" t="s">
        <v>93</v>
      </c>
      <c r="C21" s="2" t="s">
        <v>5</v>
      </c>
      <c r="D21" s="3" t="s">
        <v>94</v>
      </c>
      <c r="E21" s="87" t="s">
        <v>26</v>
      </c>
      <c r="F21" s="3" t="s">
        <v>7</v>
      </c>
      <c r="G21" s="3" t="s">
        <v>8</v>
      </c>
      <c r="H21" s="89" t="s">
        <v>27</v>
      </c>
      <c r="I21" s="67" t="s">
        <v>9</v>
      </c>
      <c r="J21" s="67" t="s">
        <v>10</v>
      </c>
      <c r="K21" s="67" t="s">
        <v>11</v>
      </c>
      <c r="L21" s="67" t="s">
        <v>12</v>
      </c>
      <c r="M21" s="67" t="s">
        <v>13</v>
      </c>
      <c r="N21" s="67" t="s">
        <v>14</v>
      </c>
      <c r="O21" s="67" t="s">
        <v>95</v>
      </c>
      <c r="P21" s="82" t="s">
        <v>15</v>
      </c>
      <c r="Q21" s="82" t="s">
        <v>96</v>
      </c>
      <c r="R21" s="67" t="s">
        <v>32</v>
      </c>
      <c r="S21" s="67" t="s">
        <v>40</v>
      </c>
      <c r="T21" s="67" t="s">
        <v>41</v>
      </c>
      <c r="U21" s="109" t="s">
        <v>42</v>
      </c>
    </row>
    <row r="22" spans="1:22" ht="15.95" customHeight="1">
      <c r="A22" s="6">
        <v>3334</v>
      </c>
      <c r="B22" s="19" t="s">
        <v>16</v>
      </c>
      <c r="C22" s="77">
        <v>42674</v>
      </c>
      <c r="D22" s="8" t="s">
        <v>29</v>
      </c>
      <c r="E22" s="88">
        <v>95</v>
      </c>
      <c r="F22" s="8" t="s">
        <v>18</v>
      </c>
      <c r="G22" s="77">
        <v>42982</v>
      </c>
      <c r="H22" s="81">
        <v>42978</v>
      </c>
      <c r="I22" s="115">
        <f>ROUND(DATEDIF($I$20,I$20,"d")/7,0)</f>
        <v>0</v>
      </c>
      <c r="J22" s="115">
        <f t="shared" ref="J22:N22" si="0">ROUND(DATEDIF($I$20,J$20,"d")/7,0)</f>
        <v>6</v>
      </c>
      <c r="K22" s="115">
        <f t="shared" si="0"/>
        <v>10</v>
      </c>
      <c r="L22" s="115">
        <f t="shared" si="0"/>
        <v>15</v>
      </c>
      <c r="M22" s="115">
        <f t="shared" si="0"/>
        <v>19</v>
      </c>
      <c r="N22" s="115">
        <f t="shared" si="0"/>
        <v>23</v>
      </c>
      <c r="O22" s="83"/>
      <c r="P22" s="115">
        <f t="shared" ref="I22:U35" si="1">ROUND(DATEDIF($I$20,P$20,"d")/7,0)</f>
        <v>28</v>
      </c>
      <c r="Q22" s="115">
        <f t="shared" si="1"/>
        <v>30</v>
      </c>
      <c r="R22" s="83"/>
      <c r="S22" s="83"/>
      <c r="T22" s="83"/>
      <c r="U22" s="28"/>
      <c r="V22" s="115">
        <f>ROUND(DATEDIF($I$20,H$22,"d")/7,0)</f>
        <v>30</v>
      </c>
    </row>
    <row r="23" spans="1:22" ht="15.95" customHeight="1">
      <c r="A23" s="6">
        <v>3336</v>
      </c>
      <c r="B23" s="19" t="s">
        <v>16</v>
      </c>
      <c r="C23" s="77">
        <v>42675</v>
      </c>
      <c r="D23" s="8" t="s">
        <v>31</v>
      </c>
      <c r="E23" s="88">
        <v>94</v>
      </c>
      <c r="F23" s="8" t="s">
        <v>18</v>
      </c>
      <c r="G23" s="77">
        <v>43014</v>
      </c>
      <c r="H23" s="81">
        <v>42991</v>
      </c>
      <c r="I23" s="115">
        <f t="shared" si="1"/>
        <v>0</v>
      </c>
      <c r="J23" s="115">
        <f t="shared" si="1"/>
        <v>6</v>
      </c>
      <c r="K23" s="115">
        <f t="shared" si="1"/>
        <v>10</v>
      </c>
      <c r="L23" s="115">
        <f t="shared" si="1"/>
        <v>15</v>
      </c>
      <c r="M23" s="115">
        <f t="shared" si="1"/>
        <v>19</v>
      </c>
      <c r="N23" s="115">
        <f t="shared" si="1"/>
        <v>23</v>
      </c>
      <c r="O23" s="83"/>
      <c r="P23" s="115">
        <f t="shared" si="1"/>
        <v>28</v>
      </c>
      <c r="Q23" s="115">
        <f t="shared" si="1"/>
        <v>30</v>
      </c>
      <c r="R23" s="115">
        <f t="shared" si="1"/>
        <v>32</v>
      </c>
      <c r="S23" s="115">
        <f t="shared" si="1"/>
        <v>35</v>
      </c>
      <c r="T23" s="83"/>
      <c r="U23" s="28"/>
      <c r="V23" s="115">
        <f t="shared" ref="V23:V26" si="2">ROUND(DATEDIF($I$20,H$22,"d")/7,0)</f>
        <v>30</v>
      </c>
    </row>
    <row r="24" spans="1:22" ht="15.95" customHeight="1">
      <c r="A24" s="6">
        <v>3338</v>
      </c>
      <c r="B24" s="19" t="s">
        <v>16</v>
      </c>
      <c r="C24" s="77">
        <v>42676</v>
      </c>
      <c r="D24" s="8" t="s">
        <v>31</v>
      </c>
      <c r="E24" s="88">
        <v>93</v>
      </c>
      <c r="F24" s="8" t="s">
        <v>18</v>
      </c>
      <c r="G24" s="77">
        <v>42919</v>
      </c>
      <c r="H24" s="81">
        <v>42909</v>
      </c>
      <c r="I24" s="115">
        <f t="shared" si="1"/>
        <v>0</v>
      </c>
      <c r="J24" s="115">
        <f t="shared" si="1"/>
        <v>6</v>
      </c>
      <c r="K24" s="115">
        <f t="shared" si="1"/>
        <v>10</v>
      </c>
      <c r="L24" s="115">
        <f t="shared" si="1"/>
        <v>15</v>
      </c>
      <c r="M24" s="115">
        <f t="shared" si="1"/>
        <v>19</v>
      </c>
      <c r="N24" s="83"/>
      <c r="O24" s="83"/>
      <c r="P24" s="83"/>
      <c r="Q24" s="83"/>
      <c r="R24" s="83"/>
      <c r="S24" s="83"/>
      <c r="T24" s="83"/>
      <c r="U24" s="28"/>
      <c r="V24" s="115">
        <f t="shared" si="2"/>
        <v>30</v>
      </c>
    </row>
    <row r="25" spans="1:22" ht="15.95" customHeight="1">
      <c r="A25" s="6">
        <v>3341</v>
      </c>
      <c r="B25" s="19" t="s">
        <v>16</v>
      </c>
      <c r="C25" s="77">
        <v>42672</v>
      </c>
      <c r="D25" s="8" t="s">
        <v>31</v>
      </c>
      <c r="E25" s="88">
        <v>97</v>
      </c>
      <c r="F25" s="8" t="s">
        <v>18</v>
      </c>
      <c r="G25" s="77">
        <v>42964</v>
      </c>
      <c r="H25" s="81">
        <v>42963</v>
      </c>
      <c r="I25" s="115">
        <f t="shared" si="1"/>
        <v>0</v>
      </c>
      <c r="J25" s="115">
        <f t="shared" si="1"/>
        <v>6</v>
      </c>
      <c r="K25" s="115">
        <f t="shared" si="1"/>
        <v>10</v>
      </c>
      <c r="L25" s="115">
        <f t="shared" si="1"/>
        <v>15</v>
      </c>
      <c r="M25" s="115">
        <f t="shared" si="1"/>
        <v>19</v>
      </c>
      <c r="N25" s="115">
        <f t="shared" si="1"/>
        <v>23</v>
      </c>
      <c r="O25" s="115">
        <f t="shared" si="1"/>
        <v>25</v>
      </c>
      <c r="P25" s="115">
        <f t="shared" si="1"/>
        <v>28</v>
      </c>
      <c r="Q25" s="83"/>
      <c r="R25" s="83"/>
      <c r="S25" s="83"/>
      <c r="T25" s="83"/>
      <c r="U25" s="28"/>
      <c r="V25" s="115">
        <f t="shared" si="2"/>
        <v>30</v>
      </c>
    </row>
    <row r="26" spans="1:22" ht="15.95" customHeight="1">
      <c r="A26" s="6">
        <v>3357</v>
      </c>
      <c r="B26" s="19" t="s">
        <v>16</v>
      </c>
      <c r="C26" s="77">
        <v>42689</v>
      </c>
      <c r="D26" s="8" t="s">
        <v>31</v>
      </c>
      <c r="E26" s="88">
        <v>80</v>
      </c>
      <c r="F26" s="8" t="s">
        <v>18</v>
      </c>
      <c r="G26" s="77">
        <v>43014</v>
      </c>
      <c r="H26" s="81">
        <v>42905</v>
      </c>
      <c r="I26" s="115">
        <f t="shared" si="1"/>
        <v>0</v>
      </c>
      <c r="J26" s="115">
        <f t="shared" si="1"/>
        <v>6</v>
      </c>
      <c r="K26" s="115">
        <f t="shared" si="1"/>
        <v>10</v>
      </c>
      <c r="L26" s="115">
        <f t="shared" si="1"/>
        <v>15</v>
      </c>
      <c r="M26" s="115">
        <f t="shared" si="1"/>
        <v>19</v>
      </c>
      <c r="N26" s="115">
        <f t="shared" si="1"/>
        <v>23</v>
      </c>
      <c r="O26" s="115">
        <f t="shared" si="1"/>
        <v>25</v>
      </c>
      <c r="P26" s="115">
        <f t="shared" si="1"/>
        <v>28</v>
      </c>
      <c r="Q26" s="115">
        <f t="shared" si="1"/>
        <v>30</v>
      </c>
      <c r="R26" s="115">
        <f t="shared" si="1"/>
        <v>32</v>
      </c>
      <c r="S26" s="115">
        <f t="shared" si="1"/>
        <v>35</v>
      </c>
      <c r="T26" s="83"/>
      <c r="U26" s="28"/>
      <c r="V26" s="115">
        <f t="shared" si="2"/>
        <v>30</v>
      </c>
    </row>
    <row r="27" spans="1:22" ht="15.95" customHeight="1">
      <c r="A27" s="6">
        <v>3368</v>
      </c>
      <c r="B27" s="19" t="s">
        <v>16</v>
      </c>
      <c r="C27" s="77">
        <v>42711</v>
      </c>
      <c r="D27" s="8" t="s">
        <v>29</v>
      </c>
      <c r="E27" s="88">
        <v>58</v>
      </c>
      <c r="F27" s="8" t="s">
        <v>18</v>
      </c>
      <c r="G27" s="77">
        <v>43040</v>
      </c>
      <c r="H27" s="16"/>
      <c r="I27" s="115">
        <f t="shared" si="1"/>
        <v>0</v>
      </c>
      <c r="J27" s="115">
        <f t="shared" si="1"/>
        <v>6</v>
      </c>
      <c r="K27" s="115">
        <f t="shared" si="1"/>
        <v>10</v>
      </c>
      <c r="L27" s="115">
        <f t="shared" si="1"/>
        <v>15</v>
      </c>
      <c r="M27" s="115">
        <f t="shared" si="1"/>
        <v>19</v>
      </c>
      <c r="N27" s="115">
        <f t="shared" si="1"/>
        <v>23</v>
      </c>
      <c r="O27" s="14"/>
      <c r="P27" s="115">
        <f t="shared" si="1"/>
        <v>28</v>
      </c>
      <c r="Q27" s="14"/>
      <c r="R27" s="115">
        <f t="shared" si="1"/>
        <v>32</v>
      </c>
      <c r="S27" s="115">
        <f t="shared" si="1"/>
        <v>35</v>
      </c>
      <c r="T27" s="115">
        <f t="shared" si="1"/>
        <v>39</v>
      </c>
      <c r="U27" s="115">
        <f t="shared" si="1"/>
        <v>44</v>
      </c>
    </row>
    <row r="28" spans="1:22" ht="15.95" customHeight="1">
      <c r="A28" s="6">
        <v>3370</v>
      </c>
      <c r="B28" s="19" t="s">
        <v>16</v>
      </c>
      <c r="C28" s="77">
        <v>42712</v>
      </c>
      <c r="D28" s="8" t="s">
        <v>29</v>
      </c>
      <c r="E28" s="88">
        <v>57</v>
      </c>
      <c r="F28" s="8" t="s">
        <v>18</v>
      </c>
      <c r="G28" s="77">
        <v>43040</v>
      </c>
      <c r="H28" s="16"/>
      <c r="I28" s="115">
        <f t="shared" si="1"/>
        <v>0</v>
      </c>
      <c r="J28" s="115">
        <f t="shared" si="1"/>
        <v>6</v>
      </c>
      <c r="K28" s="115">
        <f t="shared" si="1"/>
        <v>10</v>
      </c>
      <c r="L28" s="115">
        <f t="shared" si="1"/>
        <v>15</v>
      </c>
      <c r="M28" s="115">
        <f t="shared" si="1"/>
        <v>19</v>
      </c>
      <c r="N28" s="115">
        <f t="shared" si="1"/>
        <v>23</v>
      </c>
      <c r="O28" s="14"/>
      <c r="P28" s="115">
        <f t="shared" si="1"/>
        <v>28</v>
      </c>
      <c r="Q28" s="14"/>
      <c r="R28" s="115">
        <f t="shared" si="1"/>
        <v>32</v>
      </c>
      <c r="S28" s="115">
        <f t="shared" si="1"/>
        <v>35</v>
      </c>
      <c r="T28" s="115">
        <f t="shared" si="1"/>
        <v>39</v>
      </c>
      <c r="U28" s="28"/>
    </row>
    <row r="29" spans="1:22" ht="15.95" customHeight="1">
      <c r="A29" s="6">
        <v>3339</v>
      </c>
      <c r="B29" s="19" t="s">
        <v>21</v>
      </c>
      <c r="C29" s="77">
        <v>42672</v>
      </c>
      <c r="D29" s="8" t="s">
        <v>29</v>
      </c>
      <c r="E29" s="88">
        <v>97</v>
      </c>
      <c r="F29" s="8" t="s">
        <v>23</v>
      </c>
      <c r="G29" s="77">
        <v>43040</v>
      </c>
      <c r="H29" s="8"/>
      <c r="I29" s="115">
        <f t="shared" si="1"/>
        <v>0</v>
      </c>
      <c r="J29" s="115">
        <f t="shared" si="1"/>
        <v>6</v>
      </c>
      <c r="K29" s="115">
        <f t="shared" si="1"/>
        <v>10</v>
      </c>
      <c r="L29" s="115">
        <f t="shared" si="1"/>
        <v>15</v>
      </c>
      <c r="M29" s="115">
        <f t="shared" si="1"/>
        <v>19</v>
      </c>
      <c r="N29" s="115">
        <f t="shared" si="1"/>
        <v>23</v>
      </c>
      <c r="O29" s="14"/>
      <c r="P29" s="115">
        <f t="shared" si="1"/>
        <v>28</v>
      </c>
      <c r="Q29" s="14"/>
      <c r="R29" s="115">
        <f t="shared" si="1"/>
        <v>32</v>
      </c>
      <c r="S29" s="115">
        <f t="shared" si="1"/>
        <v>35</v>
      </c>
      <c r="T29" s="115">
        <f t="shared" si="1"/>
        <v>39</v>
      </c>
      <c r="U29" s="115">
        <f t="shared" si="1"/>
        <v>44</v>
      </c>
    </row>
    <row r="30" spans="1:22" ht="15.95" customHeight="1">
      <c r="A30" s="6">
        <v>3342</v>
      </c>
      <c r="B30" s="19" t="s">
        <v>21</v>
      </c>
      <c r="C30" s="77">
        <v>42684</v>
      </c>
      <c r="D30" s="8" t="s">
        <v>29</v>
      </c>
      <c r="E30" s="88">
        <v>85</v>
      </c>
      <c r="F30" s="8" t="s">
        <v>23</v>
      </c>
      <c r="G30" s="77">
        <v>43040</v>
      </c>
      <c r="H30" s="8"/>
      <c r="I30" s="115">
        <f t="shared" si="1"/>
        <v>0</v>
      </c>
      <c r="J30" s="115">
        <f t="shared" si="1"/>
        <v>6</v>
      </c>
      <c r="K30" s="115">
        <f t="shared" si="1"/>
        <v>10</v>
      </c>
      <c r="L30" s="115">
        <f t="shared" si="1"/>
        <v>15</v>
      </c>
      <c r="M30" s="115">
        <f t="shared" si="1"/>
        <v>19</v>
      </c>
      <c r="N30" s="115">
        <f t="shared" si="1"/>
        <v>23</v>
      </c>
      <c r="O30" s="14"/>
      <c r="P30" s="115">
        <f t="shared" si="1"/>
        <v>28</v>
      </c>
      <c r="Q30" s="14"/>
      <c r="R30" s="115">
        <f t="shared" si="1"/>
        <v>32</v>
      </c>
      <c r="S30" s="115">
        <f t="shared" si="1"/>
        <v>35</v>
      </c>
      <c r="T30" s="115">
        <f t="shared" si="1"/>
        <v>39</v>
      </c>
      <c r="U30" s="115">
        <f t="shared" si="1"/>
        <v>44</v>
      </c>
    </row>
    <row r="31" spans="1:22" ht="15.95" customHeight="1">
      <c r="A31" s="6">
        <v>3346</v>
      </c>
      <c r="B31" s="19" t="s">
        <v>21</v>
      </c>
      <c r="C31" s="77">
        <v>42686</v>
      </c>
      <c r="D31" s="8" t="s">
        <v>29</v>
      </c>
      <c r="E31" s="88">
        <v>83</v>
      </c>
      <c r="F31" s="8" t="s">
        <v>23</v>
      </c>
      <c r="G31" s="77">
        <v>43040</v>
      </c>
      <c r="H31" s="8"/>
      <c r="I31" s="115">
        <f t="shared" si="1"/>
        <v>0</v>
      </c>
      <c r="J31" s="115">
        <f t="shared" si="1"/>
        <v>6</v>
      </c>
      <c r="K31" s="115">
        <f t="shared" si="1"/>
        <v>10</v>
      </c>
      <c r="L31" s="115">
        <f t="shared" si="1"/>
        <v>15</v>
      </c>
      <c r="M31" s="115">
        <f t="shared" si="1"/>
        <v>19</v>
      </c>
      <c r="N31" s="115">
        <f t="shared" si="1"/>
        <v>23</v>
      </c>
      <c r="O31" s="14"/>
      <c r="P31" s="115">
        <f t="shared" si="1"/>
        <v>28</v>
      </c>
      <c r="Q31" s="14"/>
      <c r="R31" s="115">
        <f t="shared" si="1"/>
        <v>32</v>
      </c>
      <c r="S31" s="115">
        <f t="shared" si="1"/>
        <v>35</v>
      </c>
      <c r="T31" s="115">
        <f t="shared" si="1"/>
        <v>39</v>
      </c>
      <c r="U31" s="115">
        <f t="shared" si="1"/>
        <v>44</v>
      </c>
    </row>
    <row r="32" spans="1:22" ht="15.95" customHeight="1">
      <c r="A32" s="6">
        <v>3349</v>
      </c>
      <c r="B32" s="19" t="s">
        <v>21</v>
      </c>
      <c r="C32" s="77">
        <v>42686</v>
      </c>
      <c r="D32" s="8" t="s">
        <v>31</v>
      </c>
      <c r="E32" s="88">
        <v>83</v>
      </c>
      <c r="F32" s="8" t="s">
        <v>23</v>
      </c>
      <c r="G32" s="77">
        <v>43040</v>
      </c>
      <c r="H32" s="8"/>
      <c r="I32" s="115">
        <f t="shared" si="1"/>
        <v>0</v>
      </c>
      <c r="J32" s="115">
        <f t="shared" si="1"/>
        <v>6</v>
      </c>
      <c r="K32" s="115">
        <f t="shared" si="1"/>
        <v>10</v>
      </c>
      <c r="L32" s="115">
        <f t="shared" si="1"/>
        <v>15</v>
      </c>
      <c r="M32" s="115">
        <f t="shared" si="1"/>
        <v>19</v>
      </c>
      <c r="N32" s="115">
        <f t="shared" si="1"/>
        <v>23</v>
      </c>
      <c r="O32" s="14"/>
      <c r="P32" s="115">
        <f t="shared" si="1"/>
        <v>28</v>
      </c>
      <c r="Q32" s="14"/>
      <c r="R32" s="115">
        <f t="shared" si="1"/>
        <v>32</v>
      </c>
      <c r="S32" s="115">
        <f t="shared" si="1"/>
        <v>35</v>
      </c>
      <c r="T32" s="115">
        <f t="shared" si="1"/>
        <v>39</v>
      </c>
      <c r="U32" s="115">
        <f t="shared" si="1"/>
        <v>44</v>
      </c>
    </row>
    <row r="33" spans="1:42" ht="15.95" customHeight="1">
      <c r="A33" s="17">
        <v>3335</v>
      </c>
      <c r="B33" s="19" t="s">
        <v>21</v>
      </c>
      <c r="C33" s="77">
        <v>42674</v>
      </c>
      <c r="D33" s="14" t="s">
        <v>29</v>
      </c>
      <c r="E33" s="88">
        <v>95</v>
      </c>
      <c r="F33" s="14" t="s">
        <v>24</v>
      </c>
      <c r="G33" s="77">
        <v>43040</v>
      </c>
      <c r="H33" s="14"/>
      <c r="I33" s="115">
        <f t="shared" si="1"/>
        <v>0</v>
      </c>
      <c r="J33" s="115">
        <f t="shared" si="1"/>
        <v>6</v>
      </c>
      <c r="K33" s="115">
        <f t="shared" si="1"/>
        <v>10</v>
      </c>
      <c r="L33" s="115">
        <f t="shared" si="1"/>
        <v>15</v>
      </c>
      <c r="M33" s="115">
        <f t="shared" si="1"/>
        <v>19</v>
      </c>
      <c r="N33" s="115">
        <f t="shared" si="1"/>
        <v>23</v>
      </c>
      <c r="O33" s="14"/>
      <c r="P33" s="115">
        <f t="shared" si="1"/>
        <v>28</v>
      </c>
      <c r="Q33" s="14"/>
      <c r="R33" s="115">
        <f t="shared" si="1"/>
        <v>32</v>
      </c>
      <c r="S33" s="115">
        <f t="shared" si="1"/>
        <v>35</v>
      </c>
      <c r="T33" s="115">
        <f t="shared" si="1"/>
        <v>39</v>
      </c>
      <c r="U33" s="115">
        <f t="shared" si="1"/>
        <v>44</v>
      </c>
    </row>
    <row r="34" spans="1:42" ht="15.95" customHeight="1">
      <c r="A34" s="6">
        <v>3340</v>
      </c>
      <c r="B34" s="19" t="s">
        <v>21</v>
      </c>
      <c r="C34" s="77">
        <v>42672</v>
      </c>
      <c r="D34" s="8" t="s">
        <v>29</v>
      </c>
      <c r="E34" s="88">
        <v>97</v>
      </c>
      <c r="F34" s="8" t="s">
        <v>24</v>
      </c>
      <c r="G34" s="77">
        <v>43040</v>
      </c>
      <c r="H34" s="8"/>
      <c r="I34" s="115">
        <f t="shared" si="1"/>
        <v>0</v>
      </c>
      <c r="J34" s="115">
        <f t="shared" si="1"/>
        <v>6</v>
      </c>
      <c r="K34" s="115">
        <f t="shared" si="1"/>
        <v>10</v>
      </c>
      <c r="L34" s="115">
        <f t="shared" si="1"/>
        <v>15</v>
      </c>
      <c r="M34" s="115">
        <f t="shared" si="1"/>
        <v>19</v>
      </c>
      <c r="N34" s="115">
        <f t="shared" si="1"/>
        <v>23</v>
      </c>
      <c r="O34" s="14"/>
      <c r="P34" s="115">
        <f t="shared" si="1"/>
        <v>28</v>
      </c>
      <c r="Q34" s="14"/>
      <c r="R34" s="115">
        <f t="shared" si="1"/>
        <v>32</v>
      </c>
      <c r="S34" s="115">
        <f t="shared" si="1"/>
        <v>35</v>
      </c>
      <c r="T34" s="115">
        <f t="shared" si="1"/>
        <v>39</v>
      </c>
      <c r="U34" s="115">
        <f t="shared" si="1"/>
        <v>44</v>
      </c>
    </row>
    <row r="35" spans="1:42" ht="15.95" customHeight="1">
      <c r="A35" s="6">
        <v>3350</v>
      </c>
      <c r="B35" s="19" t="s">
        <v>21</v>
      </c>
      <c r="C35" s="77">
        <v>42686</v>
      </c>
      <c r="D35" s="8" t="s">
        <v>31</v>
      </c>
      <c r="E35" s="88">
        <v>83</v>
      </c>
      <c r="F35" s="8" t="s">
        <v>22</v>
      </c>
      <c r="G35" s="77">
        <v>43040</v>
      </c>
      <c r="H35" s="8"/>
      <c r="I35" s="115">
        <f t="shared" si="1"/>
        <v>0</v>
      </c>
      <c r="J35" s="115">
        <f t="shared" si="1"/>
        <v>6</v>
      </c>
      <c r="K35" s="115">
        <f t="shared" si="1"/>
        <v>10</v>
      </c>
      <c r="L35" s="115">
        <f t="shared" si="1"/>
        <v>15</v>
      </c>
      <c r="M35" s="115">
        <f t="shared" si="1"/>
        <v>19</v>
      </c>
      <c r="N35" s="115">
        <f t="shared" si="1"/>
        <v>23</v>
      </c>
      <c r="O35" s="14"/>
      <c r="P35" s="115">
        <f t="shared" si="1"/>
        <v>28</v>
      </c>
      <c r="Q35" s="14"/>
      <c r="R35" s="115">
        <f t="shared" si="1"/>
        <v>32</v>
      </c>
      <c r="S35" s="115">
        <f t="shared" si="1"/>
        <v>35</v>
      </c>
      <c r="T35" s="115">
        <f t="shared" si="1"/>
        <v>39</v>
      </c>
      <c r="U35" s="115">
        <f t="shared" si="1"/>
        <v>44</v>
      </c>
    </row>
    <row r="37" spans="1:42" ht="15.95" customHeight="1">
      <c r="A37" s="18" t="s">
        <v>43</v>
      </c>
    </row>
    <row r="38" spans="1:42" ht="15.95" customHeight="1">
      <c r="A38" t="s">
        <v>97</v>
      </c>
      <c r="B38" s="113">
        <f>ROW(A39)</f>
        <v>39</v>
      </c>
      <c r="C38" s="113">
        <f>ROW(A54)</f>
        <v>54</v>
      </c>
      <c r="D38" s="113">
        <f>COLUMN(A39)</f>
        <v>1</v>
      </c>
      <c r="E38" s="113">
        <f>COLUMN(AP39)</f>
        <v>42</v>
      </c>
      <c r="I38" s="67" t="s">
        <v>1</v>
      </c>
    </row>
    <row r="39" spans="1:42" s="67" customFormat="1" ht="15.95" customHeight="1">
      <c r="A39" s="31" t="s">
        <v>3</v>
      </c>
      <c r="B39" s="93" t="s">
        <v>93</v>
      </c>
      <c r="C39" s="32" t="s">
        <v>94</v>
      </c>
      <c r="D39" s="32" t="s">
        <v>5</v>
      </c>
      <c r="E39" s="32" t="s">
        <v>7</v>
      </c>
      <c r="F39" s="100" t="s">
        <v>46</v>
      </c>
      <c r="G39" s="100" t="s">
        <v>47</v>
      </c>
      <c r="H39" s="100" t="s">
        <v>48</v>
      </c>
      <c r="I39" s="99" t="s">
        <v>8</v>
      </c>
      <c r="J39" s="28" t="s">
        <v>98</v>
      </c>
      <c r="K39" s="28" t="s">
        <v>99</v>
      </c>
      <c r="L39" s="28" t="s">
        <v>100</v>
      </c>
      <c r="M39" s="28" t="s">
        <v>101</v>
      </c>
      <c r="N39" s="28" t="s">
        <v>102</v>
      </c>
      <c r="O39" s="28" t="s">
        <v>103</v>
      </c>
      <c r="P39" s="28" t="s">
        <v>104</v>
      </c>
      <c r="Q39" s="28" t="s">
        <v>105</v>
      </c>
      <c r="R39" s="28" t="s">
        <v>106</v>
      </c>
      <c r="S39" s="28" t="s">
        <v>107</v>
      </c>
      <c r="T39" s="28" t="s">
        <v>108</v>
      </c>
      <c r="U39" s="28" t="s">
        <v>109</v>
      </c>
      <c r="V39" s="28" t="s">
        <v>110</v>
      </c>
      <c r="W39" s="28" t="s">
        <v>111</v>
      </c>
      <c r="X39" s="28" t="s">
        <v>112</v>
      </c>
      <c r="Y39" s="28" t="s">
        <v>113</v>
      </c>
      <c r="Z39" s="28" t="s">
        <v>114</v>
      </c>
      <c r="AA39" s="28" t="s">
        <v>115</v>
      </c>
      <c r="AB39" s="28" t="s">
        <v>116</v>
      </c>
      <c r="AC39" s="28" t="s">
        <v>117</v>
      </c>
      <c r="AD39" s="28" t="s">
        <v>118</v>
      </c>
      <c r="AE39" s="28" t="s">
        <v>119</v>
      </c>
      <c r="AF39" s="28" t="s">
        <v>120</v>
      </c>
      <c r="AG39" s="28" t="s">
        <v>121</v>
      </c>
      <c r="AH39" s="28" t="s">
        <v>122</v>
      </c>
      <c r="AI39" s="28" t="s">
        <v>123</v>
      </c>
      <c r="AJ39" s="28" t="s">
        <v>124</v>
      </c>
      <c r="AK39" s="28" t="s">
        <v>125</v>
      </c>
      <c r="AL39" s="28" t="s">
        <v>126</v>
      </c>
      <c r="AM39" s="28" t="s">
        <v>127</v>
      </c>
      <c r="AN39" s="28" t="s">
        <v>128</v>
      </c>
      <c r="AO39" s="28" t="s">
        <v>129</v>
      </c>
      <c r="AP39" s="28" t="s">
        <v>130</v>
      </c>
    </row>
    <row r="40" spans="1:42" s="67" customFormat="1" ht="15.95" customHeight="1">
      <c r="A40" s="33">
        <v>4329</v>
      </c>
      <c r="B40" s="34" t="s">
        <v>50</v>
      </c>
      <c r="C40" s="34" t="s">
        <v>31</v>
      </c>
      <c r="D40" s="75">
        <v>43788</v>
      </c>
      <c r="E40" s="75"/>
      <c r="F40" s="101" t="s">
        <v>51</v>
      </c>
      <c r="G40" s="101" t="s">
        <v>52</v>
      </c>
      <c r="H40" s="101">
        <v>43973</v>
      </c>
      <c r="I40" s="75">
        <v>44083</v>
      </c>
      <c r="J40" s="115">
        <f>-ROUND(DATEDIF(clean_dates!J40,clean_dates!$H40,"d")/7,0)</f>
        <v>0</v>
      </c>
      <c r="K40" s="115">
        <f>ROUND(DATEDIF(clean_dates!$H40,clean_dates!K40,"d")/7,0)</f>
        <v>4</v>
      </c>
      <c r="L40" s="115">
        <f>INT(DATEDIF(clean_dates!$H40,clean_dates!L40,"d")/7)</f>
        <v>5</v>
      </c>
      <c r="M40" s="115">
        <f>INT(DATEDIF(clean_dates!$H40,clean_dates!M40,"d")/7)</f>
        <v>7</v>
      </c>
      <c r="N40" s="115">
        <f>INT(DATEDIF(clean_dates!$H40,clean_dates!N40,"d")/7)</f>
        <v>9</v>
      </c>
      <c r="O40" s="115">
        <f>INT(DATEDIF(clean_dates!$H40,clean_dates!O40,"d")/7)</f>
        <v>11</v>
      </c>
      <c r="P40" s="115">
        <f>INT(DATEDIF(clean_dates!$H40,clean_dates!P40,"d")/7)</f>
        <v>13</v>
      </c>
      <c r="Q40" s="115">
        <f>INT(DATEDIF(clean_dates!$H40,clean_dates!Q40,"d")/7)</f>
        <v>15</v>
      </c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</row>
    <row r="41" spans="1:42" s="67" customFormat="1" ht="15.95" customHeight="1">
      <c r="A41" s="33">
        <v>4324</v>
      </c>
      <c r="B41" s="34" t="s">
        <v>50</v>
      </c>
      <c r="C41" s="34" t="s">
        <v>29</v>
      </c>
      <c r="D41" s="75">
        <v>43788</v>
      </c>
      <c r="E41" s="75"/>
      <c r="F41" s="101" t="s">
        <v>51</v>
      </c>
      <c r="G41" s="101" t="s">
        <v>53</v>
      </c>
      <c r="H41" s="101">
        <v>43976</v>
      </c>
      <c r="I41" s="75">
        <v>44043</v>
      </c>
      <c r="J41" s="106">
        <f>-ROUND(DATEDIF(clean_dates!J41,clean_dates!$H41,"d")/7,0)</f>
        <v>-1</v>
      </c>
      <c r="K41" s="115">
        <f>ROUND(DATEDIF(clean_dates!$H41,clean_dates!K41,"d")/7,0)</f>
        <v>3</v>
      </c>
      <c r="L41" s="115">
        <f>INT(DATEDIF(clean_dates!$H41,clean_dates!L41,"d")/7)</f>
        <v>5</v>
      </c>
      <c r="M41" s="115">
        <f>INT(DATEDIF(clean_dates!$H41,clean_dates!M41,"d")/7)</f>
        <v>7</v>
      </c>
      <c r="N41" s="115">
        <f>INT(DATEDIF(clean_dates!$H41,clean_dates!N41,"d")/7)</f>
        <v>9</v>
      </c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</row>
    <row r="42" spans="1:42" s="67" customFormat="1" ht="15.95" customHeight="1">
      <c r="A42" s="33">
        <v>4321</v>
      </c>
      <c r="B42" s="34" t="s">
        <v>50</v>
      </c>
      <c r="C42" s="34" t="s">
        <v>31</v>
      </c>
      <c r="D42" s="75">
        <v>43782</v>
      </c>
      <c r="E42" s="75"/>
      <c r="F42" s="101" t="s">
        <v>51</v>
      </c>
      <c r="G42" s="101" t="s">
        <v>53</v>
      </c>
      <c r="H42" s="101">
        <v>43976</v>
      </c>
      <c r="I42" s="75">
        <v>44029</v>
      </c>
      <c r="J42" s="106">
        <f>-ROUND(DATEDIF(clean_dates!J42,clean_dates!$H42,"d")/7,0)</f>
        <v>-1</v>
      </c>
      <c r="K42" s="115">
        <f>ROUND(DATEDIF(clean_dates!$H42,clean_dates!K42,"d")/7,0)</f>
        <v>3</v>
      </c>
      <c r="L42" s="115">
        <f>INT(DATEDIF(clean_dates!$H42,clean_dates!L42,"d")/7)</f>
        <v>5</v>
      </c>
      <c r="M42" s="115">
        <f>INT(DATEDIF(clean_dates!$H42,clean_dates!M42,"d")/7)</f>
        <v>7</v>
      </c>
      <c r="N42" s="4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</row>
    <row r="43" spans="1:42" s="67" customFormat="1" ht="15.95" customHeight="1">
      <c r="A43" s="33">
        <v>4309</v>
      </c>
      <c r="B43" s="34" t="s">
        <v>50</v>
      </c>
      <c r="C43" s="34" t="s">
        <v>31</v>
      </c>
      <c r="D43" s="75">
        <v>43779</v>
      </c>
      <c r="E43" s="75"/>
      <c r="F43" s="101" t="s">
        <v>51</v>
      </c>
      <c r="G43" s="101" t="s">
        <v>54</v>
      </c>
      <c r="H43" s="101">
        <v>43990</v>
      </c>
      <c r="I43" s="75">
        <v>44103</v>
      </c>
      <c r="J43" s="106">
        <f>-ROUND(DATEDIF(clean_dates!J43,clean_dates!$H43,"d")/7,0)</f>
        <v>-3</v>
      </c>
      <c r="K43" s="106">
        <f>-ROUND(DATEDIF(clean_dates!K43,clean_dates!$H43,"d")/7,0)</f>
        <v>-1</v>
      </c>
      <c r="L43" s="115">
        <f>ROUND(DATEDIF(clean_dates!$H43,clean_dates!L43,"d")/7,0)</f>
        <v>3</v>
      </c>
      <c r="M43" s="115">
        <f>ROUND(DATEDIF(clean_dates!$H43,clean_dates!M43,"d")/7,0)</f>
        <v>5</v>
      </c>
      <c r="N43" s="115">
        <f>ROUND(DATEDIF(clean_dates!$H43,clean_dates!N43,"d")/7,0)</f>
        <v>7</v>
      </c>
      <c r="O43" s="115">
        <f>ROUND(DATEDIF(clean_dates!$H43,clean_dates!O43,"d")/7,0)</f>
        <v>9</v>
      </c>
      <c r="P43" s="115">
        <f>ROUND(DATEDIF(clean_dates!$H43,clean_dates!P43,"d")/7,0)</f>
        <v>11</v>
      </c>
      <c r="Q43" s="115">
        <f>ROUND(DATEDIF(clean_dates!$H43,clean_dates!Q43,"d")/7,0)</f>
        <v>13</v>
      </c>
      <c r="R43" s="115">
        <f>ROUND(DATEDIF(clean_dates!$H43,clean_dates!R43,"d")/7,0)</f>
        <v>15</v>
      </c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</row>
    <row r="44" spans="1:42" s="67" customFormat="1" ht="15.95" customHeight="1">
      <c r="A44" s="38">
        <v>4311</v>
      </c>
      <c r="B44" s="38" t="s">
        <v>21</v>
      </c>
      <c r="C44" s="39" t="s">
        <v>31</v>
      </c>
      <c r="D44" s="75">
        <v>43779</v>
      </c>
      <c r="E44" s="75"/>
      <c r="F44" s="101" t="s">
        <v>51</v>
      </c>
      <c r="G44" s="101" t="s">
        <v>55</v>
      </c>
      <c r="H44" s="101">
        <v>43990</v>
      </c>
      <c r="I44" s="75">
        <v>44389</v>
      </c>
      <c r="J44" s="106">
        <f>-ROUND(DATEDIF(clean_dates!J44,clean_dates!$H44,"d")/7,0)</f>
        <v>-3</v>
      </c>
      <c r="K44" s="106">
        <f>-ROUND(DATEDIF(clean_dates!K44,clean_dates!$H44,"d")/7,0)</f>
        <v>-1</v>
      </c>
      <c r="L44" s="115">
        <f>ROUND(DATEDIF(clean_dates!$H44,clean_dates!L44,"d")/7,0)</f>
        <v>3</v>
      </c>
      <c r="M44" s="115">
        <f>ROUND(DATEDIF(clean_dates!$H44,clean_dates!M44,"d")/7,0)</f>
        <v>5</v>
      </c>
      <c r="N44" s="115">
        <f>ROUND(DATEDIF(clean_dates!$H44,clean_dates!N44,"d")/7,0)</f>
        <v>7</v>
      </c>
      <c r="O44" s="115">
        <f>ROUND(DATEDIF(clean_dates!$H44,clean_dates!O44,"d")/7,0)</f>
        <v>9</v>
      </c>
      <c r="P44" s="115">
        <f>ROUND(DATEDIF(clean_dates!$H44,clean_dates!P44,"d")/7,0)</f>
        <v>11</v>
      </c>
      <c r="Q44" s="115">
        <f>ROUND(DATEDIF(clean_dates!$H44,clean_dates!Q44,"d")/7,0)</f>
        <v>13</v>
      </c>
      <c r="R44" s="115">
        <f>ROUND(DATEDIF(clean_dates!$H44,clean_dates!R44,"d")/7,0)</f>
        <v>15</v>
      </c>
      <c r="S44" s="115">
        <f>ROUND(DATEDIF(clean_dates!$H44,clean_dates!S44,"d")/7,0)</f>
        <v>17</v>
      </c>
      <c r="T44" s="115">
        <f>ROUND(DATEDIF(clean_dates!$H44,clean_dates!T44,"d")/7,0)</f>
        <v>19</v>
      </c>
      <c r="U44" s="115">
        <f>ROUND(DATEDIF(clean_dates!$H44,clean_dates!U44,"d")/7,0)</f>
        <v>21</v>
      </c>
      <c r="V44" s="115">
        <f>ROUND(DATEDIF(clean_dates!$H44,clean_dates!V44,"d")/7,0)</f>
        <v>23</v>
      </c>
      <c r="W44" s="115">
        <f>ROUND(DATEDIF(clean_dates!$H44,clean_dates!W44,"d")/7,0)</f>
        <v>25</v>
      </c>
      <c r="X44" s="115">
        <f>ROUND(DATEDIF(clean_dates!$H44,clean_dates!X44,"d")/7,0)</f>
        <v>27</v>
      </c>
      <c r="Y44" s="115">
        <f>ROUND(DATEDIF(clean_dates!$H44,clean_dates!Y44,"d")/7,0)</f>
        <v>29</v>
      </c>
      <c r="Z44" s="115">
        <f>ROUND(DATEDIF(clean_dates!$H44,clean_dates!Z44,"d")/7,0)</f>
        <v>31</v>
      </c>
      <c r="AA44" s="115">
        <f>ROUND(DATEDIF(clean_dates!$H44,clean_dates!AA44,"d")/7,0)</f>
        <v>32</v>
      </c>
      <c r="AB44" s="115">
        <f>ROUND(DATEDIF(clean_dates!$H44,clean_dates!AB44,"d")/7,0)</f>
        <v>34</v>
      </c>
      <c r="AC44" s="115">
        <f>ROUND(DATEDIF(clean_dates!$H44,clean_dates!AC44,"d")/7,0)</f>
        <v>35</v>
      </c>
      <c r="AD44" s="115">
        <f>ROUND(DATEDIF(clean_dates!$H44,clean_dates!AD44,"d")/7,0)</f>
        <v>36</v>
      </c>
      <c r="AE44" s="115">
        <f>ROUND(DATEDIF(clean_dates!$H44,clean_dates!AE44,"d")/7,0)</f>
        <v>37</v>
      </c>
      <c r="AF44" s="115">
        <f>ROUND(DATEDIF(clean_dates!$H44,clean_dates!AF44,"d")/7,0)</f>
        <v>38</v>
      </c>
      <c r="AG44" s="115">
        <f>ROUND(DATEDIF(clean_dates!$H44,clean_dates!AG44,"d")/7,0)</f>
        <v>39</v>
      </c>
      <c r="AH44" s="115">
        <f>ROUND(DATEDIF(clean_dates!$H44,clean_dates!AH44,"d")/7,0)</f>
        <v>41</v>
      </c>
      <c r="AI44" s="115">
        <f>ROUND(DATEDIF(clean_dates!$H44,clean_dates!AI44,"d")/7,0)</f>
        <v>43</v>
      </c>
      <c r="AJ44" s="115">
        <f>ROUND(DATEDIF(clean_dates!$H44,clean_dates!AJ44,"d")/7,0)</f>
        <v>45</v>
      </c>
      <c r="AK44" s="115">
        <f>ROUND(DATEDIF(clean_dates!$H44,clean_dates!AK44,"d")/7,0)</f>
        <v>47</v>
      </c>
      <c r="AL44" s="115">
        <f>ROUND(DATEDIF(clean_dates!$H44,clean_dates!AL44,"d")/7,0)</f>
        <v>49</v>
      </c>
      <c r="AM44" s="115">
        <f>ROUND(DATEDIF(clean_dates!$H44,clean_dates!AM44,"d")/7,0)</f>
        <v>52</v>
      </c>
      <c r="AN44" s="115">
        <f>ROUND(DATEDIF(clean_dates!$H44,clean_dates!AN44,"d")/7,0)</f>
        <v>53</v>
      </c>
      <c r="AO44" s="115">
        <f>ROUND(DATEDIF(clean_dates!$H44,clean_dates!AO44,"d")/7,0)</f>
        <v>55</v>
      </c>
      <c r="AP44" s="115">
        <f>ROUND(DATEDIF(clean_dates!$H44,clean_dates!AP44,"d")/7,0)</f>
        <v>57</v>
      </c>
    </row>
    <row r="45" spans="1:42" s="67" customFormat="1" ht="15.95" customHeight="1">
      <c r="A45" s="67">
        <v>4419</v>
      </c>
      <c r="B45" s="67" t="s">
        <v>50</v>
      </c>
      <c r="C45" s="67" t="s">
        <v>31</v>
      </c>
      <c r="D45" s="102">
        <v>44026</v>
      </c>
      <c r="E45" s="102"/>
      <c r="F45" s="103" t="s">
        <v>57</v>
      </c>
      <c r="G45" s="103" t="s">
        <v>58</v>
      </c>
      <c r="H45" s="103">
        <v>44214</v>
      </c>
      <c r="I45" s="102">
        <v>44288</v>
      </c>
      <c r="J45" s="106">
        <f>-ROUND(DATEDIF(clean_dates!J45,clean_dates!$H45,"d")/7,0)</f>
        <v>-7</v>
      </c>
      <c r="K45" s="106">
        <f>-ROUND(DATEDIF(clean_dates!K45,clean_dates!$H45,"d")/7,0)</f>
        <v>-5</v>
      </c>
      <c r="L45" s="106">
        <f>-ROUND(DATEDIF(clean_dates!L45,clean_dates!$H45,"d")/7,0)</f>
        <v>-3</v>
      </c>
      <c r="M45" s="106">
        <f>-ROUND(DATEDIF(clean_dates!M45,clean_dates!$H45,"d")/7,0)</f>
        <v>-2</v>
      </c>
      <c r="N45" s="106">
        <f>-ROUND(DATEDIF(clean_dates!N45,clean_dates!$H45,"d")/7,0)</f>
        <v>-1</v>
      </c>
      <c r="O45" s="106">
        <f>-ROUND(DATEDIF(clean_dates!O45,clean_dates!$H45,"d")/7,0)</f>
        <v>0</v>
      </c>
      <c r="P45" s="115">
        <f>ROUND(DATEDIF(clean_dates!$H45,clean_dates!P45,"d")/7,0)</f>
        <v>1</v>
      </c>
      <c r="Q45" s="115">
        <f>ROUND(DATEDIF(clean_dates!$H45,clean_dates!Q45,"d")/7,0)</f>
        <v>2</v>
      </c>
      <c r="R45" s="115">
        <f>ROUND(DATEDIF(clean_dates!$H45,clean_dates!R45,"d")/7,0)</f>
        <v>3</v>
      </c>
      <c r="S45" s="115">
        <f>ROUND(DATEDIF(clean_dates!$H45,clean_dates!S45,"d")/7,0)</f>
        <v>4</v>
      </c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</row>
    <row r="46" spans="1:42" s="67" customFormat="1" ht="15.95" customHeight="1">
      <c r="A46" s="67">
        <v>4428</v>
      </c>
      <c r="B46" s="67" t="s">
        <v>50</v>
      </c>
      <c r="C46" s="67" t="s">
        <v>29</v>
      </c>
      <c r="D46" s="102">
        <v>44052</v>
      </c>
      <c r="E46" s="102"/>
      <c r="F46" s="103" t="s">
        <v>57</v>
      </c>
      <c r="G46" s="103" t="s">
        <v>59</v>
      </c>
      <c r="H46" s="103">
        <v>44168</v>
      </c>
      <c r="I46" s="102">
        <v>44179</v>
      </c>
      <c r="J46" s="106">
        <f>-ROUND(DATEDIF(clean_dates!J46,clean_dates!$H46,"d")/7,0)</f>
        <v>0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</row>
    <row r="47" spans="1:42" s="67" customFormat="1" ht="15.95" customHeight="1">
      <c r="A47" s="31">
        <v>4433</v>
      </c>
      <c r="B47" s="93" t="s">
        <v>50</v>
      </c>
      <c r="C47" s="32" t="s">
        <v>29</v>
      </c>
      <c r="D47" s="99">
        <v>44064</v>
      </c>
      <c r="E47" s="99"/>
      <c r="F47" s="100" t="s">
        <v>57</v>
      </c>
      <c r="G47" s="100" t="s">
        <v>60</v>
      </c>
      <c r="H47" s="100">
        <v>44200</v>
      </c>
      <c r="I47" s="99">
        <v>44305</v>
      </c>
      <c r="J47" s="106">
        <f>-ROUND(DATEDIF(clean_dates!J47,clean_dates!$H47,"d")/7,0)</f>
        <v>-5</v>
      </c>
      <c r="K47" s="106">
        <f>-ROUND(DATEDIF(clean_dates!K47,clean_dates!$H47,"d")/7,0)</f>
        <v>-3</v>
      </c>
      <c r="L47" s="106">
        <f>-ROUND(DATEDIF(clean_dates!L47,clean_dates!$H47,"d")/7,0)</f>
        <v>-1</v>
      </c>
      <c r="M47" s="106">
        <f>-ROUND(DATEDIF(clean_dates!M47,clean_dates!$H47,"d")/7,0)</f>
        <v>0</v>
      </c>
      <c r="N47" s="115">
        <f>ROUND(DATEDIF(clean_dates!$H47,clean_dates!N47,"d")/7,0)</f>
        <v>1</v>
      </c>
      <c r="O47" s="115">
        <f>ROUND(DATEDIF(clean_dates!$H47,clean_dates!O47,"d")/7,0)</f>
        <v>2</v>
      </c>
      <c r="P47" s="115">
        <f>ROUND(DATEDIF(clean_dates!$H47,clean_dates!P47,"d")/7,0)</f>
        <v>3</v>
      </c>
      <c r="Q47" s="115">
        <f>ROUND(DATEDIF(clean_dates!$H47,clean_dates!Q47,"d")/7,0)</f>
        <v>4</v>
      </c>
      <c r="R47" s="115">
        <f>ROUND(DATEDIF(clean_dates!$H47,clean_dates!R47,"d")/7,0)</f>
        <v>5</v>
      </c>
      <c r="S47" s="115">
        <f>ROUND(DATEDIF(clean_dates!$H47,clean_dates!S47,"d")/7,0)</f>
        <v>6</v>
      </c>
      <c r="T47" s="115">
        <f>ROUND(DATEDIF(clean_dates!$H47,clean_dates!T47,"d")/7,0)</f>
        <v>7</v>
      </c>
      <c r="U47" s="115">
        <f>ROUND(DATEDIF(clean_dates!$H47,clean_dates!U47,"d")/7,0)</f>
        <v>8</v>
      </c>
      <c r="V47" s="115">
        <f>ROUND(DATEDIF(clean_dates!$H47,clean_dates!V47,"d")/7,0)</f>
        <v>9</v>
      </c>
      <c r="W47" s="115">
        <f>ROUND(DATEDIF(clean_dates!$H47,clean_dates!W47,"d")/7,0)</f>
        <v>10</v>
      </c>
      <c r="X47" s="115">
        <f>ROUND(DATEDIF(clean_dates!$H47,clean_dates!X47,"d")/7,0)</f>
        <v>11</v>
      </c>
      <c r="Y47" s="115">
        <f>ROUND(DATEDIF(clean_dates!$H47,clean_dates!Y47,"d")/7,0)</f>
        <v>12</v>
      </c>
      <c r="Z47" s="115">
        <f>ROUND(DATEDIF(clean_dates!$H47,clean_dates!Z47,"d")/7,0)</f>
        <v>13</v>
      </c>
      <c r="AA47" s="115">
        <f>ROUND(DATEDIF(clean_dates!$H47,clean_dates!AA47,"d")/7,0)</f>
        <v>14</v>
      </c>
      <c r="AB47" s="75"/>
      <c r="AC47" s="75"/>
      <c r="AD47" s="75"/>
      <c r="AE47" s="75"/>
      <c r="AF47" s="75"/>
      <c r="AG47" s="75"/>
      <c r="AH47" s="102"/>
      <c r="AI47" s="102"/>
      <c r="AJ47" s="102"/>
      <c r="AK47" s="102"/>
      <c r="AL47" s="102"/>
      <c r="AM47" s="102"/>
      <c r="AN47" s="102"/>
      <c r="AO47" s="102"/>
      <c r="AP47" s="102"/>
    </row>
    <row r="48" spans="1:42" s="67" customFormat="1" ht="15.95" customHeight="1">
      <c r="A48" s="34">
        <v>4436</v>
      </c>
      <c r="B48" s="34" t="s">
        <v>50</v>
      </c>
      <c r="C48" s="34" t="s">
        <v>31</v>
      </c>
      <c r="D48" s="75">
        <v>44064</v>
      </c>
      <c r="E48" s="75"/>
      <c r="F48" s="101" t="s">
        <v>57</v>
      </c>
      <c r="G48" s="101" t="s">
        <v>58</v>
      </c>
      <c r="H48" s="101">
        <v>44214</v>
      </c>
      <c r="I48" s="75">
        <v>44276</v>
      </c>
      <c r="J48" s="106">
        <f>-ROUND(DATEDIF(clean_dates!J48,clean_dates!$H48,"d")/7,0)</f>
        <v>-7</v>
      </c>
      <c r="K48" s="106">
        <f>-ROUND(DATEDIF(clean_dates!K48,clean_dates!$H48,"d")/7,0)</f>
        <v>-5</v>
      </c>
      <c r="L48" s="106">
        <f>-ROUND(DATEDIF(clean_dates!L48,clean_dates!$H48,"d")/7,0)</f>
        <v>-3</v>
      </c>
      <c r="M48" s="106">
        <f>-ROUND(DATEDIF(clean_dates!M48,clean_dates!$H48,"d")/7,0)</f>
        <v>-2</v>
      </c>
      <c r="N48" s="106">
        <f>-ROUND(DATEDIF(clean_dates!N48,clean_dates!$H48,"d")/7,0)</f>
        <v>-1</v>
      </c>
      <c r="O48" s="106">
        <f>-ROUND(DATEDIF(clean_dates!O48,clean_dates!$H48,"d")/7,0)</f>
        <v>0</v>
      </c>
      <c r="P48" s="115">
        <f>ROUND(DATEDIF(clean_dates!$H48,clean_dates!P48,"d")/7,0)</f>
        <v>1</v>
      </c>
      <c r="Q48" s="115">
        <f>ROUND(DATEDIF(clean_dates!$H48,clean_dates!Q48,"d")/7,0)</f>
        <v>2</v>
      </c>
      <c r="R48" s="115">
        <f>ROUND(DATEDIF(clean_dates!$H48,clean_dates!R48,"d")/7,0)</f>
        <v>3</v>
      </c>
      <c r="S48" s="115">
        <f>ROUND(DATEDIF(clean_dates!$H48,clean_dates!S48,"d")/7,0)</f>
        <v>4</v>
      </c>
      <c r="T48" s="115">
        <f>ROUND(DATEDIF(clean_dates!$H48,clean_dates!T48,"d")/7,0)</f>
        <v>5</v>
      </c>
      <c r="U48" s="115">
        <f>ROUND(DATEDIF(clean_dates!$H48,clean_dates!U48,"d")/7,0)</f>
        <v>6</v>
      </c>
      <c r="V48" s="115">
        <f>ROUND(DATEDIF(clean_dates!$H48,clean_dates!V48,"d")/7,0)</f>
        <v>7</v>
      </c>
      <c r="W48" s="115">
        <f>ROUND(DATEDIF(clean_dates!$H48,clean_dates!W48,"d")/7,0)</f>
        <v>8</v>
      </c>
      <c r="X48" s="115">
        <f>ROUND(DATEDIF(clean_dates!$H48,clean_dates!X48,"d")/7,0)</f>
        <v>9</v>
      </c>
      <c r="Y48" s="75"/>
      <c r="Z48" s="75"/>
      <c r="AA48" s="75"/>
      <c r="AB48" s="75"/>
      <c r="AC48" s="75"/>
      <c r="AD48" s="75"/>
      <c r="AE48" s="75"/>
      <c r="AF48" s="75"/>
      <c r="AG48" s="75"/>
      <c r="AH48" s="102"/>
      <c r="AI48" s="102"/>
      <c r="AJ48" s="102"/>
      <c r="AK48" s="102"/>
      <c r="AL48" s="102"/>
      <c r="AM48" s="102"/>
      <c r="AN48" s="102"/>
      <c r="AO48" s="102"/>
      <c r="AP48" s="102"/>
    </row>
    <row r="49" spans="1:42" s="67" customFormat="1" ht="15.95" customHeight="1">
      <c r="A49" s="34">
        <v>4443</v>
      </c>
      <c r="B49" s="34" t="s">
        <v>50</v>
      </c>
      <c r="C49" s="34" t="s">
        <v>31</v>
      </c>
      <c r="D49" s="75">
        <v>44068</v>
      </c>
      <c r="E49" s="75"/>
      <c r="F49" s="101" t="s">
        <v>57</v>
      </c>
      <c r="G49" s="101" t="s">
        <v>60</v>
      </c>
      <c r="H49" s="101">
        <v>44200</v>
      </c>
      <c r="I49" s="75">
        <v>44342</v>
      </c>
      <c r="J49" s="106">
        <f>-ROUND(DATEDIF(clean_dates!J49,clean_dates!$H49,"d")/7,0)</f>
        <v>-5</v>
      </c>
      <c r="K49" s="106">
        <f>-ROUND(DATEDIF(clean_dates!K49,clean_dates!$H49,"d")/7,0)</f>
        <v>-3</v>
      </c>
      <c r="L49" s="106">
        <f>-ROUND(DATEDIF(clean_dates!L49,clean_dates!$H49,"d")/7,0)</f>
        <v>-1</v>
      </c>
      <c r="M49" s="106">
        <f>-ROUND(DATEDIF(clean_dates!M49,clean_dates!$H49,"d")/7,0)</f>
        <v>0</v>
      </c>
      <c r="N49" s="115">
        <f>ROUND(DATEDIF(clean_dates!$H49,clean_dates!N49,"d")/7,0)</f>
        <v>1</v>
      </c>
      <c r="O49" s="115">
        <f>ROUND(DATEDIF(clean_dates!$H49,clean_dates!O49,"d")/7,0)</f>
        <v>2</v>
      </c>
      <c r="P49" s="115">
        <f>ROUND(DATEDIF(clean_dates!$H49,clean_dates!P49,"d")/7,0)</f>
        <v>3</v>
      </c>
      <c r="Q49" s="115">
        <f>ROUND(DATEDIF(clean_dates!$H49,clean_dates!Q49,"d")/7,0)</f>
        <v>4</v>
      </c>
      <c r="R49" s="115">
        <f>ROUND(DATEDIF(clean_dates!$H49,clean_dates!R49,"d")/7,0)</f>
        <v>5</v>
      </c>
      <c r="S49" s="115">
        <f>ROUND(DATEDIF(clean_dates!$H49,clean_dates!S49,"d")/7,0)</f>
        <v>6</v>
      </c>
      <c r="T49" s="115">
        <f>ROUND(DATEDIF(clean_dates!$H49,clean_dates!T49,"d")/7,0)</f>
        <v>7</v>
      </c>
      <c r="U49" s="115">
        <f>ROUND(DATEDIF(clean_dates!$H49,clean_dates!U49,"d")/7,0)</f>
        <v>8</v>
      </c>
      <c r="V49" s="115">
        <f>ROUND(DATEDIF(clean_dates!$H49,clean_dates!V49,"d")/7,0)</f>
        <v>9</v>
      </c>
      <c r="W49" s="115">
        <f>ROUND(DATEDIF(clean_dates!$H49,clean_dates!W49,"d")/7,0)</f>
        <v>10</v>
      </c>
      <c r="X49" s="115">
        <f>ROUND(DATEDIF(clean_dates!$H49,clean_dates!X49,"d")/7,0)</f>
        <v>11</v>
      </c>
      <c r="Y49" s="115">
        <f>ROUND(DATEDIF(clean_dates!$H49,clean_dates!Y49,"d")/7,0)</f>
        <v>12</v>
      </c>
      <c r="Z49" s="115">
        <f>ROUND(DATEDIF(clean_dates!$H49,clean_dates!Z49,"d")/7,0)</f>
        <v>13</v>
      </c>
      <c r="AA49" s="115">
        <f>ROUND(DATEDIF(clean_dates!$H49,clean_dates!AA49,"d")/7,0)</f>
        <v>14</v>
      </c>
      <c r="AB49" s="115">
        <f>ROUND(DATEDIF(clean_dates!$H49,clean_dates!AB49,"d")/7,0)</f>
        <v>15</v>
      </c>
      <c r="AC49" s="115">
        <f>ROUND(DATEDIF(clean_dates!$H49,clean_dates!AC49,"d")/7,0)</f>
        <v>16</v>
      </c>
      <c r="AD49" s="115">
        <f>ROUND(DATEDIF(clean_dates!$H49,clean_dates!AD49,"d")/7,0)</f>
        <v>17</v>
      </c>
      <c r="AE49" s="115">
        <f>ROUND(DATEDIF(clean_dates!$H49,clean_dates!AE49,"d")/7,0)</f>
        <v>18</v>
      </c>
      <c r="AF49" s="115">
        <f>ROUND(DATEDIF(clean_dates!$H49,clean_dates!AF49,"d")/7,0)</f>
        <v>19</v>
      </c>
      <c r="AG49" s="115">
        <f>ROUND(DATEDIF(clean_dates!$H49,clean_dates!AG49,"d")/7,0)</f>
        <v>20</v>
      </c>
      <c r="AH49" s="102"/>
      <c r="AI49" s="102"/>
      <c r="AJ49" s="102"/>
      <c r="AK49" s="102"/>
      <c r="AL49" s="102"/>
      <c r="AM49" s="102"/>
      <c r="AN49" s="102"/>
      <c r="AO49" s="102"/>
      <c r="AP49" s="102"/>
    </row>
    <row r="50" spans="1:42" s="67" customFormat="1" ht="15.95" customHeight="1">
      <c r="A50" s="34">
        <v>4501</v>
      </c>
      <c r="B50" s="34" t="s">
        <v>21</v>
      </c>
      <c r="C50" s="34" t="s">
        <v>31</v>
      </c>
      <c r="D50" s="75">
        <v>44258</v>
      </c>
      <c r="E50" s="75"/>
      <c r="F50" s="101" t="s">
        <v>62</v>
      </c>
      <c r="G50" s="101" t="s">
        <v>63</v>
      </c>
      <c r="H50" s="101">
        <v>44446</v>
      </c>
      <c r="I50" s="75">
        <v>44537</v>
      </c>
      <c r="J50" s="106">
        <f>-ROUND(DATEDIF(clean_dates!J50,clean_dates!$H50,"d")/7,0)</f>
        <v>0</v>
      </c>
      <c r="K50" s="83"/>
      <c r="L50" s="115">
        <f>ROUND(DATEDIF(clean_dates!$H50,clean_dates!L50,"d")/7,0)</f>
        <v>2</v>
      </c>
      <c r="M50" s="115">
        <f>ROUND(DATEDIF(clean_dates!$H50,clean_dates!M50,"d")/7,0)</f>
        <v>3</v>
      </c>
      <c r="N50" s="115">
        <f>ROUND(DATEDIF(clean_dates!$H50,clean_dates!N50,"d")/7,0)</f>
        <v>4</v>
      </c>
      <c r="O50" s="115">
        <f>ROUND(DATEDIF(clean_dates!$H50,clean_dates!O50,"d")/7,0)</f>
        <v>5</v>
      </c>
      <c r="P50" s="115">
        <f>ROUND(DATEDIF(clean_dates!$H50,clean_dates!P50,"d")/7,0)</f>
        <v>6</v>
      </c>
      <c r="Q50" s="115">
        <f>ROUND(DATEDIF(clean_dates!$H50,clean_dates!Q50,"d")/7,0)</f>
        <v>7</v>
      </c>
      <c r="R50" s="115">
        <f>ROUND(DATEDIF(clean_dates!$H50,clean_dates!R50,"d")/7,0)</f>
        <v>8</v>
      </c>
      <c r="S50" s="115">
        <f>ROUND(DATEDIF(clean_dates!$H50,clean_dates!S50,"d")/7,0)</f>
        <v>9</v>
      </c>
      <c r="T50" s="115">
        <f>ROUND(DATEDIF(clean_dates!$H50,clean_dates!T50,"d")/7,0)</f>
        <v>10</v>
      </c>
      <c r="U50" s="115">
        <f>ROUND(DATEDIF(clean_dates!$H50,clean_dates!U50,"d")/7,0)</f>
        <v>11</v>
      </c>
      <c r="V50" s="115">
        <f>ROUND(DATEDIF(clean_dates!$H50,clean_dates!V50,"d")/7,0)</f>
        <v>12</v>
      </c>
      <c r="W50" s="115">
        <f>ROUND(DATEDIF(clean_dates!$H50,clean_dates!W50,"d")/7,0)</f>
        <v>13</v>
      </c>
      <c r="X50" s="97"/>
      <c r="Y50" s="97"/>
      <c r="Z50" s="97"/>
      <c r="AA50" s="97"/>
      <c r="AB50" s="75"/>
      <c r="AC50" s="75"/>
      <c r="AD50" s="75"/>
      <c r="AE50" s="75"/>
      <c r="AF50" s="75"/>
      <c r="AG50" s="75"/>
      <c r="AH50" s="102"/>
      <c r="AI50" s="102"/>
      <c r="AJ50" s="102"/>
      <c r="AK50" s="102"/>
      <c r="AL50" s="102"/>
      <c r="AM50" s="102"/>
      <c r="AN50" s="102"/>
      <c r="AO50" s="102"/>
      <c r="AP50" s="102"/>
    </row>
    <row r="51" spans="1:42" s="67" customFormat="1" ht="15.95" customHeight="1">
      <c r="A51" s="34">
        <v>4510</v>
      </c>
      <c r="B51" s="34" t="s">
        <v>50</v>
      </c>
      <c r="C51" s="34" t="s">
        <v>31</v>
      </c>
      <c r="D51" s="75">
        <v>44266</v>
      </c>
      <c r="E51" s="75"/>
      <c r="F51" s="101" t="s">
        <v>62</v>
      </c>
      <c r="G51" s="101" t="s">
        <v>63</v>
      </c>
      <c r="H51" s="101">
        <v>44446</v>
      </c>
      <c r="I51" s="75">
        <v>44508</v>
      </c>
      <c r="J51" s="106">
        <f>-ROUND(DATEDIF(clean_dates!J51,clean_dates!$H51,"d")/7,0)</f>
        <v>0</v>
      </c>
      <c r="K51" s="83"/>
      <c r="L51" s="115">
        <f>ROUND(DATEDIF(clean_dates!$H51,clean_dates!L51,"d")/7,0)</f>
        <v>2</v>
      </c>
      <c r="M51" s="115">
        <f>ROUND(DATEDIF(clean_dates!$H51,clean_dates!M51,"d")/7,0)</f>
        <v>3</v>
      </c>
      <c r="N51" s="115">
        <f>ROUND(DATEDIF(clean_dates!$H51,clean_dates!N51,"d")/7,0)</f>
        <v>4</v>
      </c>
      <c r="O51" s="115">
        <f>ROUND(DATEDIF(clean_dates!$H51,clean_dates!O51,"d")/7,0)</f>
        <v>5</v>
      </c>
      <c r="P51" s="115">
        <f>ROUND(DATEDIF(clean_dates!$H51,clean_dates!P51,"d")/7,0)</f>
        <v>6</v>
      </c>
      <c r="Q51" s="115">
        <f>ROUND(DATEDIF(clean_dates!$H51,clean_dates!Q51,"d")/7,0)</f>
        <v>7</v>
      </c>
      <c r="R51" s="115">
        <f>ROUND(DATEDIF(clean_dates!$H51,clean_dates!R51,"d")/7,0)</f>
        <v>8</v>
      </c>
      <c r="S51" s="115">
        <f>ROUND(DATEDIF(clean_dates!$H51,clean_dates!S51,"d")/7,0)</f>
        <v>9</v>
      </c>
      <c r="T51" s="97"/>
      <c r="U51" s="97"/>
      <c r="V51" s="97"/>
      <c r="W51" s="97"/>
      <c r="X51" s="97"/>
      <c r="Y51" s="75"/>
      <c r="Z51" s="75"/>
      <c r="AA51" s="75"/>
      <c r="AB51" s="75"/>
      <c r="AC51" s="75"/>
      <c r="AD51" s="75"/>
      <c r="AE51" s="75"/>
      <c r="AF51" s="75"/>
      <c r="AG51" s="75"/>
      <c r="AH51" s="102"/>
      <c r="AI51" s="102"/>
      <c r="AJ51" s="102"/>
      <c r="AK51" s="102"/>
      <c r="AL51" s="102"/>
      <c r="AM51" s="102"/>
      <c r="AN51" s="102"/>
      <c r="AO51" s="102"/>
      <c r="AP51" s="102"/>
    </row>
    <row r="52" spans="1:42" s="67" customFormat="1" ht="15.95" customHeight="1">
      <c r="A52" s="34">
        <v>4506</v>
      </c>
      <c r="B52" s="34" t="s">
        <v>50</v>
      </c>
      <c r="C52" s="34" t="s">
        <v>31</v>
      </c>
      <c r="D52" s="75">
        <v>44258</v>
      </c>
      <c r="E52" s="75"/>
      <c r="F52" s="101" t="s">
        <v>62</v>
      </c>
      <c r="G52" s="101" t="s">
        <v>63</v>
      </c>
      <c r="H52" s="101">
        <v>44446</v>
      </c>
      <c r="I52" s="75">
        <v>44517</v>
      </c>
      <c r="J52" s="106">
        <f>-ROUND(DATEDIF(clean_dates!J52,clean_dates!$H52,"d")/7,0)</f>
        <v>0</v>
      </c>
      <c r="K52" s="83"/>
      <c r="L52" s="115">
        <f>ROUND(DATEDIF(clean_dates!$H52,clean_dates!L52,"d")/7,0)</f>
        <v>2</v>
      </c>
      <c r="M52" s="115">
        <f>ROUND(DATEDIF(clean_dates!$H52,clean_dates!M52,"d")/7,0)</f>
        <v>3</v>
      </c>
      <c r="N52" s="115">
        <f>ROUND(DATEDIF(clean_dates!$H52,clean_dates!N52,"d")/7,0)</f>
        <v>4</v>
      </c>
      <c r="O52" s="115">
        <f>ROUND(DATEDIF(clean_dates!$H52,clean_dates!O52,"d")/7,0)</f>
        <v>5</v>
      </c>
      <c r="P52" s="115">
        <f>ROUND(DATEDIF(clean_dates!$H52,clean_dates!P52,"d")/7,0)</f>
        <v>6</v>
      </c>
      <c r="Q52" s="115">
        <f>ROUND(DATEDIF(clean_dates!$H52,clean_dates!Q52,"d")/7,0)</f>
        <v>7</v>
      </c>
      <c r="R52" s="115">
        <f>ROUND(DATEDIF(clean_dates!$H52,clean_dates!R52,"d")/7,0)</f>
        <v>8</v>
      </c>
      <c r="S52" s="115">
        <f>ROUND(DATEDIF(clean_dates!$H52,clean_dates!S52,"d")/7,0)</f>
        <v>9</v>
      </c>
      <c r="T52" s="115">
        <f>ROUND(DATEDIF(clean_dates!$H52,clean_dates!T52,"d")/7,0)</f>
        <v>10</v>
      </c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102"/>
      <c r="AI52" s="102"/>
      <c r="AJ52" s="102"/>
      <c r="AK52" s="102"/>
      <c r="AL52" s="102"/>
      <c r="AM52" s="102"/>
      <c r="AN52" s="102"/>
      <c r="AO52" s="102"/>
      <c r="AP52" s="102"/>
    </row>
    <row r="53" spans="1:42" s="67" customFormat="1" ht="15.95" customHeight="1">
      <c r="A53" s="34">
        <v>4534</v>
      </c>
      <c r="B53" s="34" t="s">
        <v>21</v>
      </c>
      <c r="C53" s="34" t="s">
        <v>31</v>
      </c>
      <c r="D53" s="35">
        <v>44338</v>
      </c>
      <c r="E53" s="35"/>
      <c r="F53" s="104" t="s">
        <v>62</v>
      </c>
      <c r="G53" s="104" t="s">
        <v>76</v>
      </c>
      <c r="H53" s="104">
        <v>44480</v>
      </c>
      <c r="I53" s="105">
        <v>44537</v>
      </c>
      <c r="J53" s="106">
        <f>-ROUND(DATEDIF(clean_dates!J53,clean_dates!$H53,"d")/7,0)</f>
        <v>-5</v>
      </c>
      <c r="K53" s="106">
        <f>-ROUND(DATEDIF(clean_dates!K53,clean_dates!$H53,"d")/7,0)</f>
        <v>-4</v>
      </c>
      <c r="L53" s="106">
        <f>-ROUND(DATEDIF(clean_dates!L53,clean_dates!$H53,"d")/7,0)</f>
        <v>-3</v>
      </c>
      <c r="M53" s="106">
        <f>-ROUND(DATEDIF(clean_dates!M53,clean_dates!$H53,"d")/7,0)</f>
        <v>-2</v>
      </c>
      <c r="N53" s="106">
        <f>-ROUND(DATEDIF(clean_dates!N53,clean_dates!$H53,"d")/7,0)</f>
        <v>-1</v>
      </c>
      <c r="O53" s="106">
        <f>-ROUND(DATEDIF(clean_dates!O53,clean_dates!$H53,"d")/7,0)</f>
        <v>0</v>
      </c>
      <c r="P53" s="75"/>
      <c r="Q53" s="115">
        <f>ROUND(DATEDIF(clean_dates!$H53,clean_dates!Q53,"d")/7,0)</f>
        <v>2</v>
      </c>
      <c r="R53" s="115">
        <f>ROUND(DATEDIF(clean_dates!$H53,clean_dates!R53,"d")/7,0)</f>
        <v>3</v>
      </c>
      <c r="S53" s="115">
        <f>ROUND(DATEDIF(clean_dates!$H53,clean_dates!S53,"d")/7,0)</f>
        <v>4</v>
      </c>
      <c r="T53" s="115">
        <f>ROUND(DATEDIF(clean_dates!$H53,clean_dates!T53,"d")/7,0)</f>
        <v>5</v>
      </c>
      <c r="U53" s="115">
        <f>ROUND(DATEDIF(clean_dates!$H53,clean_dates!U53,"d")/7,0)</f>
        <v>6</v>
      </c>
      <c r="V53" s="115">
        <f>ROUND(DATEDIF(clean_dates!$H53,clean_dates!V53,"d")/7,0)</f>
        <v>7</v>
      </c>
      <c r="W53" s="115">
        <f>ROUND(DATEDIF(clean_dates!$H53,clean_dates!W53,"d")/7,0)</f>
        <v>8</v>
      </c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</row>
    <row r="54" spans="1:42" s="67" customFormat="1" ht="15.95" customHeight="1">
      <c r="A54" s="45">
        <v>4535</v>
      </c>
      <c r="B54" s="45" t="s">
        <v>50</v>
      </c>
      <c r="C54" s="45" t="s">
        <v>31</v>
      </c>
      <c r="D54" s="45">
        <v>44338</v>
      </c>
      <c r="E54" s="45"/>
      <c r="F54" s="101" t="s">
        <v>62</v>
      </c>
      <c r="G54" s="101" t="s">
        <v>76</v>
      </c>
      <c r="H54" s="101">
        <v>44480</v>
      </c>
      <c r="I54" s="75">
        <v>44537</v>
      </c>
      <c r="J54" s="106">
        <f>-ROUND(DATEDIF(clean_dates!J54,clean_dates!$H54,"d")/7,0)</f>
        <v>-5</v>
      </c>
      <c r="K54" s="106">
        <f>-ROUND(DATEDIF(clean_dates!K54,clean_dates!$H54,"d")/7,0)</f>
        <v>-4</v>
      </c>
      <c r="L54" s="106">
        <f>-ROUND(DATEDIF(clean_dates!L54,clean_dates!$H54,"d")/7,0)</f>
        <v>-3</v>
      </c>
      <c r="M54" s="106">
        <f>-ROUND(DATEDIF(clean_dates!M54,clean_dates!$H54,"d")/7,0)</f>
        <v>-2</v>
      </c>
      <c r="N54" s="106">
        <f>-ROUND(DATEDIF(clean_dates!N54,clean_dates!$H54,"d")/7,0)</f>
        <v>-1</v>
      </c>
      <c r="O54" s="106">
        <f>-ROUND(DATEDIF(clean_dates!O54,clean_dates!$H54,"d")/7,0)</f>
        <v>0</v>
      </c>
      <c r="P54" s="75"/>
      <c r="Q54" s="115">
        <f>ROUND(DATEDIF(clean_dates!$H54,clean_dates!Q54,"d")/7,0)</f>
        <v>2</v>
      </c>
      <c r="R54" s="115">
        <f>ROUND(DATEDIF(clean_dates!$H54,clean_dates!R54,"d")/7,0)</f>
        <v>3</v>
      </c>
      <c r="S54" s="115">
        <f>ROUND(DATEDIF(clean_dates!$H54,clean_dates!S54,"d")/7,0)</f>
        <v>4</v>
      </c>
      <c r="T54" s="115">
        <f>ROUND(DATEDIF(clean_dates!$H54,clean_dates!T54,"d")/7,0)</f>
        <v>5</v>
      </c>
      <c r="U54" s="115">
        <f>ROUND(DATEDIF(clean_dates!$H54,clean_dates!U54,"d")/7,0)</f>
        <v>6</v>
      </c>
      <c r="V54" s="115">
        <f>ROUND(DATEDIF(clean_dates!$H54,clean_dates!V54,"d")/7,0)</f>
        <v>7</v>
      </c>
      <c r="W54" s="115">
        <f>ROUND(DATEDIF(clean_dates!$H54,clean_dates!W54,"d")/7,0)</f>
        <v>8</v>
      </c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</row>
    <row r="57" spans="1:42" ht="15.95" customHeight="1">
      <c r="A57" s="18" t="s">
        <v>78</v>
      </c>
      <c r="B57" s="113">
        <f>ROW(A58)</f>
        <v>58</v>
      </c>
      <c r="C57" s="113">
        <f>ROW(A69)</f>
        <v>69</v>
      </c>
      <c r="D57" s="113">
        <f>COLUMN(A58)</f>
        <v>1</v>
      </c>
      <c r="E57" s="113">
        <f>COLUMN(N58)</f>
        <v>14</v>
      </c>
      <c r="F57" s="67"/>
      <c r="G57" s="67"/>
      <c r="H57" s="67"/>
      <c r="I57" s="67"/>
      <c r="J57" s="67"/>
      <c r="K57" s="67"/>
      <c r="L57" s="67"/>
      <c r="M57" s="67"/>
      <c r="N57" s="67" t="s">
        <v>1</v>
      </c>
    </row>
    <row r="58" spans="1:42" ht="15.95" customHeight="1">
      <c r="A58" s="67"/>
      <c r="B58" s="67"/>
      <c r="C58" s="67"/>
      <c r="D58" s="67"/>
      <c r="E58" s="67"/>
      <c r="F58" s="73" t="s">
        <v>80</v>
      </c>
      <c r="G58" s="73" t="s">
        <v>81</v>
      </c>
      <c r="H58" s="73" t="s">
        <v>82</v>
      </c>
      <c r="I58" s="73" t="s">
        <v>83</v>
      </c>
      <c r="J58" s="73" t="s">
        <v>84</v>
      </c>
      <c r="K58" s="73" t="s">
        <v>85</v>
      </c>
      <c r="L58" s="73" t="s">
        <v>86</v>
      </c>
      <c r="M58" s="73" t="s">
        <v>87</v>
      </c>
      <c r="N58" s="45" t="s">
        <v>8</v>
      </c>
    </row>
    <row r="59" spans="1:42" ht="15.95" customHeight="1">
      <c r="A59" s="45" t="s">
        <v>3</v>
      </c>
      <c r="B59" s="45" t="s">
        <v>94</v>
      </c>
      <c r="C59" s="45" t="s">
        <v>5</v>
      </c>
      <c r="D59" s="45" t="s">
        <v>7</v>
      </c>
      <c r="E59" s="68" t="s">
        <v>93</v>
      </c>
      <c r="F59" s="73" t="s">
        <v>9</v>
      </c>
      <c r="G59" s="73" t="s">
        <v>10</v>
      </c>
      <c r="H59" s="73" t="s">
        <v>11</v>
      </c>
      <c r="I59" s="73" t="s">
        <v>12</v>
      </c>
      <c r="J59" s="73" t="s">
        <v>13</v>
      </c>
      <c r="K59" s="73" t="s">
        <v>14</v>
      </c>
      <c r="L59" s="73" t="s">
        <v>15</v>
      </c>
      <c r="M59" s="73" t="s">
        <v>32</v>
      </c>
      <c r="N59" s="45" t="s">
        <v>79</v>
      </c>
    </row>
    <row r="60" spans="1:42" ht="15.95" customHeight="1">
      <c r="A60" s="45">
        <v>3694</v>
      </c>
      <c r="B60" s="45" t="s">
        <v>29</v>
      </c>
      <c r="C60" s="77">
        <v>43132</v>
      </c>
      <c r="D60" s="45" t="s">
        <v>22</v>
      </c>
      <c r="E60" s="45" t="s">
        <v>21</v>
      </c>
      <c r="F60" s="115">
        <f>ROUND(DATEDIF(clean_dates!$F60,clean_dates!F60,"d")/7,0)</f>
        <v>0</v>
      </c>
      <c r="G60" s="115">
        <f>ROUND(DATEDIF(clean_dates!$F60,clean_dates!G60,"d")/7,0)</f>
        <v>1</v>
      </c>
      <c r="H60" s="115">
        <f>ROUND(DATEDIF(clean_dates!$F60,clean_dates!H60,"d")/7,0)</f>
        <v>2</v>
      </c>
      <c r="I60" s="115">
        <f>ROUND(DATEDIF(clean_dates!$F60,clean_dates!I60,"d")/7,0)</f>
        <v>3</v>
      </c>
      <c r="J60" s="115">
        <f>ROUND(DATEDIF(clean_dates!$F60,clean_dates!J60,"d")/7,0)</f>
        <v>4</v>
      </c>
      <c r="K60" s="115">
        <f>ROUND(DATEDIF(clean_dates!$F60,clean_dates!K60,"d")/7,0)</f>
        <v>5</v>
      </c>
      <c r="L60" s="115">
        <f>ROUND(DATEDIF(clean_dates!$F60,clean_dates!L60,"d")/7,0)</f>
        <v>6</v>
      </c>
      <c r="M60" s="115">
        <f>ROUND(DATEDIF(clean_dates!$F60,clean_dates!M60,"d")/7,0)</f>
        <v>7</v>
      </c>
      <c r="N60" s="115">
        <f>ROUND(DATEDIF(clean_dates!$F60,clean_dates!N60,"d")/7,0)</f>
        <v>19</v>
      </c>
    </row>
    <row r="61" spans="1:42" ht="15.95" customHeight="1">
      <c r="A61" s="45">
        <v>3695</v>
      </c>
      <c r="B61" s="45" t="s">
        <v>29</v>
      </c>
      <c r="C61" s="77">
        <v>43132</v>
      </c>
      <c r="D61" s="45" t="s">
        <v>22</v>
      </c>
      <c r="E61" s="45" t="s">
        <v>21</v>
      </c>
      <c r="F61" s="115">
        <f>ROUND(DATEDIF(clean_dates!$F61,clean_dates!F61,"d")/7,0)</f>
        <v>0</v>
      </c>
      <c r="G61" s="115">
        <f>ROUND(DATEDIF(clean_dates!$F61,clean_dates!G61,"d")/7,0)</f>
        <v>1</v>
      </c>
      <c r="H61" s="115">
        <f>ROUND(DATEDIF(clean_dates!$F61,clean_dates!H61,"d")/7,0)</f>
        <v>2</v>
      </c>
      <c r="I61" s="115">
        <f>ROUND(DATEDIF(clean_dates!$F61,clean_dates!I61,"d")/7,0)</f>
        <v>3</v>
      </c>
      <c r="J61" s="115">
        <f>ROUND(DATEDIF(clean_dates!$F61,clean_dates!J61,"d")/7,0)</f>
        <v>4</v>
      </c>
      <c r="K61" s="115">
        <f>ROUND(DATEDIF(clean_dates!$F61,clean_dates!K61,"d")/7,0)</f>
        <v>5</v>
      </c>
      <c r="L61" s="115">
        <f>ROUND(DATEDIF(clean_dates!$F61,clean_dates!L61,"d")/7,0)</f>
        <v>6</v>
      </c>
      <c r="M61" s="115">
        <f>ROUND(DATEDIF(clean_dates!$F61,clean_dates!M61,"d")/7,0)</f>
        <v>7</v>
      </c>
      <c r="N61" s="115">
        <f>ROUND(DATEDIF(clean_dates!$F61,clean_dates!N61,"d")/7,0)</f>
        <v>19</v>
      </c>
    </row>
    <row r="62" spans="1:42" ht="15.95" customHeight="1">
      <c r="A62" s="45">
        <v>3696</v>
      </c>
      <c r="B62" s="45" t="s">
        <v>29</v>
      </c>
      <c r="C62" s="77">
        <v>43132</v>
      </c>
      <c r="D62" s="45" t="s">
        <v>22</v>
      </c>
      <c r="E62" s="45" t="s">
        <v>21</v>
      </c>
      <c r="F62" s="115">
        <f>ROUND(DATEDIF(clean_dates!$F62,clean_dates!F62,"d")/7,0)</f>
        <v>0</v>
      </c>
      <c r="G62" s="115">
        <f>ROUND(DATEDIF(clean_dates!$F62,clean_dates!G62,"d")/7,0)</f>
        <v>1</v>
      </c>
      <c r="H62" s="115">
        <f>ROUND(DATEDIF(clean_dates!$F62,clean_dates!H62,"d")/7,0)</f>
        <v>2</v>
      </c>
      <c r="I62" s="115">
        <f>ROUND(DATEDIF(clean_dates!$F62,clean_dates!I62,"d")/7,0)</f>
        <v>3</v>
      </c>
      <c r="J62" s="115">
        <f>ROUND(DATEDIF(clean_dates!$F62,clean_dates!J62,"d")/7,0)</f>
        <v>4</v>
      </c>
      <c r="K62" s="115">
        <f>ROUND(DATEDIF(clean_dates!$F62,clean_dates!K62,"d")/7,0)</f>
        <v>5</v>
      </c>
      <c r="L62" s="115">
        <f>ROUND(DATEDIF(clean_dates!$F62,clean_dates!L62,"d")/7,0)</f>
        <v>6</v>
      </c>
      <c r="M62" s="115">
        <f>ROUND(DATEDIF(clean_dates!$F62,clean_dates!M62,"d")/7,0)</f>
        <v>7</v>
      </c>
      <c r="N62" s="115">
        <f>ROUND(DATEDIF(clean_dates!$F62,clean_dates!N62,"d")/7,0)</f>
        <v>19</v>
      </c>
    </row>
    <row r="63" spans="1:42" ht="15.95" customHeight="1">
      <c r="A63" s="45">
        <v>3697</v>
      </c>
      <c r="B63" s="45" t="s">
        <v>31</v>
      </c>
      <c r="C63" s="77">
        <v>43132</v>
      </c>
      <c r="D63" s="45" t="s">
        <v>22</v>
      </c>
      <c r="E63" s="45" t="s">
        <v>88</v>
      </c>
      <c r="F63" s="115">
        <f>ROUND(DATEDIF(clean_dates!$F63,clean_dates!F63,"d")/7,0)</f>
        <v>0</v>
      </c>
      <c r="G63" s="115">
        <f>ROUND(DATEDIF(clean_dates!$F63,clean_dates!G63,"d")/7,0)</f>
        <v>1</v>
      </c>
      <c r="H63" s="115">
        <f>ROUND(DATEDIF(clean_dates!$F63,clean_dates!H63,"d")/7,0)</f>
        <v>2</v>
      </c>
      <c r="I63" s="115">
        <f>ROUND(DATEDIF(clean_dates!$F63,clean_dates!I63,"d")/7,0)</f>
        <v>3</v>
      </c>
      <c r="J63" s="115">
        <f>ROUND(DATEDIF(clean_dates!$F63,clean_dates!J63,"d")/7,0)</f>
        <v>4</v>
      </c>
      <c r="K63" s="115">
        <f>ROUND(DATEDIF(clean_dates!$F63,clean_dates!K63,"d")/7,0)</f>
        <v>5</v>
      </c>
      <c r="L63" s="115">
        <f>ROUND(DATEDIF(clean_dates!$F63,clean_dates!L63,"d")/7,0)</f>
        <v>6</v>
      </c>
      <c r="M63" s="115">
        <f>ROUND(DATEDIF(clean_dates!$F63,clean_dates!M63,"d")/7,0)</f>
        <v>7</v>
      </c>
      <c r="N63" s="115">
        <f>ROUND(DATEDIF(clean_dates!$F63,clean_dates!N63,"d")/7,0)</f>
        <v>19</v>
      </c>
    </row>
    <row r="64" spans="1:42" ht="15.95" customHeight="1">
      <c r="A64" s="45">
        <v>3698</v>
      </c>
      <c r="B64" s="45" t="s">
        <v>31</v>
      </c>
      <c r="C64" s="77">
        <v>43132</v>
      </c>
      <c r="D64" s="45" t="s">
        <v>22</v>
      </c>
      <c r="E64" s="45" t="s">
        <v>88</v>
      </c>
      <c r="F64" s="115">
        <f>ROUND(DATEDIF(clean_dates!$F64,clean_dates!F64,"d")/7,0)</f>
        <v>0</v>
      </c>
      <c r="G64" s="115">
        <f>ROUND(DATEDIF(clean_dates!$F64,clean_dates!G64,"d")/7,0)</f>
        <v>1</v>
      </c>
      <c r="H64" s="115">
        <f>ROUND(DATEDIF(clean_dates!$F64,clean_dates!H64,"d")/7,0)</f>
        <v>2</v>
      </c>
      <c r="I64" s="115">
        <f>ROUND(DATEDIF(clean_dates!$F64,clean_dates!I64,"d")/7,0)</f>
        <v>3</v>
      </c>
      <c r="J64" s="115">
        <f>ROUND(DATEDIF(clean_dates!$F64,clean_dates!J64,"d")/7,0)</f>
        <v>4</v>
      </c>
      <c r="K64" s="115">
        <f>ROUND(DATEDIF(clean_dates!$F64,clean_dates!K64,"d")/7,0)</f>
        <v>5</v>
      </c>
      <c r="L64" s="115">
        <f>ROUND(DATEDIF(clean_dates!$F64,clean_dates!L64,"d")/7,0)</f>
        <v>6</v>
      </c>
      <c r="M64" s="115">
        <f>ROUND(DATEDIF(clean_dates!$F64,clean_dates!M64,"d")/7,0)</f>
        <v>7</v>
      </c>
      <c r="N64" s="115">
        <f>ROUND(DATEDIF(clean_dates!$F64,clean_dates!N64,"d")/7,0)</f>
        <v>19</v>
      </c>
    </row>
    <row r="65" spans="1:14" ht="15.95" customHeight="1">
      <c r="A65" s="45">
        <v>3700</v>
      </c>
      <c r="B65" s="45" t="s">
        <v>31</v>
      </c>
      <c r="C65" s="77">
        <v>43132</v>
      </c>
      <c r="D65" s="45" t="s">
        <v>22</v>
      </c>
      <c r="E65" s="45" t="s">
        <v>88</v>
      </c>
      <c r="F65" s="115">
        <f>ROUND(DATEDIF(clean_dates!$F65,clean_dates!F65,"d")/7,0)</f>
        <v>0</v>
      </c>
      <c r="G65" s="115">
        <f>ROUND(DATEDIF(clean_dates!$F65,clean_dates!G65,"d")/7,0)</f>
        <v>1</v>
      </c>
      <c r="H65" s="115">
        <f>ROUND(DATEDIF(clean_dates!$F65,clean_dates!H65,"d")/7,0)</f>
        <v>2</v>
      </c>
      <c r="I65" s="115">
        <f>ROUND(DATEDIF(clean_dates!$F65,clean_dates!I65,"d")/7,0)</f>
        <v>3</v>
      </c>
      <c r="J65" s="115">
        <f>ROUND(DATEDIF(clean_dates!$F65,clean_dates!J65,"d")/7,0)</f>
        <v>4</v>
      </c>
      <c r="K65" s="115">
        <f>ROUND(DATEDIF(clean_dates!$F65,clean_dates!K65,"d")/7,0)</f>
        <v>5</v>
      </c>
      <c r="L65" s="115">
        <f>ROUND(DATEDIF(clean_dates!$F65,clean_dates!L65,"d")/7,0)</f>
        <v>6</v>
      </c>
      <c r="M65" s="115">
        <f>ROUND(DATEDIF(clean_dates!$F65,clean_dates!M65,"d")/7,0)</f>
        <v>7</v>
      </c>
      <c r="N65" s="115">
        <f>ROUND(DATEDIF(clean_dates!$F65,clean_dates!N65,"d")/7,0)</f>
        <v>19</v>
      </c>
    </row>
    <row r="66" spans="1:14" ht="15.95" customHeight="1">
      <c r="A66" s="45">
        <v>3701</v>
      </c>
      <c r="B66" s="45" t="s">
        <v>29</v>
      </c>
      <c r="C66" s="77">
        <v>43132</v>
      </c>
      <c r="D66" s="45" t="s">
        <v>22</v>
      </c>
      <c r="E66" s="45" t="s">
        <v>88</v>
      </c>
      <c r="F66" s="115">
        <f>ROUND(DATEDIF(clean_dates!$F66,clean_dates!F66,"d")/7,0)</f>
        <v>0</v>
      </c>
      <c r="G66" s="115">
        <f>ROUND(DATEDIF(clean_dates!$F66,clean_dates!G66,"d")/7,0)</f>
        <v>1</v>
      </c>
      <c r="H66" s="115">
        <f>ROUND(DATEDIF(clean_dates!$F66,clean_dates!H66,"d")/7,0)</f>
        <v>2</v>
      </c>
      <c r="I66" s="115">
        <f>ROUND(DATEDIF(clean_dates!$F66,clean_dates!I66,"d")/7,0)</f>
        <v>3</v>
      </c>
      <c r="J66" s="115">
        <f>ROUND(DATEDIF(clean_dates!$F66,clean_dates!J66,"d")/7,0)</f>
        <v>4</v>
      </c>
      <c r="K66" s="115">
        <f>ROUND(DATEDIF(clean_dates!$F66,clean_dates!K66,"d")/7,0)</f>
        <v>5</v>
      </c>
      <c r="L66" s="115">
        <f>ROUND(DATEDIF(clean_dates!$F66,clean_dates!L66,"d")/7,0)</f>
        <v>6</v>
      </c>
      <c r="M66" s="115">
        <f>ROUND(DATEDIF(clean_dates!$F66,clean_dates!M66,"d")/7,0)</f>
        <v>7</v>
      </c>
      <c r="N66" s="115">
        <f>ROUND(DATEDIF(clean_dates!$F66,clean_dates!N66,"d")/7,0)</f>
        <v>19</v>
      </c>
    </row>
    <row r="67" spans="1:14" ht="15.95" customHeight="1">
      <c r="A67" s="45">
        <v>3702</v>
      </c>
      <c r="B67" s="45" t="s">
        <v>29</v>
      </c>
      <c r="C67" s="77">
        <v>43132</v>
      </c>
      <c r="D67" s="45" t="s">
        <v>22</v>
      </c>
      <c r="E67" s="45" t="s">
        <v>88</v>
      </c>
      <c r="F67" s="115">
        <f>ROUND(DATEDIF(clean_dates!$F67,clean_dates!F67,"d")/7,0)</f>
        <v>0</v>
      </c>
      <c r="G67" s="115">
        <f>ROUND(DATEDIF(clean_dates!$F67,clean_dates!G67,"d")/7,0)</f>
        <v>1</v>
      </c>
      <c r="H67" s="115">
        <f>ROUND(DATEDIF(clean_dates!$F67,clean_dates!H67,"d")/7,0)</f>
        <v>2</v>
      </c>
      <c r="I67" s="115">
        <f>ROUND(DATEDIF(clean_dates!$F67,clean_dates!I67,"d")/7,0)</f>
        <v>3</v>
      </c>
      <c r="J67" s="115">
        <f>ROUND(DATEDIF(clean_dates!$F67,clean_dates!J67,"d")/7,0)</f>
        <v>4</v>
      </c>
      <c r="K67" s="115">
        <f>ROUND(DATEDIF(clean_dates!$F67,clean_dates!K67,"d")/7,0)</f>
        <v>5</v>
      </c>
      <c r="L67" s="115">
        <f>ROUND(DATEDIF(clean_dates!$F67,clean_dates!L67,"d")/7,0)</f>
        <v>6</v>
      </c>
      <c r="M67" s="115">
        <f>ROUND(DATEDIF(clean_dates!$F67,clean_dates!M67,"d")/7,0)</f>
        <v>7</v>
      </c>
      <c r="N67" s="115">
        <f>ROUND(DATEDIF(clean_dates!$F67,clean_dates!N67,"d")/7,0)</f>
        <v>19</v>
      </c>
    </row>
    <row r="68" spans="1:14" ht="15.95" customHeight="1">
      <c r="A68" s="45">
        <v>3706</v>
      </c>
      <c r="B68" s="45" t="s">
        <v>31</v>
      </c>
      <c r="C68" s="77">
        <v>43132</v>
      </c>
      <c r="D68" s="45" t="s">
        <v>22</v>
      </c>
      <c r="E68" s="45" t="s">
        <v>21</v>
      </c>
      <c r="F68" s="115">
        <f>ROUND(DATEDIF(clean_dates!$F68,clean_dates!F68,"d")/7,0)</f>
        <v>0</v>
      </c>
      <c r="G68" s="115">
        <f>ROUND(DATEDIF(clean_dates!$F68,clean_dates!G68,"d")/7,0)</f>
        <v>1</v>
      </c>
      <c r="H68" s="115">
        <f>ROUND(DATEDIF(clean_dates!$F68,clean_dates!H68,"d")/7,0)</f>
        <v>2</v>
      </c>
      <c r="I68" s="115">
        <f>ROUND(DATEDIF(clean_dates!$F68,clean_dates!I68,"d")/7,0)</f>
        <v>3</v>
      </c>
      <c r="J68" s="115">
        <f>ROUND(DATEDIF(clean_dates!$F68,clean_dates!J68,"d")/7,0)</f>
        <v>4</v>
      </c>
      <c r="K68" s="115">
        <f>ROUND(DATEDIF(clean_dates!$F68,clean_dates!K68,"d")/7,0)</f>
        <v>5</v>
      </c>
      <c r="L68" s="115">
        <f>ROUND(DATEDIF(clean_dates!$F68,clean_dates!L68,"d")/7,0)</f>
        <v>6</v>
      </c>
      <c r="M68" s="115">
        <f>ROUND(DATEDIF(clean_dates!$F68,clean_dates!M68,"d")/7,0)</f>
        <v>7</v>
      </c>
      <c r="N68" s="115">
        <f>ROUND(DATEDIF(clean_dates!$F68,clean_dates!N68,"d")/7,0)</f>
        <v>19</v>
      </c>
    </row>
    <row r="69" spans="1:14" ht="15.95" customHeight="1">
      <c r="A69" s="45">
        <v>3709</v>
      </c>
      <c r="B69" s="45" t="s">
        <v>31</v>
      </c>
      <c r="C69" s="77">
        <v>43132</v>
      </c>
      <c r="D69" s="45" t="s">
        <v>22</v>
      </c>
      <c r="E69" s="45" t="s">
        <v>21</v>
      </c>
      <c r="F69" s="115">
        <f>ROUND(DATEDIF(clean_dates!$F69,clean_dates!F69,"d")/7,0)</f>
        <v>0</v>
      </c>
      <c r="G69" s="115">
        <f>ROUND(DATEDIF(clean_dates!$F69,clean_dates!G69,"d")/7,0)</f>
        <v>1</v>
      </c>
      <c r="H69" s="115">
        <f>ROUND(DATEDIF(clean_dates!$F69,clean_dates!H69,"d")/7,0)</f>
        <v>2</v>
      </c>
      <c r="I69" s="115">
        <f>ROUND(DATEDIF(clean_dates!$F69,clean_dates!I69,"d")/7,0)</f>
        <v>3</v>
      </c>
      <c r="J69" s="115">
        <f>ROUND(DATEDIF(clean_dates!$F69,clean_dates!J69,"d")/7,0)</f>
        <v>4</v>
      </c>
      <c r="K69" s="115">
        <f>ROUND(DATEDIF(clean_dates!$F69,clean_dates!K69,"d")/7,0)</f>
        <v>5</v>
      </c>
      <c r="L69" s="115">
        <f>ROUND(DATEDIF(clean_dates!$F69,clean_dates!L69,"d")/7,0)</f>
        <v>6</v>
      </c>
      <c r="M69" s="115">
        <f>ROUND(DATEDIF(clean_dates!$F69,clean_dates!M69,"d")/7,0)</f>
        <v>7</v>
      </c>
      <c r="N69" s="115">
        <f>ROUND(DATEDIF(clean_dates!$F69,clean_dates!N69,"d")/7,0)</f>
        <v>19</v>
      </c>
    </row>
    <row r="71" spans="1:14" ht="15.95" customHeight="1">
      <c r="A71" s="18" t="s">
        <v>89</v>
      </c>
      <c r="B71" s="113">
        <f>ROW(A72)</f>
        <v>72</v>
      </c>
      <c r="C71" s="113">
        <f>ROW(A78)</f>
        <v>78</v>
      </c>
      <c r="D71" s="113">
        <f>COLUMN(A72)</f>
        <v>1</v>
      </c>
      <c r="E71" s="113">
        <f>COLUMN(G72)</f>
        <v>7</v>
      </c>
      <c r="G71" t="s">
        <v>90</v>
      </c>
    </row>
    <row r="72" spans="1:14" ht="15.95" customHeight="1">
      <c r="A72" s="71" t="s">
        <v>3</v>
      </c>
      <c r="B72" s="32" t="s">
        <v>93</v>
      </c>
      <c r="C72" s="32" t="s">
        <v>7</v>
      </c>
      <c r="D72" s="71" t="s">
        <v>94</v>
      </c>
      <c r="E72" s="71" t="s">
        <v>91</v>
      </c>
      <c r="F72" s="71" t="s">
        <v>46</v>
      </c>
      <c r="G72" s="72" t="s">
        <v>8</v>
      </c>
    </row>
    <row r="73" spans="1:14" ht="15.95" customHeight="1">
      <c r="A73" s="39">
        <v>4520</v>
      </c>
      <c r="B73" s="45" t="s">
        <v>21</v>
      </c>
      <c r="C73" s="39" t="s">
        <v>92</v>
      </c>
      <c r="D73" s="39" t="s">
        <v>31</v>
      </c>
      <c r="E73" s="77">
        <v>44295</v>
      </c>
      <c r="F73" s="79" t="s">
        <v>62</v>
      </c>
      <c r="G73" s="77">
        <v>44468</v>
      </c>
    </row>
    <row r="74" spans="1:14" ht="15.95" customHeight="1">
      <c r="A74" s="39">
        <v>4522</v>
      </c>
      <c r="B74" s="45" t="s">
        <v>50</v>
      </c>
      <c r="C74" s="44" t="s">
        <v>18</v>
      </c>
      <c r="D74" s="39" t="s">
        <v>31</v>
      </c>
      <c r="E74" s="77">
        <v>44312</v>
      </c>
      <c r="F74" s="79" t="s">
        <v>62</v>
      </c>
      <c r="G74" s="77">
        <v>44468</v>
      </c>
    </row>
    <row r="75" spans="1:14" ht="15.95" customHeight="1">
      <c r="A75" s="42">
        <v>4512</v>
      </c>
      <c r="B75" s="45" t="s">
        <v>21</v>
      </c>
      <c r="C75" s="44" t="s">
        <v>22</v>
      </c>
      <c r="D75" s="42" t="s">
        <v>29</v>
      </c>
      <c r="E75" s="77">
        <v>44280</v>
      </c>
      <c r="F75" s="80" t="s">
        <v>62</v>
      </c>
      <c r="G75" s="77">
        <v>44475</v>
      </c>
    </row>
    <row r="76" spans="1:14" ht="15.95" customHeight="1">
      <c r="A76" s="42">
        <v>4521</v>
      </c>
      <c r="B76" s="45" t="s">
        <v>50</v>
      </c>
      <c r="C76" s="39" t="s">
        <v>18</v>
      </c>
      <c r="D76" s="42" t="s">
        <v>29</v>
      </c>
      <c r="E76" s="77">
        <v>44312</v>
      </c>
      <c r="F76" s="80" t="s">
        <v>62</v>
      </c>
      <c r="G76" s="77">
        <v>44475</v>
      </c>
    </row>
    <row r="77" spans="1:14" ht="15.95" customHeight="1">
      <c r="A77" s="42">
        <v>4498</v>
      </c>
      <c r="B77" s="45" t="s">
        <v>21</v>
      </c>
      <c r="C77" s="44" t="s">
        <v>92</v>
      </c>
      <c r="D77" s="42" t="s">
        <v>29</v>
      </c>
      <c r="E77" s="77">
        <v>44258</v>
      </c>
      <c r="F77" s="80" t="s">
        <v>62</v>
      </c>
      <c r="G77" s="77">
        <v>44482</v>
      </c>
    </row>
    <row r="78" spans="1:14" ht="15.95" customHeight="1">
      <c r="A78" s="42">
        <v>4502</v>
      </c>
      <c r="B78" s="45" t="s">
        <v>50</v>
      </c>
      <c r="C78" s="44" t="s">
        <v>18</v>
      </c>
      <c r="D78" s="42" t="s">
        <v>29</v>
      </c>
      <c r="E78" s="77">
        <v>44258</v>
      </c>
      <c r="F78" s="80" t="s">
        <v>62</v>
      </c>
      <c r="G78" s="77">
        <v>44482</v>
      </c>
    </row>
  </sheetData>
  <phoneticPr fontId="22" type="noConversion"/>
  <dataValidations disablePrompts="1" count="1">
    <dataValidation type="list" allowBlank="1" sqref="D60:D69" xr:uid="{C81C6E98-2DFF-1745-8CB6-55E26869AC6D}">
      <formula1>"FD,euthanized leukemia,euthanized control,euthanized PL,euthanized other"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0043852220D64B8C02AE3539520262" ma:contentTypeVersion="14" ma:contentTypeDescription="Create a new document." ma:contentTypeScope="" ma:versionID="759936c4292ecbbf1a1a07440a8ca756">
  <xsd:schema xmlns:xsd="http://www.w3.org/2001/XMLSchema" xmlns:xs="http://www.w3.org/2001/XMLSchema" xmlns:p="http://schemas.microsoft.com/office/2006/metadata/properties" xmlns:ns2="420e3a7f-c595-41db-8c1c-3e1f5a477a85" xmlns:ns3="00d742dd-1bc5-4727-881e-02108fc4a718" targetNamespace="http://schemas.microsoft.com/office/2006/metadata/properties" ma:root="true" ma:fieldsID="f878bdbb43869cddb2ba28369d62fab3" ns2:_="" ns3:_="">
    <xsd:import namespace="420e3a7f-c595-41db-8c1c-3e1f5a477a85"/>
    <xsd:import namespace="00d742dd-1bc5-4727-881e-02108fc4a7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e3a7f-c595-41db-8c1c-3e1f5a477a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9987524-85c1-489a-a8de-c29df0a95e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742dd-1bc5-4727-881e-02108fc4a71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0e3a7f-c595-41db-8c1c-3e1f5a477a8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7ED2B4-2DC7-4DDD-A5B1-BB95C065A7B0}"/>
</file>

<file path=customXml/itemProps2.xml><?xml version="1.0" encoding="utf-8"?>
<ds:datastoreItem xmlns:ds="http://schemas.openxmlformats.org/officeDocument/2006/customXml" ds:itemID="{F061A649-BC40-4C20-A2D4-E4ECBF105884}"/>
</file>

<file path=customXml/itemProps3.xml><?xml version="1.0" encoding="utf-8"?>
<ds:datastoreItem xmlns:ds="http://schemas.openxmlformats.org/officeDocument/2006/customXml" ds:itemID="{0F5D0F03-E116-4296-B410-E1F241CC82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Denis O'Meally</cp:lastModifiedBy>
  <cp:revision/>
  <dcterms:created xsi:type="dcterms:W3CDTF">2022-06-07T18:50:54Z</dcterms:created>
  <dcterms:modified xsi:type="dcterms:W3CDTF">2022-08-29T18:18:36Z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0x010100ED0043852220D64B8C02AE3539520262</vt:lpwstr>
  </property>
</Properties>
</file>